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8800" windowHeight="12375" tabRatio="803" activeTab="5"/>
  </bookViews>
  <sheets>
    <sheet name="Item 01 - LIMPEZA DE PRAÇAS  " sheetId="13" r:id="rId1"/>
    <sheet name="Item 02 - CEMITÉRIOS " sheetId="12" r:id="rId2"/>
    <sheet name="Item 03 - PRAÇA PIONEIRO..." sheetId="10" r:id="rId3"/>
    <sheet name="Item 04-Lago Municipal " sheetId="18" r:id="rId4"/>
    <sheet name="Item 05-piscina " sheetId="20" r:id="rId5"/>
    <sheet name="Item 06- Canteiros, floreiras " sheetId="19" r:id="rId6"/>
  </sheets>
  <calcPr calcId="145621" iterate="1" iterateCount="50" fullPrecision="0"/>
</workbook>
</file>

<file path=xl/calcChain.xml><?xml version="1.0" encoding="utf-8"?>
<calcChain xmlns="http://schemas.openxmlformats.org/spreadsheetml/2006/main">
  <c r="C23" i="20" l="1"/>
  <c r="C155" i="12"/>
  <c r="D162" i="12" s="1"/>
  <c r="D160" i="12" l="1"/>
  <c r="D30" i="20"/>
  <c r="C166" i="12"/>
  <c r="E162" i="12"/>
  <c r="C145" i="12"/>
  <c r="D145" i="12" s="1"/>
  <c r="C144" i="12"/>
  <c r="D144" i="12" s="1"/>
  <c r="E104" i="12"/>
  <c r="C109" i="12" s="1"/>
  <c r="E95" i="12"/>
  <c r="C108" i="12" s="1"/>
  <c r="C54" i="12"/>
  <c r="C62" i="12"/>
  <c r="D38" i="12"/>
  <c r="D39" i="12"/>
  <c r="D40" i="12"/>
  <c r="D41" i="12"/>
  <c r="D42" i="12"/>
  <c r="D43" i="12"/>
  <c r="D44" i="12"/>
  <c r="D37" i="12"/>
  <c r="D31" i="12"/>
  <c r="D30" i="12"/>
  <c r="D29" i="12"/>
  <c r="D32" i="12" s="1"/>
  <c r="C110" i="12" l="1"/>
  <c r="C169" i="12" s="1"/>
  <c r="D146" i="12"/>
  <c r="C170" i="12" s="1"/>
  <c r="D45" i="12"/>
  <c r="C167" i="12"/>
  <c r="C84" i="12"/>
  <c r="E84" i="12" s="1"/>
  <c r="G84" i="12" s="1"/>
  <c r="H84" i="12" s="1"/>
  <c r="C88" i="12" s="1"/>
  <c r="D88" i="12" s="1"/>
  <c r="C168" i="12" s="1"/>
  <c r="E72" i="10"/>
  <c r="E73" i="10"/>
  <c r="E75" i="10"/>
  <c r="E79" i="10"/>
  <c r="E80" i="10"/>
  <c r="C160" i="12" l="1"/>
  <c r="E160" i="12" s="1"/>
  <c r="C171" i="12" s="1"/>
  <c r="C172" i="12" s="1"/>
  <c r="D176" i="12" s="1"/>
  <c r="E176" i="12" s="1"/>
  <c r="D177" i="12" s="1"/>
  <c r="D178" i="12" s="1"/>
  <c r="D54" i="18"/>
  <c r="G157" i="20" l="1"/>
  <c r="G151" i="20"/>
  <c r="G152" i="20"/>
  <c r="G153" i="20"/>
  <c r="G154" i="20"/>
  <c r="G160" i="20"/>
  <c r="G158" i="20"/>
  <c r="G159" i="20"/>
  <c r="G156" i="20"/>
  <c r="G155" i="20"/>
  <c r="G150" i="20"/>
  <c r="C167" i="20" l="1"/>
  <c r="D167" i="20" s="1"/>
  <c r="G147" i="20"/>
  <c r="G146" i="20"/>
  <c r="G145" i="20"/>
  <c r="G144" i="20"/>
  <c r="G143" i="20"/>
  <c r="G142" i="20"/>
  <c r="G141" i="20"/>
  <c r="G140" i="20"/>
  <c r="G139" i="20"/>
  <c r="G138" i="20"/>
  <c r="G137" i="20"/>
  <c r="G136" i="20"/>
  <c r="G135" i="20"/>
  <c r="G131" i="20"/>
  <c r="G130" i="20"/>
  <c r="G129" i="20"/>
  <c r="G128" i="20"/>
  <c r="G127" i="20"/>
  <c r="G126" i="20"/>
  <c r="G125" i="20"/>
  <c r="G124" i="20"/>
  <c r="G123" i="20"/>
  <c r="G122" i="20"/>
  <c r="G121" i="20"/>
  <c r="G120" i="20"/>
  <c r="G119" i="20"/>
  <c r="F102" i="20"/>
  <c r="F101" i="20"/>
  <c r="F100" i="20"/>
  <c r="F99" i="20"/>
  <c r="F98" i="20"/>
  <c r="D183" i="20"/>
  <c r="C177" i="20"/>
  <c r="B165" i="20"/>
  <c r="G133" i="20"/>
  <c r="G132" i="20"/>
  <c r="G118" i="20"/>
  <c r="G117" i="20"/>
  <c r="G116" i="20"/>
  <c r="G115" i="20"/>
  <c r="G114" i="20"/>
  <c r="B108" i="20"/>
  <c r="B107" i="20"/>
  <c r="F97" i="20"/>
  <c r="C96" i="20"/>
  <c r="F94" i="20"/>
  <c r="F93" i="20"/>
  <c r="F92" i="20"/>
  <c r="C87" i="20"/>
  <c r="F79" i="20"/>
  <c r="E78" i="20"/>
  <c r="F78" i="20" s="1"/>
  <c r="E77" i="20"/>
  <c r="F77" i="20" s="1"/>
  <c r="F76" i="20"/>
  <c r="F75" i="20"/>
  <c r="F74" i="20"/>
  <c r="E73" i="20"/>
  <c r="F73" i="20" s="1"/>
  <c r="F72" i="20"/>
  <c r="E71" i="20"/>
  <c r="F71" i="20" s="1"/>
  <c r="E70" i="20"/>
  <c r="F70" i="20" s="1"/>
  <c r="C54" i="20"/>
  <c r="C55" i="20" s="1"/>
  <c r="C62" i="20" s="1"/>
  <c r="D48" i="20"/>
  <c r="C58" i="20" s="1"/>
  <c r="D40" i="20"/>
  <c r="D184" i="20" l="1"/>
  <c r="D182" i="20"/>
  <c r="C166" i="20"/>
  <c r="D166" i="20" s="1"/>
  <c r="C165" i="20"/>
  <c r="D165" i="20" s="1"/>
  <c r="E95" i="20"/>
  <c r="C107" i="20" s="1"/>
  <c r="F80" i="20"/>
  <c r="F84" i="20" s="1"/>
  <c r="E103" i="20"/>
  <c r="C108" i="20" s="1"/>
  <c r="C188" i="20"/>
  <c r="D29" i="20"/>
  <c r="D41" i="20"/>
  <c r="D42" i="20"/>
  <c r="D31" i="20"/>
  <c r="D43" i="20"/>
  <c r="D44" i="20"/>
  <c r="D37" i="20"/>
  <c r="D38" i="20"/>
  <c r="D39" i="20"/>
  <c r="G135" i="13"/>
  <c r="C32" i="20" l="1"/>
  <c r="D168" i="20"/>
  <c r="C184" i="20" s="1"/>
  <c r="E184" i="20" s="1"/>
  <c r="C192" i="20" s="1"/>
  <c r="C109" i="20"/>
  <c r="C191" i="20" s="1"/>
  <c r="D45" i="20"/>
  <c r="C61" i="20" s="1"/>
  <c r="C60" i="20"/>
  <c r="C63" i="20" l="1"/>
  <c r="G134" i="10"/>
  <c r="G133" i="10"/>
  <c r="G132" i="10"/>
  <c r="G146" i="13"/>
  <c r="D55" i="19"/>
  <c r="C62" i="19" s="1"/>
  <c r="D158" i="19"/>
  <c r="C152" i="19"/>
  <c r="D157" i="19" s="1"/>
  <c r="D159" i="19" s="1"/>
  <c r="B142" i="19"/>
  <c r="B141" i="19"/>
  <c r="G136" i="19"/>
  <c r="G135" i="19"/>
  <c r="G134" i="19"/>
  <c r="G133" i="19"/>
  <c r="G132" i="19"/>
  <c r="G131" i="19"/>
  <c r="G130" i="19"/>
  <c r="G129" i="19"/>
  <c r="G128" i="19"/>
  <c r="G127" i="19"/>
  <c r="G126" i="19"/>
  <c r="G125" i="19"/>
  <c r="G124" i="19"/>
  <c r="G122" i="19"/>
  <c r="G121" i="19"/>
  <c r="G120" i="19"/>
  <c r="G119" i="19"/>
  <c r="G118" i="19"/>
  <c r="G117" i="19"/>
  <c r="G116" i="19"/>
  <c r="G115" i="19"/>
  <c r="G114" i="19"/>
  <c r="B108" i="19"/>
  <c r="B107" i="19"/>
  <c r="F102" i="19"/>
  <c r="F101" i="19"/>
  <c r="F100" i="19"/>
  <c r="F99" i="19"/>
  <c r="F98" i="19"/>
  <c r="F97" i="19"/>
  <c r="F96" i="19"/>
  <c r="C95" i="19"/>
  <c r="F93" i="19"/>
  <c r="F92" i="19"/>
  <c r="F91" i="19"/>
  <c r="C86" i="19"/>
  <c r="F79" i="19"/>
  <c r="E78" i="19"/>
  <c r="F78" i="19" s="1"/>
  <c r="E77" i="19"/>
  <c r="F77" i="19" s="1"/>
  <c r="F76" i="19"/>
  <c r="F75" i="19"/>
  <c r="F74" i="19"/>
  <c r="E73" i="19"/>
  <c r="F73" i="19" s="1"/>
  <c r="F72" i="19"/>
  <c r="E71" i="19"/>
  <c r="F71" i="19" s="1"/>
  <c r="E70" i="19"/>
  <c r="F70" i="19" s="1"/>
  <c r="C58" i="19"/>
  <c r="D49" i="19"/>
  <c r="D28" i="19"/>
  <c r="C24" i="19"/>
  <c r="C163" i="19" s="1"/>
  <c r="C84" i="20" l="1"/>
  <c r="E84" i="20" s="1"/>
  <c r="G84" i="20" s="1"/>
  <c r="H84" i="20" s="1"/>
  <c r="C88" i="20" s="1"/>
  <c r="D88" i="20" s="1"/>
  <c r="C190" i="20" s="1"/>
  <c r="C189" i="20"/>
  <c r="D43" i="19"/>
  <c r="D39" i="19"/>
  <c r="D41" i="19"/>
  <c r="E94" i="19"/>
  <c r="C107" i="19" s="1"/>
  <c r="D31" i="19"/>
  <c r="D45" i="19"/>
  <c r="E103" i="19"/>
  <c r="C108" i="19" s="1"/>
  <c r="C141" i="19"/>
  <c r="D141" i="19" s="1"/>
  <c r="C142" i="19"/>
  <c r="D142" i="19" s="1"/>
  <c r="F80" i="19"/>
  <c r="D32" i="19"/>
  <c r="D40" i="19"/>
  <c r="D44" i="19"/>
  <c r="D30" i="19"/>
  <c r="D38" i="19"/>
  <c r="D42" i="19"/>
  <c r="D157" i="18"/>
  <c r="C151" i="18"/>
  <c r="D156" i="18" s="1"/>
  <c r="D158" i="18" s="1"/>
  <c r="B140" i="18"/>
  <c r="G136" i="18"/>
  <c r="G135" i="18"/>
  <c r="G134" i="18"/>
  <c r="G133" i="18"/>
  <c r="G132" i="18"/>
  <c r="G131" i="18"/>
  <c r="G130" i="18"/>
  <c r="G129" i="18"/>
  <c r="G128" i="18"/>
  <c r="G127" i="18"/>
  <c r="G126" i="18"/>
  <c r="G125" i="18"/>
  <c r="G124" i="18"/>
  <c r="G122" i="18"/>
  <c r="G121" i="18"/>
  <c r="G120" i="18"/>
  <c r="G119" i="18"/>
  <c r="G118" i="18"/>
  <c r="G117" i="18"/>
  <c r="G116" i="18"/>
  <c r="G115" i="18"/>
  <c r="G114" i="18"/>
  <c r="B108" i="18"/>
  <c r="B107" i="18"/>
  <c r="F102" i="18"/>
  <c r="F101" i="18"/>
  <c r="F100" i="18"/>
  <c r="F99" i="18"/>
  <c r="F98" i="18"/>
  <c r="F97" i="18"/>
  <c r="F96" i="18"/>
  <c r="C95" i="18"/>
  <c r="F93" i="18"/>
  <c r="F92" i="18"/>
  <c r="F91" i="18"/>
  <c r="C86" i="18"/>
  <c r="F79" i="18"/>
  <c r="E78" i="18"/>
  <c r="F78" i="18" s="1"/>
  <c r="E77" i="18"/>
  <c r="F77" i="18" s="1"/>
  <c r="F76" i="18"/>
  <c r="F75" i="18"/>
  <c r="F74" i="18"/>
  <c r="E73" i="18"/>
  <c r="F73" i="18" s="1"/>
  <c r="F72" i="18"/>
  <c r="E71" i="18"/>
  <c r="F71" i="18" s="1"/>
  <c r="E70" i="18"/>
  <c r="F70" i="18" s="1"/>
  <c r="C57" i="18"/>
  <c r="C61" i="18"/>
  <c r="D48" i="18"/>
  <c r="D27" i="18"/>
  <c r="C23" i="18"/>
  <c r="D30" i="18" s="1"/>
  <c r="C182" i="20" l="1"/>
  <c r="E182" i="20" s="1"/>
  <c r="C193" i="20" s="1"/>
  <c r="C194" i="20" s="1"/>
  <c r="D198" i="20" s="1"/>
  <c r="E198" i="20" s="1"/>
  <c r="D199" i="20" s="1"/>
  <c r="D200" i="20" s="1"/>
  <c r="D143" i="19"/>
  <c r="E94" i="18"/>
  <c r="C107" i="18" s="1"/>
  <c r="E103" i="18"/>
  <c r="C108" i="18" s="1"/>
  <c r="C140" i="18"/>
  <c r="D140" i="18" s="1"/>
  <c r="C141" i="18"/>
  <c r="D141" i="18" s="1"/>
  <c r="C109" i="19"/>
  <c r="C166" i="19" s="1"/>
  <c r="D46" i="19"/>
  <c r="C61" i="19" s="1"/>
  <c r="D33" i="19"/>
  <c r="C60" i="19" s="1"/>
  <c r="F83" i="19"/>
  <c r="F80" i="18"/>
  <c r="D39" i="18"/>
  <c r="D43" i="18"/>
  <c r="D40" i="18"/>
  <c r="D31" i="18"/>
  <c r="D44" i="18"/>
  <c r="D29" i="18"/>
  <c r="D37" i="18"/>
  <c r="D41" i="18"/>
  <c r="C162" i="18"/>
  <c r="D38" i="18"/>
  <c r="D42" i="18"/>
  <c r="D45" i="18" l="1"/>
  <c r="C60" i="18" s="1"/>
  <c r="D142" i="18"/>
  <c r="C109" i="18"/>
  <c r="C165" i="18" s="1"/>
  <c r="C63" i="19"/>
  <c r="C164" i="19" s="1"/>
  <c r="C159" i="19"/>
  <c r="C32" i="18"/>
  <c r="C59" i="18" s="1"/>
  <c r="F84" i="18"/>
  <c r="C62" i="18" l="1"/>
  <c r="C163" i="18" s="1"/>
  <c r="C166" i="18"/>
  <c r="C158" i="18"/>
  <c r="C83" i="19"/>
  <c r="E83" i="19" s="1"/>
  <c r="G83" i="19" s="1"/>
  <c r="H83" i="19" s="1"/>
  <c r="C87" i="19" s="1"/>
  <c r="D87" i="19" s="1"/>
  <c r="C165" i="19" s="1"/>
  <c r="E159" i="19"/>
  <c r="C167" i="19" s="1"/>
  <c r="G157" i="13"/>
  <c r="G156" i="13"/>
  <c r="G155" i="13"/>
  <c r="G138" i="13"/>
  <c r="G141" i="13"/>
  <c r="G139" i="13"/>
  <c r="G140" i="13"/>
  <c r="G137" i="13"/>
  <c r="C63" i="13"/>
  <c r="C25" i="13"/>
  <c r="C24" i="13"/>
  <c r="G145" i="13"/>
  <c r="G147" i="13"/>
  <c r="G148" i="13"/>
  <c r="G152" i="13"/>
  <c r="C84" i="18" l="1"/>
  <c r="E84" i="18" s="1"/>
  <c r="G84" i="18" s="1"/>
  <c r="H84" i="18" s="1"/>
  <c r="C87" i="18" s="1"/>
  <c r="D87" i="18" s="1"/>
  <c r="C164" i="18" s="1"/>
  <c r="E158" i="18"/>
  <c r="C157" i="19"/>
  <c r="E157" i="19" s="1"/>
  <c r="C168" i="19" s="1"/>
  <c r="C169" i="19" s="1"/>
  <c r="D173" i="19" s="1"/>
  <c r="E173" i="19" s="1"/>
  <c r="D160" i="10"/>
  <c r="C154" i="10"/>
  <c r="B144" i="10"/>
  <c r="B143" i="10"/>
  <c r="G139" i="10"/>
  <c r="G138" i="10"/>
  <c r="G137" i="10"/>
  <c r="G136" i="10"/>
  <c r="G135" i="10"/>
  <c r="G131" i="10"/>
  <c r="G130" i="10"/>
  <c r="G129" i="10"/>
  <c r="G128" i="10"/>
  <c r="G127" i="10"/>
  <c r="G126" i="10"/>
  <c r="G125" i="10"/>
  <c r="G123" i="10"/>
  <c r="G122" i="10"/>
  <c r="G121" i="10"/>
  <c r="G120" i="10"/>
  <c r="G119" i="10"/>
  <c r="G118" i="10"/>
  <c r="G117" i="10"/>
  <c r="G116" i="10"/>
  <c r="B110" i="10"/>
  <c r="B109" i="10"/>
  <c r="F104" i="10"/>
  <c r="F103" i="10"/>
  <c r="F102" i="10"/>
  <c r="F101" i="10"/>
  <c r="F100" i="10"/>
  <c r="F99" i="10"/>
  <c r="F98" i="10"/>
  <c r="C97" i="10"/>
  <c r="F95" i="10"/>
  <c r="F94" i="10"/>
  <c r="F93" i="10"/>
  <c r="C88" i="10"/>
  <c r="F81" i="10"/>
  <c r="F80" i="10"/>
  <c r="F79" i="10"/>
  <c r="F78" i="10"/>
  <c r="F77" i="10"/>
  <c r="F76" i="10"/>
  <c r="F75" i="10"/>
  <c r="F74" i="10"/>
  <c r="F73" i="10"/>
  <c r="F72" i="10"/>
  <c r="C57" i="10"/>
  <c r="C64" i="10" s="1"/>
  <c r="D51" i="10"/>
  <c r="C60" i="10" s="1"/>
  <c r="G121" i="13"/>
  <c r="G122" i="13"/>
  <c r="G123" i="13"/>
  <c r="G124" i="13"/>
  <c r="G125" i="13"/>
  <c r="G126" i="13"/>
  <c r="G127" i="13"/>
  <c r="G128" i="13"/>
  <c r="G120" i="13"/>
  <c r="G136" i="13"/>
  <c r="E96" i="10" l="1"/>
  <c r="C109" i="10" s="1"/>
  <c r="D161" i="10"/>
  <c r="D159" i="10"/>
  <c r="E105" i="10"/>
  <c r="C110" i="10" s="1"/>
  <c r="C156" i="18"/>
  <c r="E156" i="18" s="1"/>
  <c r="C167" i="18" s="1"/>
  <c r="C168" i="18" s="1"/>
  <c r="D174" i="19"/>
  <c r="D175" i="19" s="1"/>
  <c r="F82" i="10"/>
  <c r="C143" i="10"/>
  <c r="D143" i="10" s="1"/>
  <c r="C144" i="10"/>
  <c r="D144" i="10" s="1"/>
  <c r="F103" i="13"/>
  <c r="F104" i="13"/>
  <c r="F105" i="13"/>
  <c r="F106" i="13"/>
  <c r="F107" i="13"/>
  <c r="F108" i="13"/>
  <c r="F102" i="13"/>
  <c r="F98" i="13"/>
  <c r="F99" i="13"/>
  <c r="F97" i="13"/>
  <c r="C173" i="13"/>
  <c r="D179" i="13" s="1"/>
  <c r="G149" i="13"/>
  <c r="G150" i="13"/>
  <c r="G151" i="13"/>
  <c r="G153" i="13"/>
  <c r="G154" i="13"/>
  <c r="G142" i="13"/>
  <c r="G143" i="13"/>
  <c r="G130" i="13"/>
  <c r="G131" i="13"/>
  <c r="G132" i="13"/>
  <c r="G133" i="13"/>
  <c r="G134" i="13"/>
  <c r="B163" i="13"/>
  <c r="B162" i="13"/>
  <c r="B161" i="13"/>
  <c r="B114" i="13"/>
  <c r="B113" i="13"/>
  <c r="C101" i="13"/>
  <c r="E72" i="13"/>
  <c r="F72" i="13" s="1"/>
  <c r="D172" i="18" l="1"/>
  <c r="E172" i="18" s="1"/>
  <c r="D173" i="18" s="1"/>
  <c r="D174" i="18" s="1"/>
  <c r="C163" i="13"/>
  <c r="D163" i="13" s="1"/>
  <c r="C162" i="13"/>
  <c r="D162" i="13" s="1"/>
  <c r="D32" i="10"/>
  <c r="C165" i="10"/>
  <c r="D34" i="10"/>
  <c r="D33" i="10"/>
  <c r="D43" i="10"/>
  <c r="D45" i="10"/>
  <c r="D46" i="10"/>
  <c r="D47" i="10"/>
  <c r="D40" i="10"/>
  <c r="D41" i="10"/>
  <c r="D42" i="10"/>
  <c r="D44" i="10"/>
  <c r="C111" i="10"/>
  <c r="C168" i="10" s="1"/>
  <c r="F85" i="10"/>
  <c r="D145" i="10"/>
  <c r="E100" i="13"/>
  <c r="C113" i="13" s="1"/>
  <c r="E109" i="13"/>
  <c r="C114" i="13" s="1"/>
  <c r="C161" i="13"/>
  <c r="D161" i="13" s="1"/>
  <c r="D29" i="13"/>
  <c r="D59" i="13"/>
  <c r="C59" i="13"/>
  <c r="E50" i="13"/>
  <c r="D50" i="13"/>
  <c r="D35" i="10" l="1"/>
  <c r="C161" i="10"/>
  <c r="E161" i="10" s="1"/>
  <c r="C169" i="10"/>
  <c r="D164" i="13"/>
  <c r="C62" i="10"/>
  <c r="D48" i="10"/>
  <c r="C63" i="10" s="1"/>
  <c r="C115" i="13"/>
  <c r="C65" i="10" l="1"/>
  <c r="C85" i="10" s="1"/>
  <c r="E85" i="10" s="1"/>
  <c r="C188" i="13"/>
  <c r="D188" i="13"/>
  <c r="C185" i="13"/>
  <c r="D42" i="13"/>
  <c r="D31" i="13"/>
  <c r="D43" i="13"/>
  <c r="D44" i="13"/>
  <c r="D45" i="13"/>
  <c r="D41" i="13"/>
  <c r="D32" i="13"/>
  <c r="D46" i="13"/>
  <c r="D39" i="13"/>
  <c r="D40" i="13"/>
  <c r="D33" i="13"/>
  <c r="G85" i="10" l="1"/>
  <c r="H85" i="10" s="1"/>
  <c r="C89" i="10" s="1"/>
  <c r="D89" i="10" s="1"/>
  <c r="D47" i="13"/>
  <c r="C62" i="13" s="1"/>
  <c r="C166" i="10"/>
  <c r="C167" i="10" l="1"/>
  <c r="C159" i="10"/>
  <c r="D63" i="13"/>
  <c r="E159" i="10" l="1"/>
  <c r="C170" i="10" s="1"/>
  <c r="C171" i="10" s="1"/>
  <c r="D175" i="10" s="1"/>
  <c r="D185" i="13"/>
  <c r="E31" i="13"/>
  <c r="E32" i="13"/>
  <c r="E33" i="13"/>
  <c r="E175" i="10" l="1"/>
  <c r="D176" i="10" s="1"/>
  <c r="D177" i="10" s="1"/>
  <c r="E42" i="13"/>
  <c r="E43" i="13"/>
  <c r="E44" i="13"/>
  <c r="E45" i="13"/>
  <c r="E41" i="13"/>
  <c r="E46" i="13"/>
  <c r="E39" i="13"/>
  <c r="E40" i="13"/>
  <c r="E34" i="13"/>
  <c r="D61" i="13" s="1"/>
  <c r="D34" i="13"/>
  <c r="C61" i="13" s="1"/>
  <c r="E47" i="13" l="1"/>
  <c r="D62" i="13" s="1"/>
  <c r="D64" i="13" s="1"/>
  <c r="D186" i="13" l="1"/>
  <c r="C87" i="13"/>
  <c r="E87" i="13" s="1"/>
  <c r="D178" i="13" l="1"/>
  <c r="C91" i="13"/>
  <c r="D181" i="13" l="1"/>
  <c r="D180" i="13"/>
  <c r="E80" i="13" l="1"/>
  <c r="E79" i="13"/>
  <c r="E75" i="13"/>
  <c r="E73" i="13"/>
  <c r="F81" i="13" l="1"/>
  <c r="F80" i="13"/>
  <c r="F79" i="13"/>
  <c r="F78" i="13"/>
  <c r="F77" i="13"/>
  <c r="F76" i="13"/>
  <c r="F75" i="13"/>
  <c r="F74" i="13"/>
  <c r="F73" i="13"/>
  <c r="F82" i="13" l="1"/>
  <c r="F87" i="13" l="1"/>
  <c r="G87" i="13" s="1"/>
  <c r="H87" i="13" s="1"/>
  <c r="C93" i="13" s="1"/>
  <c r="D93" i="13" s="1"/>
  <c r="C179" i="13" s="1"/>
  <c r="F86" i="13"/>
  <c r="E179" i="13" l="1"/>
  <c r="D189" i="13" s="1"/>
  <c r="D187" i="13"/>
  <c r="C64" i="13" l="1"/>
  <c r="C186" i="13" l="1"/>
  <c r="C86" i="13"/>
  <c r="E86" i="13" s="1"/>
  <c r="G86" i="13" s="1"/>
  <c r="H86" i="13" l="1"/>
  <c r="C92" i="13" s="1"/>
  <c r="D92" i="13" s="1"/>
  <c r="C178" i="13" s="1"/>
  <c r="E178" i="13" l="1"/>
  <c r="C189" i="13" s="1"/>
  <c r="C187" i="13"/>
  <c r="C181" i="13"/>
  <c r="E181" i="13" s="1"/>
  <c r="D196" i="13" s="1"/>
  <c r="E196" i="13" s="1"/>
  <c r="D190" i="13"/>
  <c r="D195" i="13" s="1"/>
  <c r="E195" i="13" s="1"/>
  <c r="C190" i="13" l="1"/>
  <c r="D194" i="13" s="1"/>
  <c r="E194" i="13" s="1"/>
  <c r="D197" i="13" l="1"/>
  <c r="D198" i="13" s="1"/>
</calcChain>
</file>

<file path=xl/comments1.xml><?xml version="1.0" encoding="utf-8"?>
<comments xmlns="http://schemas.openxmlformats.org/spreadsheetml/2006/main">
  <authors>
    <author>elainewitt</author>
  </authors>
  <commentList>
    <comment ref="C17" authorId="0">
      <text>
        <r>
          <rPr>
            <b/>
            <sz val="9"/>
            <color indexed="81"/>
            <rFont val="Tahoma"/>
            <charset val="1"/>
          </rPr>
          <t>elainewitt:</t>
        </r>
        <r>
          <rPr>
            <sz val="9"/>
            <color indexed="81"/>
            <rFont val="Tahoma"/>
            <charset val="1"/>
          </rPr>
          <t xml:space="preserve">
Salário estipulado pela convenção trabalhista</t>
        </r>
      </text>
    </comment>
    <comment ref="C85" authorId="0">
      <text>
        <r>
          <rPr>
            <b/>
            <sz val="9"/>
            <color indexed="81"/>
            <rFont val="Tahoma"/>
            <family val="2"/>
          </rPr>
          <t>elainewitt:</t>
        </r>
        <r>
          <rPr>
            <sz val="9"/>
            <color indexed="81"/>
            <rFont val="Tahoma"/>
            <family val="2"/>
          </rPr>
          <t xml:space="preserve">
Resumo módulo 2 + Resumo módulo 1 
Composição remuneração</t>
        </r>
      </text>
    </comment>
    <comment ref="F118" authorId="0">
      <text>
        <r>
          <rPr>
            <b/>
            <sz val="9"/>
            <color indexed="81"/>
            <rFont val="Tahoma"/>
            <family val="2"/>
          </rPr>
          <t>elainewitt:</t>
        </r>
        <r>
          <rPr>
            <sz val="9"/>
            <color indexed="81"/>
            <rFont val="Tahoma"/>
            <family val="2"/>
          </rPr>
          <t xml:space="preserve">
Depreciação estabalecida segundo tabela da Receita Federal "Bens relacionados na Nomenclatura Comum do MERCOSUL - NCM"</t>
        </r>
      </text>
    </comment>
    <comment ref="G118" authorId="0">
      <text>
        <r>
          <rPr>
            <b/>
            <sz val="9"/>
            <color indexed="81"/>
            <rFont val="Tahoma"/>
            <family val="2"/>
          </rPr>
          <t>elainewitt:</t>
        </r>
        <r>
          <rPr>
            <sz val="9"/>
            <color indexed="81"/>
            <rFont val="Tahoma"/>
            <family val="2"/>
          </rPr>
          <t xml:space="preserve">
Valor do item mias a depreciação sofrida por ele em 12 meses de utilização</t>
        </r>
      </text>
    </comment>
    <comment ref="C176" authorId="0">
      <text>
        <r>
          <rPr>
            <b/>
            <sz val="9"/>
            <color indexed="81"/>
            <rFont val="Tahoma"/>
            <family val="2"/>
          </rPr>
          <t>elainewitt:</t>
        </r>
        <r>
          <rPr>
            <sz val="9"/>
            <color indexed="81"/>
            <rFont val="Tahoma"/>
            <family val="2"/>
          </rPr>
          <t xml:space="preserve">
Somatória dos módulos (1+2+3+4)</t>
        </r>
      </text>
    </comment>
  </commentList>
</comments>
</file>

<file path=xl/comments2.xml><?xml version="1.0" encoding="utf-8"?>
<comments xmlns="http://schemas.openxmlformats.org/spreadsheetml/2006/main">
  <authors>
    <author>elainewitt</author>
  </authors>
  <commentList>
    <comment ref="C84" authorId="0">
      <text>
        <r>
          <rPr>
            <b/>
            <sz val="9"/>
            <color indexed="81"/>
            <rFont val="Tahoma"/>
            <family val="2"/>
          </rPr>
          <t>elainewitt:</t>
        </r>
        <r>
          <rPr>
            <sz val="9"/>
            <color indexed="81"/>
            <rFont val="Tahoma"/>
            <family val="2"/>
          </rPr>
          <t xml:space="preserve">
Resumo módulo 2 + Resumo módulo 1 
Composição remuneração</t>
        </r>
      </text>
    </comment>
    <comment ref="F114" authorId="0">
      <text>
        <r>
          <rPr>
            <b/>
            <sz val="9"/>
            <color indexed="81"/>
            <rFont val="Tahoma"/>
            <family val="2"/>
          </rPr>
          <t>elainewitt:</t>
        </r>
        <r>
          <rPr>
            <sz val="9"/>
            <color indexed="81"/>
            <rFont val="Tahoma"/>
            <family val="2"/>
          </rPr>
          <t xml:space="preserve">
Depreciação estabalecida segundo tabela da Receita Federal "Bens relacionados na Nomenclatura Comum do MERCOSUL - NCM"</t>
        </r>
      </text>
    </comment>
    <comment ref="G114" authorId="0">
      <text>
        <r>
          <rPr>
            <b/>
            <sz val="9"/>
            <color indexed="81"/>
            <rFont val="Tahoma"/>
            <family val="2"/>
          </rPr>
          <t>elainewitt:</t>
        </r>
        <r>
          <rPr>
            <sz val="9"/>
            <color indexed="81"/>
            <rFont val="Tahoma"/>
            <family val="2"/>
          </rPr>
          <t xml:space="preserve">
Valor do item mias a depreciação sofrida por ele em 12 meses de utilização</t>
        </r>
      </text>
    </comment>
    <comment ref="C157" authorId="0">
      <text>
        <r>
          <rPr>
            <b/>
            <sz val="9"/>
            <color indexed="81"/>
            <rFont val="Tahoma"/>
            <family val="2"/>
          </rPr>
          <t>elainewitt:</t>
        </r>
        <r>
          <rPr>
            <sz val="9"/>
            <color indexed="81"/>
            <rFont val="Tahoma"/>
            <family val="2"/>
          </rPr>
          <t xml:space="preserve">
Somatória dos módulos (1+2+3+4)</t>
        </r>
      </text>
    </comment>
  </commentList>
</comments>
</file>

<file path=xl/comments3.xml><?xml version="1.0" encoding="utf-8"?>
<comments xmlns="http://schemas.openxmlformats.org/spreadsheetml/2006/main">
  <authors>
    <author>elainewitt</author>
  </authors>
  <commentList>
    <comment ref="C17" authorId="0">
      <text>
        <r>
          <rPr>
            <b/>
            <sz val="9"/>
            <color indexed="81"/>
            <rFont val="Tahoma"/>
            <charset val="1"/>
          </rPr>
          <t>elainewitt:</t>
        </r>
        <r>
          <rPr>
            <sz val="9"/>
            <color indexed="81"/>
            <rFont val="Tahoma"/>
            <charset val="1"/>
          </rPr>
          <t xml:space="preserve">
Salário estipulado pela convenção trabalhista</t>
        </r>
      </text>
    </comment>
    <comment ref="C83" authorId="0">
      <text>
        <r>
          <rPr>
            <b/>
            <sz val="9"/>
            <color indexed="81"/>
            <rFont val="Tahoma"/>
            <family val="2"/>
          </rPr>
          <t>elainewitt:</t>
        </r>
        <r>
          <rPr>
            <sz val="9"/>
            <color indexed="81"/>
            <rFont val="Tahoma"/>
            <family val="2"/>
          </rPr>
          <t xml:space="preserve">
Resumo módulo 2 + Resumo módulo 1 
Composição remuneração</t>
        </r>
      </text>
    </comment>
    <comment ref="F112" authorId="0">
      <text>
        <r>
          <rPr>
            <b/>
            <sz val="9"/>
            <color indexed="81"/>
            <rFont val="Tahoma"/>
            <family val="2"/>
          </rPr>
          <t>elainewitt:</t>
        </r>
        <r>
          <rPr>
            <sz val="9"/>
            <color indexed="81"/>
            <rFont val="Tahoma"/>
            <family val="2"/>
          </rPr>
          <t xml:space="preserve">
Depreciação estabalecida segundo tabela da Receita Federal "Bens relacionados na Nomenclatura Comum do MERCOSUL - NCM"</t>
        </r>
      </text>
    </comment>
    <comment ref="G112" authorId="0">
      <text>
        <r>
          <rPr>
            <b/>
            <sz val="9"/>
            <color indexed="81"/>
            <rFont val="Tahoma"/>
            <family val="2"/>
          </rPr>
          <t>elainewitt:</t>
        </r>
        <r>
          <rPr>
            <sz val="9"/>
            <color indexed="81"/>
            <rFont val="Tahoma"/>
            <family val="2"/>
          </rPr>
          <t xml:space="preserve">
Valor do item mias a depreciação sofrida por ele em 12 meses de utilização</t>
        </r>
      </text>
    </comment>
    <comment ref="C154" authorId="0">
      <text>
        <r>
          <rPr>
            <b/>
            <sz val="9"/>
            <color indexed="81"/>
            <rFont val="Tahoma"/>
            <family val="2"/>
          </rPr>
          <t>elainewitt:</t>
        </r>
        <r>
          <rPr>
            <sz val="9"/>
            <color indexed="81"/>
            <rFont val="Tahoma"/>
            <family val="2"/>
          </rPr>
          <t xml:space="preserve">
Somatória dos módulos (1+2+3+4)</t>
        </r>
      </text>
    </comment>
  </commentList>
</comments>
</file>

<file path=xl/comments4.xml><?xml version="1.0" encoding="utf-8"?>
<comments xmlns="http://schemas.openxmlformats.org/spreadsheetml/2006/main">
  <authors>
    <author>elainewitt</author>
  </authors>
  <commentList>
    <comment ref="C83" authorId="0">
      <text>
        <r>
          <rPr>
            <b/>
            <sz val="9"/>
            <color indexed="81"/>
            <rFont val="Tahoma"/>
            <family val="2"/>
          </rPr>
          <t>elainewitt:</t>
        </r>
        <r>
          <rPr>
            <sz val="9"/>
            <color indexed="81"/>
            <rFont val="Tahoma"/>
            <family val="2"/>
          </rPr>
          <t xml:space="preserve">
Resumo módulo 2 + Resumo módulo 1 
Composição remuneração</t>
        </r>
      </text>
    </comment>
    <comment ref="F112" authorId="0">
      <text>
        <r>
          <rPr>
            <b/>
            <sz val="9"/>
            <color indexed="81"/>
            <rFont val="Tahoma"/>
            <family val="2"/>
          </rPr>
          <t>elainewitt:</t>
        </r>
        <r>
          <rPr>
            <sz val="9"/>
            <color indexed="81"/>
            <rFont val="Tahoma"/>
            <family val="2"/>
          </rPr>
          <t xml:space="preserve">
Depreciação estabalecida segundo tabela da Receita Federal "Bens relacionados na Nomenclatura Comum do MERCOSUL - NCM"</t>
        </r>
      </text>
    </comment>
    <comment ref="G112" authorId="0">
      <text>
        <r>
          <rPr>
            <b/>
            <sz val="9"/>
            <color indexed="81"/>
            <rFont val="Tahoma"/>
            <family val="2"/>
          </rPr>
          <t>elainewitt:</t>
        </r>
        <r>
          <rPr>
            <sz val="9"/>
            <color indexed="81"/>
            <rFont val="Tahoma"/>
            <family val="2"/>
          </rPr>
          <t xml:space="preserve">
Valor do item mias a depreciação sofrida por ele em 12 meses de utilização</t>
        </r>
      </text>
    </comment>
    <comment ref="C180" authorId="0">
      <text>
        <r>
          <rPr>
            <b/>
            <sz val="9"/>
            <color indexed="81"/>
            <rFont val="Tahoma"/>
            <family val="2"/>
          </rPr>
          <t>elainewitt:</t>
        </r>
        <r>
          <rPr>
            <sz val="9"/>
            <color indexed="81"/>
            <rFont val="Tahoma"/>
            <family val="2"/>
          </rPr>
          <t xml:space="preserve">
Somatória dos módulos (1+2+3+4)</t>
        </r>
      </text>
    </comment>
  </commentList>
</comments>
</file>

<file path=xl/comments5.xml><?xml version="1.0" encoding="utf-8"?>
<comments xmlns="http://schemas.openxmlformats.org/spreadsheetml/2006/main">
  <authors>
    <author>elainewitt</author>
  </authors>
  <commentList>
    <comment ref="C18" authorId="0">
      <text>
        <r>
          <rPr>
            <b/>
            <sz val="9"/>
            <color indexed="81"/>
            <rFont val="Tahoma"/>
            <charset val="1"/>
          </rPr>
          <t>elainewitt:</t>
        </r>
        <r>
          <rPr>
            <sz val="9"/>
            <color indexed="81"/>
            <rFont val="Tahoma"/>
            <charset val="1"/>
          </rPr>
          <t xml:space="preserve">
Salário estipulado pela convenção trabalhista</t>
        </r>
      </text>
    </comment>
    <comment ref="C82" authorId="0">
      <text>
        <r>
          <rPr>
            <b/>
            <sz val="9"/>
            <color indexed="81"/>
            <rFont val="Tahoma"/>
            <family val="2"/>
          </rPr>
          <t>elainewitt:</t>
        </r>
        <r>
          <rPr>
            <sz val="9"/>
            <color indexed="81"/>
            <rFont val="Tahoma"/>
            <family val="2"/>
          </rPr>
          <t xml:space="preserve">
Resumo módulo 2 + Resumo módulo 1 
Composição remuneração</t>
        </r>
      </text>
    </comment>
    <comment ref="F112" authorId="0">
      <text>
        <r>
          <rPr>
            <b/>
            <sz val="9"/>
            <color indexed="81"/>
            <rFont val="Tahoma"/>
            <family val="2"/>
          </rPr>
          <t>elainewitt:</t>
        </r>
        <r>
          <rPr>
            <sz val="9"/>
            <color indexed="81"/>
            <rFont val="Tahoma"/>
            <family val="2"/>
          </rPr>
          <t xml:space="preserve">
Depreciação estabalecida segundo tabela da Receita Federal "Bens relacionados na Nomenclatura Comum do MERCOSUL - NCM"</t>
        </r>
      </text>
    </comment>
    <comment ref="G112" authorId="0">
      <text>
        <r>
          <rPr>
            <b/>
            <sz val="9"/>
            <color indexed="81"/>
            <rFont val="Tahoma"/>
            <family val="2"/>
          </rPr>
          <t>elainewitt:</t>
        </r>
        <r>
          <rPr>
            <sz val="9"/>
            <color indexed="81"/>
            <rFont val="Tahoma"/>
            <family val="2"/>
          </rPr>
          <t xml:space="preserve">
Valor do item mias a depreciação sofrida por ele em 12 meses de utilização</t>
        </r>
      </text>
    </comment>
    <comment ref="C155" authorId="0">
      <text>
        <r>
          <rPr>
            <b/>
            <sz val="9"/>
            <color indexed="81"/>
            <rFont val="Tahoma"/>
            <family val="2"/>
          </rPr>
          <t>elainewitt:</t>
        </r>
        <r>
          <rPr>
            <sz val="9"/>
            <color indexed="81"/>
            <rFont val="Tahoma"/>
            <family val="2"/>
          </rPr>
          <t xml:space="preserve">
Somatória dos módulos (1+2+3+4)</t>
        </r>
      </text>
    </comment>
  </commentList>
</comments>
</file>

<file path=xl/sharedStrings.xml><?xml version="1.0" encoding="utf-8"?>
<sst xmlns="http://schemas.openxmlformats.org/spreadsheetml/2006/main" count="1939" uniqueCount="317">
  <si>
    <t>Total</t>
  </si>
  <si>
    <t>SEBRAE</t>
  </si>
  <si>
    <t>INCRA</t>
  </si>
  <si>
    <t>FGTS</t>
  </si>
  <si>
    <t>Custos Indiretos, Tributos e Lucro</t>
  </si>
  <si>
    <t>Custos Indiretos</t>
  </si>
  <si>
    <t>Lucro</t>
  </si>
  <si>
    <t>A</t>
  </si>
  <si>
    <t>B</t>
  </si>
  <si>
    <t>C</t>
  </si>
  <si>
    <t>D</t>
  </si>
  <si>
    <t>E</t>
  </si>
  <si>
    <t>F</t>
  </si>
  <si>
    <t>G</t>
  </si>
  <si>
    <t>Módulo 2 - Encargos e Benefícios Anuais, Mensais e Diários</t>
  </si>
  <si>
    <t>Submódulo 2.1 - 13º (décimo terceiro) Salário, Férias e Adicional de Férias</t>
  </si>
  <si>
    <t>2.1</t>
  </si>
  <si>
    <t>13º (décimo terceiro) Salário, Férias e Adicional de Férias</t>
  </si>
  <si>
    <t>13º (décimo terceiro) Salário</t>
  </si>
  <si>
    <t>2.2</t>
  </si>
  <si>
    <t>GPS, FGTS e outras contribuições</t>
  </si>
  <si>
    <t>Percentual (%)</t>
  </si>
  <si>
    <t>INSS</t>
  </si>
  <si>
    <t>Salário Educação</t>
  </si>
  <si>
    <t>SAT</t>
  </si>
  <si>
    <t>SESC ou SESI</t>
  </si>
  <si>
    <t>SENAI - SENAC</t>
  </si>
  <si>
    <t>H</t>
  </si>
  <si>
    <t xml:space="preserve">Total </t>
  </si>
  <si>
    <t>2.3</t>
  </si>
  <si>
    <t>Benefícios Mensais e Diários</t>
  </si>
  <si>
    <t>Auxílio-Refeição/Alimentação</t>
  </si>
  <si>
    <t>Encargos e Benefícios Anuais, Mensais e Diários</t>
  </si>
  <si>
    <t>Ausências Legais</t>
  </si>
  <si>
    <t>Módulo 6 - Custos Indiretos, Tributos e Lucro</t>
  </si>
  <si>
    <t>Serviço Assistencial</t>
  </si>
  <si>
    <t>Fundo de Formação</t>
  </si>
  <si>
    <t xml:space="preserve">Dados complementares para composição dos custos </t>
  </si>
  <si>
    <t>Município/UF</t>
  </si>
  <si>
    <t>I</t>
  </si>
  <si>
    <t>J</t>
  </si>
  <si>
    <t>K</t>
  </si>
  <si>
    <t>L</t>
  </si>
  <si>
    <t xml:space="preserve">D </t>
  </si>
  <si>
    <t xml:space="preserve"> PLANILHA DE CUSTOS MUNICÍPIO DE CORONEL VIVIDA</t>
  </si>
  <si>
    <t>Identificação  do  Serviço</t>
  </si>
  <si>
    <t xml:space="preserve">Tipo de serviço </t>
  </si>
  <si>
    <t>Coronel Vivida -PR</t>
  </si>
  <si>
    <t>Ano do Acordo, Convenção ou Díssidio Coletivo</t>
  </si>
  <si>
    <r>
      <t>N</t>
    </r>
    <r>
      <rPr>
        <vertAlign val="superscript"/>
        <sz val="10"/>
        <color theme="1"/>
        <rFont val="Times New Roman"/>
        <family val="1"/>
      </rPr>
      <t>o</t>
    </r>
    <r>
      <rPr>
        <sz val="10"/>
        <color theme="1"/>
        <rFont val="Times New Roman"/>
        <family val="1"/>
      </rPr>
      <t xml:space="preserve"> de meses de execução contratual</t>
    </r>
  </si>
  <si>
    <t>-</t>
  </si>
  <si>
    <t xml:space="preserve">Total Submódulo 2.1 </t>
  </si>
  <si>
    <t>Total  Submódulo 2.2</t>
  </si>
  <si>
    <t>Total Submódulo 2.3</t>
  </si>
  <si>
    <t>Assistência Médica e familiar</t>
  </si>
  <si>
    <t xml:space="preserve"> Adicional de Férias (1/3)</t>
  </si>
  <si>
    <t>Férias Remunerada</t>
  </si>
  <si>
    <t>Valor Mensal  (R$)</t>
  </si>
  <si>
    <t>Categoria</t>
  </si>
  <si>
    <t>Incidencia anual</t>
  </si>
  <si>
    <t>Duração Legal  
da Ausência</t>
  </si>
  <si>
    <t>Proporção dias afetados - Dias úteis</t>
  </si>
  <si>
    <t>Dias de reposição</t>
  </si>
  <si>
    <t>Substituto na cobertura de Ausência por acidente trabalho</t>
  </si>
  <si>
    <t>Substituto na cobertura de Ausência por afastamento por doença</t>
  </si>
  <si>
    <t>Substituto na cobertura de Ausência por consulta médica de filho(a)/familiar</t>
  </si>
  <si>
    <t>Substituto na cobertura de Ausência por óbitos na família</t>
  </si>
  <si>
    <t>Substituto na cobertura de Ausência por Casamento</t>
  </si>
  <si>
    <t>Substituto na cobertura de Ausência por doação de sangue</t>
  </si>
  <si>
    <t>Substituto na cobertura de Ausência por Testemunho</t>
  </si>
  <si>
    <t>Substituto na cobertura de Licença Paternidade</t>
  </si>
  <si>
    <t>Substituto na cobertura de Licença Maternidade</t>
  </si>
  <si>
    <t>Substituto na cobertura de Ausência por consulta pré-natal</t>
  </si>
  <si>
    <t xml:space="preserve">Probabilidade de ocorrência de ausências legais, conforme previsão do art. 473 da Consolidação das Leis do Trabalho. Neste caso foi utilizado probabilidade de ocorrência, mediante estatísticas da Relação Anual de Informações Sociais-2016 (RAIS/MTE), da Pesquisa Nacional por Amostra de Domicílios-2016 (PNAD/IBGE), do Registro Civil (IBGE)-2016.      </t>
  </si>
  <si>
    <t xml:space="preserve">Memória de Cálculo - número de dias de reposição do profissional ausente para cada evento. São computados, então, a probabilidade de dias de ausência para cobertura, conforme escala de trabalho mensal.                                          </t>
  </si>
  <si>
    <t>SUBMÓDULO 3.1. CUSTO DIÁRIO PARA O REPOSITOR / AUSÊNCIAS LEGAIS</t>
  </si>
  <si>
    <t xml:space="preserve">Item </t>
  </si>
  <si>
    <t>Base de cálculo</t>
  </si>
  <si>
    <t>Divisor do dia</t>
  </si>
  <si>
    <t>Custo diário</t>
  </si>
  <si>
    <t>Necessidade de Reposição</t>
  </si>
  <si>
    <t>Custo anual</t>
  </si>
  <si>
    <t>Custo mensal</t>
  </si>
  <si>
    <t>Submódulo 2.2 - GPS, FGTS e outras contribuições</t>
  </si>
  <si>
    <t>Num. Funcionários</t>
  </si>
  <si>
    <t xml:space="preserve">Calça Brim </t>
  </si>
  <si>
    <t>Fator de Utilização (meses)</t>
  </si>
  <si>
    <t>Instrumento de Trabalho</t>
  </si>
  <si>
    <t xml:space="preserve">Quadro-Resumo dos Módulos 4 </t>
  </si>
  <si>
    <t>4.1</t>
  </si>
  <si>
    <t>4.2</t>
  </si>
  <si>
    <t>Módulo 3. Custo de reposição do profissional  ausente</t>
  </si>
  <si>
    <t xml:space="preserve"> CUSTO POR TRABALHADOR</t>
  </si>
  <si>
    <t>Item</t>
  </si>
  <si>
    <t>CUSTO TOTAL DA CONTRATAÇÃO</t>
  </si>
  <si>
    <t>Quantidade</t>
  </si>
  <si>
    <t>VALOR TOTAL DO CONTRATO</t>
  </si>
  <si>
    <t>Base de Cálculo</t>
  </si>
  <si>
    <t>Valor (R$) Mensal</t>
  </si>
  <si>
    <t xml:space="preserve">Tributos  </t>
  </si>
  <si>
    <t xml:space="preserve">Eventuais custos não previstos expressamente na memória de cálculo devem ser cobertos pelo LDI (Lucro e Despesas Indiretas). A licitante deve elaborar sua proposta e, por conseguinte, sua planilha com base no regime de tributação ao qual estará submetida durante a execução do contrato. Os Custos Indiretos e o Lucro foram baseados nas propostas das licitantes participantes do último processo licitatório para contratação deste objeto. </t>
  </si>
  <si>
    <t xml:space="preserve">QUADRO RESUMO DO  MÓDULO 2 </t>
  </si>
  <si>
    <t xml:space="preserve">QUADRO RESUMO MÓDULO 3 - TOTAL CUSTO DE REPOSIÇÃO DO PROFISSIONAL AUSENTE                                                                                                         Conforme pesquisa realizada nas contratações atuais do Município, há a necessidade de provisionar o percentual de 2,24 sobre o custo mensal de reposição do profissional ausente.  </t>
  </si>
  <si>
    <t>400-20%</t>
  </si>
  <si>
    <t>VALOR MENSAL  (2,24%)</t>
  </si>
  <si>
    <t>QUADRO RESUMO MÓDULO 5</t>
  </si>
  <si>
    <t>Módulo 5 - Custos com  Instrumentos de trabalho</t>
  </si>
  <si>
    <t xml:space="preserve"> Módulo 6  - Custos Indiretos, Tributos e Lucro</t>
  </si>
  <si>
    <t>5.1</t>
  </si>
  <si>
    <t>5.2</t>
  </si>
  <si>
    <t>Total Módulo 5</t>
  </si>
  <si>
    <t xml:space="preserve">Descrição </t>
  </si>
  <si>
    <t>6.1</t>
  </si>
  <si>
    <t>6.2</t>
  </si>
  <si>
    <t>INFORMAÇÃO DE PERCENTUAIS ESTIMADOS DE CITL                                           Valores baseados na Planilha de custos e formação de Preços                                            (Instrução  Normativa N° 5, de 26 de maio de 2017.</t>
  </si>
  <si>
    <t>Data da Proposta</t>
  </si>
  <si>
    <t>1.1</t>
  </si>
  <si>
    <t>Composição da Remuneração                         Salário Base</t>
  </si>
  <si>
    <t>Quadro Resumo Módulo 1 - Composição da Remuneração</t>
  </si>
  <si>
    <t xml:space="preserve">Composição da Remuneração </t>
  </si>
  <si>
    <t xml:space="preserve">Submódulo 2.3 - Benefícios Mensais e Diários. </t>
  </si>
  <si>
    <t xml:space="preserve">Valor Mensal(R$) </t>
  </si>
  <si>
    <t>12 meses</t>
  </si>
  <si>
    <t xml:space="preserve">Mensal               </t>
  </si>
  <si>
    <t xml:space="preserve">TOTAL </t>
  </si>
  <si>
    <t>Custo Anual</t>
  </si>
  <si>
    <t>Mensal</t>
  </si>
  <si>
    <t xml:space="preserve">Jardineiro </t>
  </si>
  <si>
    <t>Dias de execução de serviço</t>
  </si>
  <si>
    <t xml:space="preserve">Período </t>
  </si>
  <si>
    <t>Segunda a Sexta</t>
  </si>
  <si>
    <t xml:space="preserve">Módulo 1 - Composição da Remuneração </t>
  </si>
  <si>
    <t xml:space="preserve">Valor Mensal  Jardineiro (R$) </t>
  </si>
  <si>
    <t>Jardineiro</t>
  </si>
  <si>
    <t xml:space="preserve">44 h </t>
  </si>
  <si>
    <t xml:space="preserve">Uniformes </t>
  </si>
  <si>
    <t xml:space="preserve">Camiseta manga curta </t>
  </si>
  <si>
    <t xml:space="preserve">Camiseta manga longa </t>
  </si>
  <si>
    <t>Botina de Segurança PVC</t>
  </si>
  <si>
    <t>Capa de Chuva</t>
  </si>
  <si>
    <t>Luva Nitrílica</t>
  </si>
  <si>
    <t>Luva de Segurança confeccionada em vaqueta</t>
  </si>
  <si>
    <t>Óculos de Segurança</t>
  </si>
  <si>
    <t>Protetor Solar</t>
  </si>
  <si>
    <t>Protetor Auricular</t>
  </si>
  <si>
    <t>Quantidade Anual</t>
  </si>
  <si>
    <t>Valor Unitário (R$)</t>
  </si>
  <si>
    <t>Total R$</t>
  </si>
  <si>
    <t>Total em Uniforme</t>
  </si>
  <si>
    <t>Total em EPI</t>
  </si>
  <si>
    <t>Equipamentos de Proteção Individual (EPI)</t>
  </si>
  <si>
    <t xml:space="preserve">Módulo 4 - Uniforme e Equipamento de Segurança Individual </t>
  </si>
  <si>
    <t>Garfo para jardinagem</t>
  </si>
  <si>
    <t xml:space="preserve">Machadinho domestico para jardinagem </t>
  </si>
  <si>
    <t xml:space="preserve">Mangueira para jardim </t>
  </si>
  <si>
    <t>Pa para jardinagem</t>
  </si>
  <si>
    <t xml:space="preserve">Rastelo para grama </t>
  </si>
  <si>
    <t>Serrote para poda</t>
  </si>
  <si>
    <t>Tesoura de poda metalica</t>
  </si>
  <si>
    <t>Tesourão de poda metálica</t>
  </si>
  <si>
    <t>Cinto abdominal porta ferramentas</t>
  </si>
  <si>
    <t>Enxada em ferro</t>
  </si>
  <si>
    <t xml:space="preserve">Facao com lamina de aco carbono </t>
  </si>
  <si>
    <t>Foice  em aco carbono</t>
  </si>
  <si>
    <t xml:space="preserve">Machado forjado com cabeca redonda </t>
  </si>
  <si>
    <t>Pá quadrada</t>
  </si>
  <si>
    <t>Roçadeira profissional</t>
  </si>
  <si>
    <t xml:space="preserve">Soprador de folhas costal </t>
  </si>
  <si>
    <t>Balde plastico 20 litros</t>
  </si>
  <si>
    <t>Desinfetante liquido para banheiro</t>
  </si>
  <si>
    <t>Escova de lavar  multiuso</t>
  </si>
  <si>
    <t xml:space="preserve">Pa para coletar lixo </t>
  </si>
  <si>
    <t>Pano de limpeza pesada</t>
  </si>
  <si>
    <t xml:space="preserve">Rodo com espuma </t>
  </si>
  <si>
    <t>Rodo de borracha</t>
  </si>
  <si>
    <t>Vassoura reta tipo esfregão</t>
  </si>
  <si>
    <t>Fertilizante -- adubo para flores</t>
  </si>
  <si>
    <t xml:space="preserve">Quantidade Anual </t>
  </si>
  <si>
    <t>x</t>
  </si>
  <si>
    <t>Itens de Jardinagem</t>
  </si>
  <si>
    <t>5.3</t>
  </si>
  <si>
    <t>Saco para lixo (100 und)</t>
  </si>
  <si>
    <t>Isca formicida granulada (500gr)</t>
  </si>
  <si>
    <t>Vassoura cepas de nylon</t>
  </si>
  <si>
    <t>TOTAL R$</t>
  </si>
  <si>
    <t>Depreciação Anual (%)</t>
  </si>
  <si>
    <t xml:space="preserve">PIS 1,65% COFINS 7,60% ISS 5,00%                     </t>
  </si>
  <si>
    <t>Mão-de-obra</t>
  </si>
  <si>
    <t>quadro resumo módulo 5</t>
  </si>
  <si>
    <t>Módulo 2 - Encargos e benefícios</t>
  </si>
  <si>
    <t>Módulo 3 - Custo de reposição do Profissional ausente</t>
  </si>
  <si>
    <t>Módulo 5 - Custos com Instrumento de trabalho</t>
  </si>
  <si>
    <t>Módulo 6 - Custos Indiretos, tributos e Lucro</t>
  </si>
  <si>
    <t>Valor Mensal Jardineiro  (R$)</t>
  </si>
  <si>
    <t xml:space="preserve">Custo por Trabalhador - Jardineiro </t>
  </si>
  <si>
    <t xml:space="preserve"> </t>
  </si>
  <si>
    <t xml:space="preserve">Auxiliar de Serviços Gerais </t>
  </si>
  <si>
    <t>Uniformes e Equipamentos por  funcionário (mensal)</t>
  </si>
  <si>
    <t>Valor (R$/mês) 40 horas semanais</t>
  </si>
  <si>
    <t>Auxiliar de Serviços Gerais</t>
  </si>
  <si>
    <t>Valor Mensal Auxiliar (R$)</t>
  </si>
  <si>
    <t xml:space="preserve">Valor Mensal Auxiliar (R$) </t>
  </si>
  <si>
    <t>Uniformes e Equipamentos por  funcionário (Mensal)</t>
  </si>
  <si>
    <t>Total R$ / ano</t>
  </si>
  <si>
    <t xml:space="preserve">Total R$ / ano </t>
  </si>
  <si>
    <t>Itens para Serviços diversos de Limpeza e Conservação</t>
  </si>
  <si>
    <t>Itens para Serviços diversos de Limpeza e Conservação das Praças</t>
  </si>
  <si>
    <t>Custo por Trabalhador - Auxiliar de Serviços Gerais</t>
  </si>
  <si>
    <t>2 dias por semana</t>
  </si>
  <si>
    <t>2 dias por mês</t>
  </si>
  <si>
    <t xml:space="preserve">Composição da Remuneração                                                    </t>
  </si>
  <si>
    <t xml:space="preserve">    Salário Base</t>
  </si>
  <si>
    <t>INFORMAÇÃO DE PERCENTUAIS ESTIMADOS DE CITL                                                                                            Valores baseados na Planilha de custos e formação de Preços                                                                                      (Instrução  Normativa N° 5, de 26 de maio de 2017.</t>
  </si>
  <si>
    <t xml:space="preserve">Integral </t>
  </si>
  <si>
    <t>Tinta acrilica premium acabamento fosco</t>
  </si>
  <si>
    <t xml:space="preserve">Pincel para Pintura </t>
  </si>
  <si>
    <t>Thinner fraco de uso geral/sintetico</t>
  </si>
  <si>
    <t>M</t>
  </si>
  <si>
    <t>Papel Higiênico folha simples</t>
  </si>
  <si>
    <t>Papel Toalha</t>
  </si>
  <si>
    <t xml:space="preserve">Sabonete líquido </t>
  </si>
  <si>
    <t xml:space="preserve">Periodicidade </t>
  </si>
  <si>
    <t>Período</t>
  </si>
  <si>
    <t>Quarta e Sexta (Integral)</t>
  </si>
  <si>
    <t>Terça e Quinta (Integral)</t>
  </si>
  <si>
    <r>
      <t>Segunda-Feira (Integral) 1</t>
    </r>
    <r>
      <rPr>
        <vertAlign val="superscript"/>
        <sz val="10"/>
        <rFont val="Times New Roman"/>
        <family val="1"/>
      </rPr>
      <t>a</t>
    </r>
    <r>
      <rPr>
        <sz val="10"/>
        <rFont val="Times New Roman"/>
        <family val="1"/>
      </rPr>
      <t xml:space="preserve"> e 3</t>
    </r>
    <r>
      <rPr>
        <vertAlign val="superscript"/>
        <sz val="10"/>
        <rFont val="Times New Roman"/>
        <family val="1"/>
      </rPr>
      <t>a</t>
    </r>
    <r>
      <rPr>
        <sz val="10"/>
        <rFont val="Times New Roman"/>
        <family val="1"/>
      </rPr>
      <t xml:space="preserve"> Semana do Mês</t>
    </r>
  </si>
  <si>
    <r>
      <t>Segunda-Feira (Integral) 2</t>
    </r>
    <r>
      <rPr>
        <vertAlign val="superscript"/>
        <sz val="10"/>
        <rFont val="Times New Roman"/>
        <family val="1"/>
      </rPr>
      <t>a</t>
    </r>
    <r>
      <rPr>
        <sz val="10"/>
        <rFont val="Times New Roman"/>
        <family val="1"/>
      </rPr>
      <t xml:space="preserve"> e 4</t>
    </r>
    <r>
      <rPr>
        <vertAlign val="superscript"/>
        <sz val="10"/>
        <rFont val="Times New Roman"/>
        <family val="1"/>
      </rPr>
      <t>a</t>
    </r>
    <r>
      <rPr>
        <sz val="10"/>
        <rFont val="Times New Roman"/>
        <family val="1"/>
      </rPr>
      <t xml:space="preserve"> Semana do Mês</t>
    </r>
  </si>
  <si>
    <t xml:space="preserve">    Salário Base 40 horas semanais </t>
  </si>
  <si>
    <t>Valor Mensal Auxiliar  (R$)</t>
  </si>
  <si>
    <t>Local</t>
  </si>
  <si>
    <t>Água Sanitária</t>
  </si>
  <si>
    <t>Lavadora de alta pressão</t>
  </si>
  <si>
    <t>N</t>
  </si>
  <si>
    <t>Módulo 4 - Custos com Uniforme e EPI's</t>
  </si>
  <si>
    <t>Custo com Instrumento de trabalho (Módulo 5 + módulo 6)</t>
  </si>
  <si>
    <t>O</t>
  </si>
  <si>
    <t>P</t>
  </si>
  <si>
    <t>Q</t>
  </si>
  <si>
    <t>Itens de Limpeza, Conservação e Jardinagem</t>
  </si>
  <si>
    <t>Itens para Limpeza Interna da Quadra</t>
  </si>
  <si>
    <t>Itens para Limpeza da Piscina</t>
  </si>
  <si>
    <t>Itens para Limepeza Interna da Quadra</t>
  </si>
  <si>
    <t xml:space="preserve">Algicina </t>
  </si>
  <si>
    <t xml:space="preserve">Produto </t>
  </si>
  <si>
    <t>Unidade</t>
  </si>
  <si>
    <t>Kg</t>
  </si>
  <si>
    <t>Quantidade Mensal</t>
  </si>
  <si>
    <t>Cloro</t>
  </si>
  <si>
    <t>lt</t>
  </si>
  <si>
    <t>Elevador de pH</t>
  </si>
  <si>
    <t>Diminuidor de pH</t>
  </si>
  <si>
    <t>Barrilha</t>
  </si>
  <si>
    <t>Clarificante</t>
  </si>
  <si>
    <t>Teste pH e Cloro</t>
  </si>
  <si>
    <t>pc</t>
  </si>
  <si>
    <t>mt</t>
  </si>
  <si>
    <t xml:space="preserve">Peneira </t>
  </si>
  <si>
    <t xml:space="preserve">Aspirador com escova </t>
  </si>
  <si>
    <t xml:space="preserve">und </t>
  </si>
  <si>
    <t>Mangueira*</t>
  </si>
  <si>
    <t xml:space="preserve">* Valor por metro /Considerado utilização anual </t>
  </si>
  <si>
    <t>Cabo Extensor com escova *</t>
  </si>
  <si>
    <t xml:space="preserve">Auxiliar de serviços gerais </t>
  </si>
  <si>
    <t>Auxiliar de Serviços gerais</t>
  </si>
  <si>
    <t>Custo por Trabalhador - auxiliar de serviços gerais</t>
  </si>
  <si>
    <t>auxiliar de serviços gerais</t>
  </si>
  <si>
    <t>auxiliar de serviços gerais.</t>
  </si>
  <si>
    <t xml:space="preserve">Auxiliar de Serviços gerais. </t>
  </si>
  <si>
    <t xml:space="preserve">Valor Mensal auxiliar de serv. Gerais. (R$) </t>
  </si>
  <si>
    <t>Valor Mensal auxiliar de serv gerais (R$)</t>
  </si>
  <si>
    <t>Auxiliar de serviços gerais</t>
  </si>
  <si>
    <t>Auxiliar de serviços gerais.</t>
  </si>
  <si>
    <t>Auxilir de serviços Gerais. (Módulo 1+2+3+4)</t>
  </si>
  <si>
    <t>SERVIÇOS  DE LIMPEZA  E CONSERVAÇÃO DAS PRAÇA DOS PIONEIROS; PRAÇA SOROCABA; PORTAL DE ACESSO BAIRRO PRIMAVERA I E II; CASA LAR</t>
  </si>
  <si>
    <t>Serviços  de Limpeza e conservaçao  da Praça dos Pioneiros;</t>
  </si>
  <si>
    <t xml:space="preserve">Serviços  de Limpeza e conservaçao  da Praça Sorocaba; </t>
  </si>
  <si>
    <t xml:space="preserve">Serviços  de Limpezae conservaçao do Portal de acesso Bairro Primavera I e II; </t>
  </si>
  <si>
    <t>Serviços  de Limpeza  e conservaçao da Casa Lar</t>
  </si>
  <si>
    <t>Itens para Serviços diversos de Limpeza e Conservação das floreiras.</t>
  </si>
  <si>
    <t xml:space="preserve">Serviços  de Limpeza manutençaõ e conservação do Lago Municipal Arnaldo W. de Moraes. </t>
  </si>
  <si>
    <t xml:space="preserve">Itens para Serviços diversos de Limpeza e Conservação Do lago </t>
  </si>
  <si>
    <t xml:space="preserve">Itens de limpeza e conservação. </t>
  </si>
  <si>
    <t xml:space="preserve">Itens para Limpeza da Pisicina </t>
  </si>
  <si>
    <t>Limpeza e conservação ao redor do lago, área externa do centro comunitário e no pavilhão (internas e externa) e Limpeza, tratamento, conservação e aquecimento da água da piscina térmica semiolímpica e banheiros.</t>
  </si>
  <si>
    <t xml:space="preserve">EXECUÇÃO DE SERVIÇOS DE LIMPEZA,VARRIÇÃO E MANUTENÇÃO DAS PRAÇAS ANGELO MEZZOMO, JOSE AUACHE  E GETULIO VARGAS. </t>
  </si>
  <si>
    <t>Itens para Limpeza dos Banheiros e Chafariz localizados nas Praças.</t>
  </si>
  <si>
    <t>PRESTAÇAO DE SERVIÇOS DE LIMPEZA MANUTENÇÃO JARDINAGEM E CONSERVAÇAO DO ESPAÇO DO LAGO MUNICIPAL ARNALDO W. DE MORAES</t>
  </si>
  <si>
    <t xml:space="preserve">SERVIÇOS  DE LIMPEZA, CONSERVAÇÃO TRATAMENTO E AQUECIMENTO DA PISCINA TERMICA SEMIOLIMPICA BEM COMO TODAS AS DEPENDECNIAS INTERNAS E EXTERNAS  DO PAVILHAO ONDE SE LOCALIZA A PISCINA,AREA AO REDOR DO LAGO,NA PARTE INTERNA NA AREA EXTERNA DO CENTRO COMUNITARIOS. DA VILA NOVA.  </t>
  </si>
  <si>
    <t>Rua Jose L. Pacheco; Major Estevao R. do Nascimento e Centro Cultural.</t>
  </si>
  <si>
    <t xml:space="preserve">Ciclovia (Rua da Liberdade);  Rua Iguaçu; e Agroschooping </t>
  </si>
  <si>
    <t xml:space="preserve">segundas/quartas e sextas feira </t>
  </si>
  <si>
    <t xml:space="preserve">terças e quintas feiras. </t>
  </si>
  <si>
    <t>PLANILHA DE CUSTOS MUNICÍPIO DE CORONEL VIVIDA</t>
  </si>
  <si>
    <t>SERVIÇOS DIÁRIOS DE LIMPEZA NO CEMITÉRIO VALE DA PAZ E CEMITÉRIO SÃO VIVENTE PALLOTTI</t>
  </si>
  <si>
    <r>
      <t>N</t>
    </r>
    <r>
      <rPr>
        <vertAlign val="superscript"/>
        <sz val="10"/>
        <color rgb="FF000000"/>
        <rFont val="Times New Roman"/>
        <family val="1"/>
      </rPr>
      <t>o</t>
    </r>
    <r>
      <rPr>
        <sz val="10"/>
        <color rgb="FF000000"/>
        <rFont val="Times New Roman"/>
        <family val="1"/>
      </rPr>
      <t xml:space="preserve"> de meses de execução contratual</t>
    </r>
  </si>
  <si>
    <t>Serviços  de Limpeza dos cemitérios Vale da Paz e São Vicente Pallotti</t>
  </si>
  <si>
    <t xml:space="preserve">Duração Legal  </t>
  </si>
  <si>
    <t>da Ausência</t>
  </si>
  <si>
    <t>INFORMAÇÃO DE PERCENTUAIS ESTIMADOS DE CITL                                           Valores baseados na Planilha de custos e formação de Preços (Instrução  Normativa N° 5, de 26 de maio de 2017.</t>
  </si>
  <si>
    <t xml:space="preserve"> Custo mensal </t>
  </si>
  <si>
    <t xml:space="preserve"> Custo Anual </t>
  </si>
  <si>
    <t>SERVICOS DE LIMPEZA, CONSERVAÇÃO, VARRIÇÃO, JARDINAGEM E MANUTENÇÃO DO CENTRO CULTURAL E AGROSHOPING, BEM COMO DOS CANTEIROS DAS RUAS JOSE L. PACHECO, MAJOR ESTEVAN RIBEIRO DO NASCIMENTO, RUA IGUAÇU E RUA DA LIBERDADE (CICLOVIA).</t>
  </si>
  <si>
    <t>INTEGRAL</t>
  </si>
  <si>
    <t xml:space="preserve">Segunda a Sexta </t>
  </si>
  <si>
    <t>Módulo 4 - Custos com Uniforme e EPI</t>
  </si>
  <si>
    <t xml:space="preserve">Módulo 5 - Custos com Intrumentos de trabalho </t>
  </si>
  <si>
    <t>40 h</t>
  </si>
  <si>
    <t xml:space="preserve">40 h </t>
  </si>
  <si>
    <t>Quadro resumo módulo 5</t>
  </si>
  <si>
    <t>Anual</t>
  </si>
  <si>
    <t xml:space="preserve">Meio Período </t>
  </si>
  <si>
    <t>Quadro Resumo Módulo 1 - Composição da Remuneração 20 horas</t>
  </si>
  <si>
    <t>Total Submódulo 2.3 40 horas</t>
  </si>
  <si>
    <t>Total Submódulo 2.3 20 horas</t>
  </si>
  <si>
    <t>Custo por Trabalhador - Auxiliar</t>
  </si>
  <si>
    <t>Auxiliar</t>
  </si>
  <si>
    <t xml:space="preserve">Valor Mensal  Auxiliar (R$)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</si>
</sst>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8" formatCode="&quot;R$&quot;\ #,##0.00;[Red]&quot;R$&quot;\ \-#,##0.00"/>
    <numFmt numFmtId="44" formatCode="_ &quot;R$&quot;\ * #,##0.00_ ;_ &quot;R$&quot;\ * \-#,##0.00_ ;_ &quot;R$&quot;\ * &quot;-&quot;??_ ;_ @_ "/>
    <numFmt numFmtId="164" formatCode="_-&quot;R$&quot;* #,##0.00_-;\-&quot;R$&quot;* #,##0.00_-;_-&quot;R$&quot;* &quot;-&quot;??_-;_-@_-"/>
    <numFmt numFmtId="165" formatCode="_-* #,##0.00_-;\-* #,##0.00_-;_-* &quot;-&quot;??_-;_-@_-"/>
    <numFmt numFmtId="166" formatCode="_(* #,##0.00_);_(* \(#,##0.00\);_(* \-??_);_(@_)"/>
    <numFmt numFmtId="167" formatCode="0.0000"/>
    <numFmt numFmtId="168" formatCode="#,##0.0000_ ;\-#,##0.0000\ "/>
    <numFmt numFmtId="169" formatCode="#,##0_ ;\-#,##0\ "/>
  </numFmts>
  <fonts count="46" x14ac:knownFonts="1">
    <font>
      <sz val="11"/>
      <color theme="1"/>
      <name val="Calibri"/>
      <family val="2"/>
      <scheme val="minor"/>
    </font>
    <font>
      <sz val="11"/>
      <color theme="1"/>
      <name val="Calibri"/>
      <family val="2"/>
      <scheme val="minor"/>
    </font>
    <font>
      <sz val="12"/>
      <color theme="1"/>
      <name val="Times New Roman"/>
      <family val="1"/>
    </font>
    <font>
      <b/>
      <sz val="12"/>
      <name val="Times New Roman"/>
      <family val="1"/>
    </font>
    <font>
      <sz val="10"/>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indexed="64"/>
      <name val="Calibri"/>
      <family val="2"/>
      <scheme val="minor"/>
    </font>
    <font>
      <b/>
      <sz val="10"/>
      <name val="Times New Roman"/>
      <family val="1"/>
    </font>
    <font>
      <sz val="10"/>
      <color theme="1"/>
      <name val="Times New Roman"/>
      <family val="1"/>
    </font>
    <font>
      <sz val="10"/>
      <name val="Times New Roman"/>
      <family val="1"/>
    </font>
    <font>
      <b/>
      <sz val="10"/>
      <color theme="1"/>
      <name val="Times New Roman"/>
      <family val="1"/>
    </font>
    <font>
      <sz val="10"/>
      <color rgb="FFFF0000"/>
      <name val="Times New Roman"/>
      <family val="1"/>
    </font>
    <font>
      <vertAlign val="superscript"/>
      <sz val="10"/>
      <color theme="1"/>
      <name val="Times New Roman"/>
      <family val="1"/>
    </font>
    <font>
      <b/>
      <sz val="11"/>
      <color theme="1"/>
      <name val="Times New Roman"/>
      <family val="1"/>
    </font>
    <font>
      <b/>
      <sz val="9"/>
      <color theme="1"/>
      <name val="Times New Roman"/>
      <family val="1"/>
    </font>
    <font>
      <b/>
      <sz val="11"/>
      <name val="Times New Roman"/>
      <family val="1"/>
    </font>
    <font>
      <b/>
      <sz val="9"/>
      <name val="Times New Roman"/>
      <family val="1"/>
    </font>
    <font>
      <sz val="9"/>
      <color indexed="81"/>
      <name val="Tahoma"/>
      <family val="2"/>
    </font>
    <font>
      <b/>
      <sz val="9"/>
      <color indexed="81"/>
      <name val="Tahoma"/>
      <family val="2"/>
    </font>
    <font>
      <sz val="9"/>
      <color indexed="81"/>
      <name val="Tahoma"/>
      <charset val="1"/>
    </font>
    <font>
      <b/>
      <sz val="9"/>
      <color indexed="81"/>
      <name val="Tahoma"/>
      <charset val="1"/>
    </font>
    <font>
      <sz val="11"/>
      <color rgb="FF000000"/>
      <name val="Calibri"/>
      <family val="2"/>
      <scheme val="minor"/>
    </font>
    <font>
      <sz val="10"/>
      <color rgb="FF000000"/>
      <name val="Calibri"/>
      <family val="2"/>
      <scheme val="minor"/>
    </font>
    <font>
      <vertAlign val="superscript"/>
      <sz val="10"/>
      <name val="Times New Roman"/>
      <family val="1"/>
    </font>
    <font>
      <b/>
      <sz val="11"/>
      <color theme="1"/>
      <name val="Cambria"/>
      <family val="1"/>
    </font>
    <font>
      <sz val="10"/>
      <color rgb="FF000000"/>
      <name val="Times New Roman"/>
      <family val="1"/>
    </font>
    <font>
      <b/>
      <sz val="11"/>
      <color rgb="FF000000"/>
      <name val="Times New Roman"/>
      <family val="1"/>
    </font>
    <font>
      <vertAlign val="superscript"/>
      <sz val="10"/>
      <color rgb="FF000000"/>
      <name val="Times New Roman"/>
      <family val="1"/>
    </font>
    <font>
      <b/>
      <sz val="10"/>
      <color rgb="FF000000"/>
      <name val="Times New Roman"/>
      <family val="1"/>
    </font>
    <font>
      <sz val="12"/>
      <color rgb="FF000000"/>
      <name val="Times New Roman"/>
      <family val="1"/>
    </font>
    <font>
      <b/>
      <sz val="9"/>
      <color rgb="FF000000"/>
      <name val="Times New Roman"/>
      <family val="1"/>
    </font>
  </fonts>
  <fills count="6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59999389629810485"/>
        <bgColor indexed="64"/>
      </patternFill>
    </fill>
    <fill>
      <patternFill patternType="solid">
        <fgColor theme="0"/>
        <bgColor indexed="64"/>
      </patternFill>
    </fill>
    <fill>
      <patternFill patternType="solid">
        <fgColor theme="4" tint="0.59999389629810485"/>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9"/>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4" tint="-0.249977111117893"/>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FFFFFF"/>
        <bgColor indexed="64"/>
      </patternFill>
    </fill>
    <fill>
      <patternFill patternType="solid">
        <fgColor rgb="FF009999"/>
        <bgColor indexed="64"/>
      </patternFill>
    </fill>
    <fill>
      <patternFill patternType="solid">
        <fgColor rgb="FF87E3E1"/>
        <bgColor indexed="64"/>
      </patternFill>
    </fill>
    <fill>
      <patternFill patternType="solid">
        <fgColor rgb="FF70AD47"/>
        <bgColor indexed="64"/>
      </patternFill>
    </fill>
    <fill>
      <patternFill patternType="solid">
        <fgColor rgb="FFC6E0B4"/>
        <bgColor indexed="64"/>
      </patternFill>
    </fill>
    <fill>
      <patternFill patternType="solid">
        <fgColor rgb="FFE2EFDA"/>
        <bgColor indexed="64"/>
      </patternFill>
    </fill>
    <fill>
      <patternFill patternType="solid">
        <fgColor rgb="FFF4B084"/>
        <bgColor indexed="64"/>
      </patternFill>
    </fill>
    <fill>
      <patternFill patternType="solid">
        <fgColor rgb="FFFCE4D6"/>
        <bgColor indexed="64"/>
      </patternFill>
    </fill>
    <fill>
      <patternFill patternType="solid">
        <fgColor rgb="FFFFD966"/>
        <bgColor indexed="64"/>
      </patternFill>
    </fill>
    <fill>
      <patternFill patternType="solid">
        <fgColor rgb="FFFFF2CC"/>
        <bgColor indexed="64"/>
      </patternFill>
    </fill>
    <fill>
      <patternFill patternType="solid">
        <fgColor rgb="FF8EA9DB"/>
        <bgColor indexed="64"/>
      </patternFill>
    </fill>
    <fill>
      <patternFill patternType="solid">
        <fgColor rgb="FFD9E1F2"/>
        <bgColor indexed="64"/>
      </patternFill>
    </fill>
    <fill>
      <patternFill patternType="solid">
        <fgColor rgb="FF2F75B5"/>
        <bgColor indexed="64"/>
      </patternFill>
    </fill>
    <fill>
      <patternFill patternType="solid">
        <fgColor rgb="FFBDD7EE"/>
        <bgColor indexed="64"/>
      </patternFill>
    </fill>
    <fill>
      <patternFill patternType="solid">
        <fgColor rgb="FFA9D08E"/>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rgb="FF000000"/>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rgb="FF000000"/>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rgb="FF000000"/>
      </right>
      <top style="medium">
        <color indexed="64"/>
      </top>
      <bottom/>
      <diagonal/>
    </border>
    <border>
      <left style="medium">
        <color rgb="FF000000"/>
      </left>
      <right/>
      <top style="medium">
        <color indexed="64"/>
      </top>
      <bottom/>
      <diagonal/>
    </border>
    <border>
      <left style="medium">
        <color indexed="64"/>
      </left>
      <right/>
      <top/>
      <bottom style="medium">
        <color indexed="64"/>
      </bottom>
      <diagonal/>
    </border>
    <border>
      <left/>
      <right style="medium">
        <color rgb="FF000000"/>
      </right>
      <top/>
      <bottom style="medium">
        <color indexed="64"/>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style="medium">
        <color indexed="64"/>
      </right>
      <top/>
      <bottom/>
      <diagonal/>
    </border>
  </borders>
  <cellStyleXfs count="54">
    <xf numFmtId="0" fontId="0" fillId="0" borderId="0"/>
    <xf numFmtId="166" fontId="4" fillId="0" borderId="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applyNumberFormat="0" applyFill="0" applyBorder="0" applyAlignment="0" applyProtection="0"/>
    <xf numFmtId="0" fontId="6" fillId="0" borderId="1" applyNumberFormat="0" applyFill="0" applyAlignment="0" applyProtection="0"/>
    <xf numFmtId="0" fontId="7" fillId="0" borderId="2" applyNumberFormat="0" applyFill="0" applyAlignment="0" applyProtection="0"/>
    <xf numFmtId="0" fontId="8" fillId="0" borderId="3" applyNumberFormat="0" applyFill="0" applyAlignment="0" applyProtection="0"/>
    <xf numFmtId="0" fontId="8" fillId="0" borderId="0" applyNumberFormat="0" applyFill="0" applyBorder="0" applyAlignment="0" applyProtection="0"/>
    <xf numFmtId="0" fontId="9" fillId="2" borderId="0" applyNumberFormat="0" applyBorder="0" applyAlignment="0" applyProtection="0"/>
    <xf numFmtId="0" fontId="10" fillId="3" borderId="0" applyNumberFormat="0" applyBorder="0" applyAlignment="0" applyProtection="0"/>
    <xf numFmtId="0" fontId="11" fillId="4" borderId="0" applyNumberFormat="0" applyBorder="0" applyAlignment="0" applyProtection="0"/>
    <xf numFmtId="0" fontId="12" fillId="5" borderId="4" applyNumberFormat="0" applyAlignment="0" applyProtection="0"/>
    <xf numFmtId="0" fontId="13" fillId="6" borderId="5" applyNumberFormat="0" applyAlignment="0" applyProtection="0"/>
    <xf numFmtId="0" fontId="14" fillId="6" borderId="4" applyNumberFormat="0" applyAlignment="0" applyProtection="0"/>
    <xf numFmtId="0" fontId="15" fillId="0" borderId="6" applyNumberFormat="0" applyFill="0" applyAlignment="0" applyProtection="0"/>
    <xf numFmtId="0" fontId="16" fillId="7" borderId="7" applyNumberFormat="0" applyAlignment="0" applyProtection="0"/>
    <xf numFmtId="0" fontId="17" fillId="0" borderId="0" applyNumberFormat="0" applyFill="0" applyBorder="0" applyAlignment="0" applyProtection="0"/>
    <xf numFmtId="0" fontId="1" fillId="8" borderId="8" applyNumberFormat="0" applyFont="0" applyAlignment="0" applyProtection="0"/>
    <xf numFmtId="0" fontId="18" fillId="0" borderId="0" applyNumberFormat="0" applyFill="0" applyBorder="0" applyAlignment="0" applyProtection="0"/>
    <xf numFmtId="0" fontId="19" fillId="0" borderId="9" applyNumberFormat="0" applyFill="0" applyAlignment="0" applyProtection="0"/>
    <xf numFmtId="0" fontId="20"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20" fillId="12" borderId="0" applyNumberFormat="0" applyBorder="0" applyAlignment="0" applyProtection="0"/>
    <xf numFmtId="0" fontId="20"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20" fillId="16" borderId="0" applyNumberFormat="0" applyBorder="0" applyAlignment="0" applyProtection="0"/>
    <xf numFmtId="0" fontId="20"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20" fillId="20" borderId="0" applyNumberFormat="0" applyBorder="0" applyAlignment="0" applyProtection="0"/>
    <xf numFmtId="0" fontId="20"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20" fillId="24" borderId="0" applyNumberFormat="0" applyBorder="0" applyAlignment="0" applyProtection="0"/>
    <xf numFmtId="0" fontId="20"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20" fillId="28" borderId="0" applyNumberFormat="0" applyBorder="0" applyAlignment="0" applyProtection="0"/>
    <xf numFmtId="0" fontId="20"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20" fillId="32" borderId="0" applyNumberFormat="0" applyBorder="0" applyAlignment="0" applyProtection="0"/>
    <xf numFmtId="165" fontId="1" fillId="0" borderId="0" applyFont="0" applyFill="0" applyBorder="0" applyAlignment="0" applyProtection="0"/>
    <xf numFmtId="0" fontId="2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cellStyleXfs>
  <cellXfs count="706">
    <xf numFmtId="0" fontId="0" fillId="0" borderId="0" xfId="0"/>
    <xf numFmtId="0" fontId="2" fillId="0" borderId="0" xfId="0" applyFont="1"/>
    <xf numFmtId="0" fontId="23" fillId="0" borderId="0" xfId="0" applyFont="1" applyAlignment="1">
      <alignment vertical="center"/>
    </xf>
    <xf numFmtId="0" fontId="23" fillId="0" borderId="0" xfId="0" applyFont="1" applyFill="1" applyAlignment="1">
      <alignment vertical="center"/>
    </xf>
    <xf numFmtId="0" fontId="23" fillId="34" borderId="0" xfId="0" applyFont="1" applyFill="1" applyBorder="1" applyAlignment="1">
      <alignment vertical="center"/>
    </xf>
    <xf numFmtId="0" fontId="23" fillId="0" borderId="0" xfId="0" applyFont="1" applyBorder="1" applyAlignment="1">
      <alignment vertical="center"/>
    </xf>
    <xf numFmtId="2" fontId="25" fillId="34" borderId="0" xfId="0" applyNumberFormat="1" applyFont="1" applyFill="1" applyBorder="1" applyAlignment="1">
      <alignment horizontal="center" vertical="center"/>
    </xf>
    <xf numFmtId="0" fontId="23" fillId="34" borderId="10" xfId="0" applyFont="1" applyFill="1" applyBorder="1" applyAlignment="1">
      <alignment horizontal="center" vertical="center" wrapText="1"/>
    </xf>
    <xf numFmtId="0" fontId="23" fillId="34" borderId="0" xfId="0" applyFont="1" applyFill="1" applyAlignment="1">
      <alignment vertical="center"/>
    </xf>
    <xf numFmtId="0" fontId="22" fillId="34" borderId="0" xfId="0" applyFont="1" applyFill="1" applyBorder="1" applyAlignment="1">
      <alignment horizontal="center" vertical="center" wrapText="1"/>
    </xf>
    <xf numFmtId="0" fontId="26" fillId="34" borderId="0" xfId="0" applyFont="1" applyFill="1" applyBorder="1" applyAlignment="1">
      <alignment horizontal="center" vertical="center" wrapText="1"/>
    </xf>
    <xf numFmtId="167" fontId="24" fillId="34" borderId="0" xfId="0" applyNumberFormat="1" applyFont="1" applyFill="1" applyBorder="1" applyAlignment="1">
      <alignment horizontal="center" vertical="center" wrapText="1"/>
    </xf>
    <xf numFmtId="0" fontId="24" fillId="34" borderId="0" xfId="0" applyFont="1" applyFill="1" applyBorder="1" applyAlignment="1">
      <alignment horizontal="center" vertical="center" wrapText="1"/>
    </xf>
    <xf numFmtId="10" fontId="24" fillId="34" borderId="0" xfId="52" applyNumberFormat="1" applyFont="1" applyFill="1" applyBorder="1" applyAlignment="1">
      <alignment horizontal="center" vertical="center" wrapText="1"/>
    </xf>
    <xf numFmtId="168" fontId="24" fillId="34" borderId="0" xfId="51" applyNumberFormat="1" applyFont="1" applyFill="1" applyBorder="1" applyAlignment="1">
      <alignment horizontal="center" vertical="center" wrapText="1"/>
    </xf>
    <xf numFmtId="0" fontId="23" fillId="33" borderId="0" xfId="0" applyFont="1" applyFill="1" applyAlignment="1">
      <alignment vertical="center"/>
    </xf>
    <xf numFmtId="0" fontId="22" fillId="34" borderId="0" xfId="0" applyFont="1" applyFill="1" applyBorder="1" applyAlignment="1">
      <alignment vertical="center" wrapText="1"/>
    </xf>
    <xf numFmtId="0" fontId="25" fillId="34" borderId="0" xfId="0" applyFont="1" applyFill="1" applyBorder="1" applyAlignment="1">
      <alignment vertical="center" wrapText="1"/>
    </xf>
    <xf numFmtId="0" fontId="23" fillId="0" borderId="0" xfId="0" applyFont="1"/>
    <xf numFmtId="164" fontId="25" fillId="34" borderId="0" xfId="53" applyFont="1" applyFill="1" applyBorder="1" applyAlignment="1">
      <alignment horizontal="center" vertical="center"/>
    </xf>
    <xf numFmtId="0" fontId="25" fillId="34" borderId="0" xfId="0" applyFont="1" applyFill="1" applyBorder="1" applyAlignment="1">
      <alignment vertical="center"/>
    </xf>
    <xf numFmtId="0" fontId="2" fillId="34" borderId="0" xfId="0" applyFont="1" applyFill="1" applyBorder="1"/>
    <xf numFmtId="164" fontId="23" fillId="34" borderId="0" xfId="53" applyFont="1" applyFill="1" applyBorder="1" applyAlignment="1">
      <alignment vertical="center"/>
    </xf>
    <xf numFmtId="0" fontId="2" fillId="34" borderId="0" xfId="0" applyFont="1" applyFill="1"/>
    <xf numFmtId="164" fontId="23" fillId="34" borderId="0" xfId="53" applyFont="1" applyFill="1" applyBorder="1" applyAlignment="1">
      <alignment horizontal="center" vertical="center"/>
    </xf>
    <xf numFmtId="0" fontId="25" fillId="34" borderId="0" xfId="0" applyFont="1" applyFill="1" applyAlignment="1">
      <alignment vertical="center"/>
    </xf>
    <xf numFmtId="0" fontId="25" fillId="34" borderId="0" xfId="0" applyFont="1" applyFill="1" applyBorder="1" applyAlignment="1">
      <alignment horizontal="center" vertical="center" wrapText="1"/>
    </xf>
    <xf numFmtId="0" fontId="25" fillId="34" borderId="0" xfId="0" applyFont="1" applyFill="1" applyBorder="1" applyAlignment="1">
      <alignment horizontal="center" vertical="center"/>
    </xf>
    <xf numFmtId="0" fontId="23" fillId="34" borderId="0" xfId="0" applyFont="1" applyFill="1" applyBorder="1" applyAlignment="1">
      <alignment horizontal="center" vertical="center"/>
    </xf>
    <xf numFmtId="0" fontId="23" fillId="34" borderId="0" xfId="0" applyFont="1" applyFill="1" applyBorder="1" applyAlignment="1">
      <alignment horizontal="center" vertical="center" wrapText="1"/>
    </xf>
    <xf numFmtId="0" fontId="25" fillId="34" borderId="20" xfId="0" applyFont="1" applyFill="1" applyBorder="1" applyAlignment="1">
      <alignment horizontal="center" vertical="center" wrapText="1"/>
    </xf>
    <xf numFmtId="0" fontId="25" fillId="34" borderId="12" xfId="0" applyFont="1" applyFill="1" applyBorder="1" applyAlignment="1">
      <alignment horizontal="center" vertical="center" wrapText="1"/>
    </xf>
    <xf numFmtId="0" fontId="23" fillId="34" borderId="0" xfId="0" applyFont="1" applyFill="1" applyBorder="1" applyAlignment="1">
      <alignment horizontal="center"/>
    </xf>
    <xf numFmtId="164" fontId="25" fillId="34" borderId="0" xfId="0" applyNumberFormat="1" applyFont="1" applyFill="1" applyBorder="1" applyAlignment="1">
      <alignment vertical="center" wrapText="1"/>
    </xf>
    <xf numFmtId="0" fontId="23" fillId="34" borderId="16" xfId="0" applyFont="1" applyFill="1" applyBorder="1" applyAlignment="1">
      <alignment horizontal="center" vertical="center"/>
    </xf>
    <xf numFmtId="0" fontId="23" fillId="34" borderId="17" xfId="0" applyFont="1" applyFill="1" applyBorder="1" applyAlignment="1">
      <alignment horizontal="center" vertical="center"/>
    </xf>
    <xf numFmtId="10" fontId="23" fillId="34" borderId="17" xfId="0" applyNumberFormat="1" applyFont="1" applyFill="1" applyBorder="1" applyAlignment="1">
      <alignment horizontal="center" vertical="center"/>
    </xf>
    <xf numFmtId="164" fontId="23" fillId="0" borderId="0" xfId="0" applyNumberFormat="1" applyFont="1" applyAlignment="1">
      <alignment vertical="center"/>
    </xf>
    <xf numFmtId="0" fontId="2" fillId="0" borderId="0" xfId="0" applyFont="1" applyBorder="1"/>
    <xf numFmtId="2" fontId="25" fillId="34" borderId="0" xfId="0" applyNumberFormat="1" applyFont="1" applyFill="1" applyBorder="1" applyAlignment="1">
      <alignment horizontal="center" vertical="center" wrapText="1"/>
    </xf>
    <xf numFmtId="0" fontId="28" fillId="34" borderId="0" xfId="0" applyFont="1" applyFill="1" applyBorder="1" applyAlignment="1">
      <alignment vertical="center"/>
    </xf>
    <xf numFmtId="0" fontId="0" fillId="0" borderId="0" xfId="0" applyBorder="1"/>
    <xf numFmtId="0" fontId="23" fillId="0" borderId="0" xfId="0" applyFont="1" applyFill="1" applyBorder="1" applyAlignment="1">
      <alignment vertical="center"/>
    </xf>
    <xf numFmtId="0" fontId="25" fillId="34" borderId="0" xfId="0" applyFont="1" applyFill="1" applyBorder="1" applyAlignment="1">
      <alignment horizontal="center" vertical="center"/>
    </xf>
    <xf numFmtId="164" fontId="25" fillId="34" borderId="0" xfId="53" applyFont="1" applyFill="1" applyBorder="1" applyAlignment="1">
      <alignment vertical="center" wrapText="1"/>
    </xf>
    <xf numFmtId="164" fontId="25" fillId="34" borderId="12" xfId="53" applyFont="1" applyFill="1" applyBorder="1" applyAlignment="1">
      <alignment vertical="center" wrapText="1"/>
    </xf>
    <xf numFmtId="164" fontId="25" fillId="34" borderId="12" xfId="53" applyFont="1" applyFill="1" applyBorder="1" applyAlignment="1">
      <alignment horizontal="center" vertical="center" wrapText="1"/>
    </xf>
    <xf numFmtId="164" fontId="25" fillId="34" borderId="13" xfId="53" applyFont="1" applyFill="1" applyBorder="1" applyAlignment="1">
      <alignment horizontal="center" vertical="center" wrapText="1"/>
    </xf>
    <xf numFmtId="2" fontId="25" fillId="34" borderId="12" xfId="0" applyNumberFormat="1" applyFont="1" applyFill="1" applyBorder="1" applyAlignment="1">
      <alignment horizontal="center" vertical="center" wrapText="1"/>
    </xf>
    <xf numFmtId="44" fontId="24" fillId="34" borderId="0" xfId="0" applyNumberFormat="1" applyFont="1" applyFill="1" applyBorder="1" applyAlignment="1">
      <alignment horizontal="center" vertical="center"/>
    </xf>
    <xf numFmtId="1" fontId="24" fillId="34" borderId="0" xfId="0" applyNumberFormat="1" applyFont="1" applyFill="1" applyBorder="1" applyAlignment="1">
      <alignment horizontal="center" vertical="center"/>
    </xf>
    <xf numFmtId="0" fontId="24" fillId="34" borderId="0" xfId="0" applyFont="1" applyFill="1" applyBorder="1" applyAlignment="1">
      <alignment horizontal="center" vertical="center"/>
    </xf>
    <xf numFmtId="0" fontId="23" fillId="34" borderId="0" xfId="0" applyFont="1" applyFill="1" applyBorder="1" applyAlignment="1">
      <alignment vertical="center" wrapText="1"/>
    </xf>
    <xf numFmtId="164" fontId="23" fillId="34" borderId="0" xfId="0" applyNumberFormat="1" applyFont="1" applyFill="1" applyBorder="1" applyAlignment="1">
      <alignment vertical="center" wrapText="1"/>
    </xf>
    <xf numFmtId="0" fontId="22" fillId="34" borderId="0" xfId="0" applyFont="1" applyFill="1" applyBorder="1" applyAlignment="1">
      <alignment horizontal="center" vertical="center" wrapText="1"/>
    </xf>
    <xf numFmtId="0" fontId="24" fillId="34" borderId="0" xfId="0" applyFont="1" applyFill="1" applyBorder="1" applyAlignment="1">
      <alignment horizontal="center" vertical="center" wrapText="1"/>
    </xf>
    <xf numFmtId="0" fontId="25" fillId="34" borderId="0" xfId="0" applyFont="1" applyFill="1" applyBorder="1" applyAlignment="1">
      <alignment horizontal="center" vertical="center"/>
    </xf>
    <xf numFmtId="0" fontId="25" fillId="34" borderId="0" xfId="0" applyFont="1" applyFill="1" applyBorder="1" applyAlignment="1">
      <alignment horizontal="center" vertical="center" wrapText="1"/>
    </xf>
    <xf numFmtId="0" fontId="25" fillId="34" borderId="0" xfId="0" applyFont="1" applyFill="1" applyBorder="1" applyAlignment="1">
      <alignment horizontal="center" vertical="center" wrapText="1"/>
    </xf>
    <xf numFmtId="0" fontId="24" fillId="34" borderId="10" xfId="0" applyFont="1" applyFill="1" applyBorder="1" applyAlignment="1">
      <alignment horizontal="left" vertical="center"/>
    </xf>
    <xf numFmtId="0" fontId="24" fillId="34" borderId="0" xfId="0" applyFont="1" applyFill="1" applyAlignment="1">
      <alignment horizontal="left" vertical="center"/>
    </xf>
    <xf numFmtId="0" fontId="23" fillId="34" borderId="10" xfId="0" applyFont="1" applyFill="1" applyBorder="1" applyAlignment="1">
      <alignment horizontal="center" vertical="center" wrapText="1"/>
    </xf>
    <xf numFmtId="0" fontId="23" fillId="34" borderId="0" xfId="0" quotePrefix="1" applyFont="1" applyFill="1" applyBorder="1" applyAlignment="1">
      <alignment horizontal="center" vertical="center"/>
    </xf>
    <xf numFmtId="0" fontId="26" fillId="34" borderId="0" xfId="0" applyFont="1" applyFill="1" applyAlignment="1">
      <alignment vertical="center"/>
    </xf>
    <xf numFmtId="0" fontId="23" fillId="34" borderId="0" xfId="0" applyFont="1" applyFill="1"/>
    <xf numFmtId="0" fontId="23" fillId="34" borderId="16" xfId="0" applyFont="1" applyFill="1" applyBorder="1" applyAlignment="1">
      <alignment horizontal="center" vertical="center"/>
    </xf>
    <xf numFmtId="0" fontId="22" fillId="34" borderId="0" xfId="0" applyFont="1" applyFill="1" applyBorder="1" applyAlignment="1">
      <alignment horizontal="center" vertical="center" wrapText="1"/>
    </xf>
    <xf numFmtId="0" fontId="24" fillId="34" borderId="0" xfId="0" applyFont="1" applyFill="1" applyBorder="1" applyAlignment="1">
      <alignment horizontal="center" vertical="center" wrapText="1"/>
    </xf>
    <xf numFmtId="0" fontId="25" fillId="34" borderId="0" xfId="0" applyFont="1" applyFill="1" applyBorder="1" applyAlignment="1">
      <alignment horizontal="center" vertical="center"/>
    </xf>
    <xf numFmtId="0" fontId="25" fillId="34" borderId="0" xfId="0" applyFont="1" applyFill="1" applyBorder="1" applyAlignment="1">
      <alignment horizontal="center" vertical="center" wrapText="1"/>
    </xf>
    <xf numFmtId="0" fontId="25" fillId="37" borderId="10" xfId="0" applyFont="1" applyFill="1" applyBorder="1" applyAlignment="1">
      <alignment horizontal="center" vertical="center" wrapText="1"/>
    </xf>
    <xf numFmtId="0" fontId="23" fillId="37" borderId="10" xfId="0" applyFont="1" applyFill="1" applyBorder="1" applyAlignment="1">
      <alignment horizontal="center" vertical="center" wrapText="1"/>
    </xf>
    <xf numFmtId="0" fontId="24" fillId="37" borderId="10" xfId="0" applyFont="1" applyFill="1" applyBorder="1" applyAlignment="1">
      <alignment vertical="center" wrapText="1"/>
    </xf>
    <xf numFmtId="164" fontId="23" fillId="37" borderId="10" xfId="53" applyFont="1" applyFill="1" applyBorder="1" applyAlignment="1">
      <alignment horizontal="center" vertical="center" wrapText="1"/>
    </xf>
    <xf numFmtId="0" fontId="23" fillId="37" borderId="10" xfId="0" applyFont="1" applyFill="1" applyBorder="1" applyAlignment="1">
      <alignment horizontal="left" vertical="center" wrapText="1"/>
    </xf>
    <xf numFmtId="0" fontId="23" fillId="39" borderId="10" xfId="0" applyFont="1" applyFill="1" applyBorder="1" applyAlignment="1">
      <alignment horizontal="center" vertical="center" wrapText="1"/>
    </xf>
    <xf numFmtId="0" fontId="24" fillId="39" borderId="10" xfId="0" applyFont="1" applyFill="1" applyBorder="1" applyAlignment="1">
      <alignment horizontal="left" vertical="center"/>
    </xf>
    <xf numFmtId="0" fontId="25" fillId="36" borderId="10" xfId="0" applyFont="1" applyFill="1" applyBorder="1" applyAlignment="1">
      <alignment horizontal="center" vertical="center" wrapText="1"/>
    </xf>
    <xf numFmtId="0" fontId="25" fillId="39" borderId="10" xfId="0" applyFont="1" applyFill="1" applyBorder="1" applyAlignment="1">
      <alignment horizontal="center" vertical="center" wrapText="1"/>
    </xf>
    <xf numFmtId="0" fontId="22" fillId="39" borderId="10" xfId="0" applyFont="1" applyFill="1" applyBorder="1" applyAlignment="1">
      <alignment horizontal="center" vertical="center"/>
    </xf>
    <xf numFmtId="164" fontId="25" fillId="37" borderId="10" xfId="0" applyNumberFormat="1" applyFont="1" applyFill="1" applyBorder="1" applyAlignment="1">
      <alignment horizontal="left" vertical="center" wrapText="1"/>
    </xf>
    <xf numFmtId="164" fontId="25" fillId="34" borderId="0" xfId="53" applyFont="1" applyFill="1" applyBorder="1" applyAlignment="1">
      <alignment horizontal="left" vertical="center" wrapText="1"/>
    </xf>
    <xf numFmtId="164" fontId="25" fillId="37" borderId="10" xfId="0" quotePrefix="1" applyNumberFormat="1" applyFont="1" applyFill="1" applyBorder="1" applyAlignment="1">
      <alignment horizontal="center" vertical="center" wrapText="1"/>
    </xf>
    <xf numFmtId="0" fontId="23" fillId="40" borderId="10" xfId="0" applyFont="1" applyFill="1" applyBorder="1" applyAlignment="1">
      <alignment horizontal="center" vertical="center" wrapText="1"/>
    </xf>
    <xf numFmtId="0" fontId="23" fillId="40" borderId="10" xfId="0" applyFont="1" applyFill="1" applyBorder="1" applyAlignment="1">
      <alignment horizontal="left" vertical="center" wrapText="1"/>
    </xf>
    <xf numFmtId="164" fontId="23" fillId="40" borderId="10" xfId="53" applyFont="1" applyFill="1" applyBorder="1" applyAlignment="1">
      <alignment horizontal="left" vertical="center" wrapText="1"/>
    </xf>
    <xf numFmtId="164" fontId="25" fillId="40" borderId="10" xfId="53" applyFont="1" applyFill="1" applyBorder="1" applyAlignment="1">
      <alignment vertical="center" wrapText="1"/>
    </xf>
    <xf numFmtId="164" fontId="23" fillId="40" borderId="10" xfId="53" applyFont="1" applyFill="1" applyBorder="1" applyAlignment="1">
      <alignment horizontal="left" vertical="center"/>
    </xf>
    <xf numFmtId="164" fontId="23" fillId="40" borderId="10" xfId="53" applyFont="1" applyFill="1" applyBorder="1" applyAlignment="1">
      <alignment horizontal="center" vertical="center"/>
    </xf>
    <xf numFmtId="10" fontId="23" fillId="40" borderId="10" xfId="0" applyNumberFormat="1" applyFont="1" applyFill="1" applyBorder="1" applyAlignment="1">
      <alignment horizontal="center" vertical="center" wrapText="1"/>
    </xf>
    <xf numFmtId="9" fontId="23" fillId="40" borderId="10" xfId="0" applyNumberFormat="1" applyFont="1" applyFill="1" applyBorder="1" applyAlignment="1">
      <alignment horizontal="center" vertical="center" wrapText="1"/>
    </xf>
    <xf numFmtId="0" fontId="23" fillId="40" borderId="10" xfId="0" applyFont="1" applyFill="1" applyBorder="1" applyAlignment="1">
      <alignment vertical="center" wrapText="1"/>
    </xf>
    <xf numFmtId="0" fontId="23" fillId="40" borderId="10" xfId="0" applyFont="1" applyFill="1" applyBorder="1" applyAlignment="1">
      <alignment horizontal="center" vertical="center"/>
    </xf>
    <xf numFmtId="164" fontId="25" fillId="40" borderId="10" xfId="53" applyFont="1" applyFill="1" applyBorder="1" applyAlignment="1">
      <alignment horizontal="center" vertical="center"/>
    </xf>
    <xf numFmtId="164" fontId="23" fillId="40" borderId="10" xfId="53" applyFont="1" applyFill="1" applyBorder="1" applyAlignment="1">
      <alignment horizontal="center" vertical="center" wrapText="1"/>
    </xf>
    <xf numFmtId="164" fontId="23" fillId="40" borderId="10" xfId="53" applyNumberFormat="1" applyFont="1" applyFill="1" applyBorder="1" applyAlignment="1">
      <alignment horizontal="center" vertical="center"/>
    </xf>
    <xf numFmtId="164" fontId="25" fillId="40" borderId="10" xfId="53" applyFont="1" applyFill="1" applyBorder="1" applyAlignment="1">
      <alignment horizontal="center" vertical="center" wrapText="1"/>
    </xf>
    <xf numFmtId="0" fontId="22" fillId="43" borderId="10" xfId="0" applyFont="1" applyFill="1" applyBorder="1" applyAlignment="1">
      <alignment horizontal="center" vertical="center" wrapText="1"/>
    </xf>
    <xf numFmtId="0" fontId="24" fillId="42" borderId="10" xfId="0" applyFont="1" applyFill="1" applyBorder="1" applyAlignment="1">
      <alignment horizontal="center" vertical="center" wrapText="1"/>
    </xf>
    <xf numFmtId="0" fontId="24" fillId="42" borderId="10" xfId="0" applyFont="1" applyFill="1" applyBorder="1" applyAlignment="1">
      <alignment vertical="center" wrapText="1"/>
    </xf>
    <xf numFmtId="167" fontId="24" fillId="42" borderId="10" xfId="0" applyNumberFormat="1" applyFont="1" applyFill="1" applyBorder="1" applyAlignment="1">
      <alignment horizontal="center" vertical="center" wrapText="1"/>
    </xf>
    <xf numFmtId="10" fontId="24" fillId="42" borderId="10" xfId="52" applyNumberFormat="1" applyFont="1" applyFill="1" applyBorder="1" applyAlignment="1">
      <alignment horizontal="center" vertical="center" wrapText="1"/>
    </xf>
    <xf numFmtId="169" fontId="24" fillId="42" borderId="10" xfId="51" applyNumberFormat="1" applyFont="1" applyFill="1" applyBorder="1" applyAlignment="1">
      <alignment horizontal="center" vertical="center" wrapText="1"/>
    </xf>
    <xf numFmtId="169" fontId="24" fillId="42" borderId="19" xfId="51" applyNumberFormat="1" applyFont="1" applyFill="1" applyBorder="1" applyAlignment="1">
      <alignment horizontal="center" vertical="center" wrapText="1"/>
    </xf>
    <xf numFmtId="10" fontId="24" fillId="42" borderId="16" xfId="52" applyNumberFormat="1" applyFont="1" applyFill="1" applyBorder="1" applyAlignment="1">
      <alignment horizontal="center" vertical="center" wrapText="1"/>
    </xf>
    <xf numFmtId="0" fontId="26" fillId="42" borderId="10" xfId="0" applyFont="1" applyFill="1" applyBorder="1" applyAlignment="1">
      <alignment horizontal="center" vertical="center" wrapText="1"/>
    </xf>
    <xf numFmtId="0" fontId="23" fillId="42" borderId="10" xfId="0" applyFont="1" applyFill="1" applyBorder="1" applyAlignment="1">
      <alignment vertical="center"/>
    </xf>
    <xf numFmtId="1" fontId="25" fillId="42" borderId="10" xfId="53" applyNumberFormat="1" applyFont="1" applyFill="1" applyBorder="1" applyAlignment="1">
      <alignment horizontal="center" vertical="center"/>
    </xf>
    <xf numFmtId="0" fontId="24" fillId="42" borderId="10" xfId="0" applyFont="1" applyFill="1" applyBorder="1" applyAlignment="1">
      <alignment horizontal="center" vertical="center"/>
    </xf>
    <xf numFmtId="44" fontId="24" fillId="42" borderId="10" xfId="0" applyNumberFormat="1" applyFont="1" applyFill="1" applyBorder="1" applyAlignment="1">
      <alignment horizontal="center" vertical="center"/>
    </xf>
    <xf numFmtId="1" fontId="24" fillId="42" borderId="10" xfId="0" applyNumberFormat="1" applyFont="1" applyFill="1" applyBorder="1" applyAlignment="1">
      <alignment horizontal="center" vertical="center"/>
    </xf>
    <xf numFmtId="164" fontId="24" fillId="42" borderId="10" xfId="53" applyFont="1" applyFill="1" applyBorder="1" applyAlignment="1">
      <alignment horizontal="center" vertical="center"/>
    </xf>
    <xf numFmtId="44" fontId="24" fillId="42" borderId="10" xfId="0" applyNumberFormat="1" applyFont="1" applyFill="1" applyBorder="1" applyAlignment="1">
      <alignment vertical="center"/>
    </xf>
    <xf numFmtId="164" fontId="24" fillId="42" borderId="10" xfId="0" applyNumberFormat="1" applyFont="1" applyFill="1" applyBorder="1" applyAlignment="1">
      <alignment vertical="center"/>
    </xf>
    <xf numFmtId="0" fontId="22" fillId="43" borderId="10" xfId="0" applyFont="1" applyFill="1" applyBorder="1" applyAlignment="1">
      <alignment horizontal="center" vertical="center"/>
    </xf>
    <xf numFmtId="0" fontId="25" fillId="44" borderId="10" xfId="0" applyFont="1" applyFill="1" applyBorder="1" applyAlignment="1">
      <alignment horizontal="center" vertical="center" wrapText="1"/>
    </xf>
    <xf numFmtId="0" fontId="25" fillId="44" borderId="10" xfId="0" applyFont="1" applyFill="1" applyBorder="1" applyAlignment="1">
      <alignment vertical="center" wrapText="1"/>
    </xf>
    <xf numFmtId="0" fontId="23" fillId="35" borderId="10" xfId="0" applyFont="1" applyFill="1" applyBorder="1" applyAlignment="1">
      <alignment horizontal="center" vertical="center" wrapText="1"/>
    </xf>
    <xf numFmtId="0" fontId="23" fillId="35" borderId="10" xfId="0" applyFont="1" applyFill="1" applyBorder="1" applyAlignment="1">
      <alignment vertical="center" wrapText="1"/>
    </xf>
    <xf numFmtId="0" fontId="23" fillId="35" borderId="10" xfId="0" applyFont="1" applyFill="1" applyBorder="1" applyAlignment="1">
      <alignment horizontal="center" vertical="center"/>
    </xf>
    <xf numFmtId="164" fontId="23" fillId="35" borderId="10" xfId="53" applyFont="1" applyFill="1" applyBorder="1" applyAlignment="1">
      <alignment horizontal="center" vertical="center"/>
    </xf>
    <xf numFmtId="2" fontId="25" fillId="44" borderId="10" xfId="0" applyNumberFormat="1" applyFont="1" applyFill="1" applyBorder="1" applyAlignment="1">
      <alignment horizontal="center" vertical="center" wrapText="1"/>
    </xf>
    <xf numFmtId="164" fontId="25" fillId="34" borderId="0" xfId="53" applyFont="1" applyFill="1" applyBorder="1" applyAlignment="1">
      <alignment horizontal="center" vertical="center"/>
    </xf>
    <xf numFmtId="2" fontId="23" fillId="34" borderId="0" xfId="0" applyNumberFormat="1" applyFont="1" applyFill="1" applyBorder="1" applyAlignment="1">
      <alignment horizontal="center" vertical="center"/>
    </xf>
    <xf numFmtId="0" fontId="24" fillId="35" borderId="10" xfId="0" applyFont="1" applyFill="1" applyBorder="1" applyAlignment="1">
      <alignment horizontal="center" vertical="center" wrapText="1"/>
    </xf>
    <xf numFmtId="0" fontId="23" fillId="39" borderId="10" xfId="0" applyFont="1" applyFill="1" applyBorder="1" applyAlignment="1">
      <alignment horizontal="center" vertical="center"/>
    </xf>
    <xf numFmtId="164" fontId="23" fillId="39" borderId="10" xfId="53" applyFont="1" applyFill="1" applyBorder="1" applyAlignment="1">
      <alignment horizontal="center" vertical="center"/>
    </xf>
    <xf numFmtId="0" fontId="23" fillId="39" borderId="10" xfId="0" applyFont="1" applyFill="1" applyBorder="1" applyAlignment="1">
      <alignment horizontal="center"/>
    </xf>
    <xf numFmtId="164" fontId="23" fillId="39" borderId="10" xfId="53" applyFont="1" applyFill="1" applyBorder="1" applyAlignment="1">
      <alignment horizontal="center"/>
    </xf>
    <xf numFmtId="0" fontId="36" fillId="47" borderId="0" xfId="0" applyFont="1" applyFill="1" applyBorder="1" applyAlignment="1">
      <alignment vertical="center" wrapText="1"/>
    </xf>
    <xf numFmtId="0" fontId="37" fillId="47" borderId="0" xfId="0" applyFont="1" applyFill="1" applyBorder="1" applyAlignment="1">
      <alignment horizontal="justify" vertical="center" wrapText="1"/>
    </xf>
    <xf numFmtId="0" fontId="36" fillId="34" borderId="0" xfId="0" applyFont="1" applyFill="1" applyBorder="1" applyAlignment="1">
      <alignment vertical="center"/>
    </xf>
    <xf numFmtId="0" fontId="25" fillId="46" borderId="10" xfId="0" applyFont="1" applyFill="1" applyBorder="1" applyAlignment="1">
      <alignment horizontal="center" vertical="center" wrapText="1"/>
    </xf>
    <xf numFmtId="0" fontId="25" fillId="46" borderId="10" xfId="0" applyFont="1" applyFill="1" applyBorder="1" applyAlignment="1">
      <alignment vertical="center"/>
    </xf>
    <xf numFmtId="9" fontId="23" fillId="39" borderId="10" xfId="52" applyFont="1" applyFill="1" applyBorder="1" applyAlignment="1">
      <alignment horizontal="center" vertical="center"/>
    </xf>
    <xf numFmtId="0" fontId="23" fillId="39" borderId="11" xfId="0" applyFont="1" applyFill="1" applyBorder="1" applyAlignment="1">
      <alignment horizontal="center" vertical="center" wrapText="1"/>
    </xf>
    <xf numFmtId="0" fontId="23" fillId="46" borderId="0" xfId="0" applyFont="1" applyFill="1"/>
    <xf numFmtId="0" fontId="23" fillId="39" borderId="10" xfId="0" applyFont="1" applyFill="1" applyBorder="1" applyAlignment="1">
      <alignment horizontal="justify" vertical="justify" wrapText="1"/>
    </xf>
    <xf numFmtId="0" fontId="25" fillId="46" borderId="10" xfId="0" applyFont="1" applyFill="1" applyBorder="1" applyAlignment="1">
      <alignment horizontal="center"/>
    </xf>
    <xf numFmtId="0" fontId="25" fillId="46" borderId="10" xfId="0" applyFont="1" applyFill="1" applyBorder="1" applyAlignment="1">
      <alignment horizontal="center" wrapText="1"/>
    </xf>
    <xf numFmtId="0" fontId="25" fillId="46" borderId="10" xfId="0" applyFont="1" applyFill="1" applyBorder="1" applyAlignment="1">
      <alignment horizontal="center" wrapText="1"/>
    </xf>
    <xf numFmtId="0" fontId="25" fillId="46" borderId="10" xfId="0" applyFont="1" applyFill="1" applyBorder="1" applyAlignment="1">
      <alignment vertical="center" wrapText="1"/>
    </xf>
    <xf numFmtId="164" fontId="23" fillId="39" borderId="16" xfId="53" applyFont="1" applyFill="1" applyBorder="1" applyAlignment="1">
      <alignment horizontal="center" vertical="center"/>
    </xf>
    <xf numFmtId="164" fontId="23" fillId="39" borderId="11" xfId="53" applyFont="1" applyFill="1" applyBorder="1" applyAlignment="1">
      <alignment horizontal="center" vertical="center" wrapText="1"/>
    </xf>
    <xf numFmtId="0" fontId="23" fillId="39" borderId="16" xfId="0" applyFont="1" applyFill="1" applyBorder="1" applyAlignment="1">
      <alignment wrapText="1"/>
    </xf>
    <xf numFmtId="0" fontId="23" fillId="39" borderId="10" xfId="0" applyFont="1" applyFill="1" applyBorder="1" applyAlignment="1">
      <alignment wrapText="1"/>
    </xf>
    <xf numFmtId="0" fontId="23" fillId="39" borderId="10" xfId="0" applyFont="1" applyFill="1" applyBorder="1"/>
    <xf numFmtId="0" fontId="25" fillId="46" borderId="10" xfId="0" applyFont="1" applyFill="1" applyBorder="1" applyAlignment="1">
      <alignment horizontal="center" vertical="center"/>
    </xf>
    <xf numFmtId="0" fontId="23" fillId="39" borderId="10" xfId="0" applyFont="1" applyFill="1" applyBorder="1" applyAlignment="1">
      <alignment vertical="center" wrapText="1"/>
    </xf>
    <xf numFmtId="164" fontId="25" fillId="39" borderId="10" xfId="0" applyNumberFormat="1" applyFont="1" applyFill="1" applyBorder="1" applyAlignment="1">
      <alignment vertical="center" wrapText="1"/>
    </xf>
    <xf numFmtId="164" fontId="23" fillId="34" borderId="0" xfId="0" applyNumberFormat="1" applyFont="1" applyFill="1" applyAlignment="1">
      <alignment vertical="center"/>
    </xf>
    <xf numFmtId="0" fontId="23" fillId="49" borderId="19" xfId="0" applyFont="1" applyFill="1" applyBorder="1" applyAlignment="1">
      <alignment horizontal="center" vertical="center" wrapText="1"/>
    </xf>
    <xf numFmtId="0" fontId="23" fillId="49" borderId="19" xfId="0" applyFont="1" applyFill="1" applyBorder="1" applyAlignment="1">
      <alignment vertical="center" wrapText="1"/>
    </xf>
    <xf numFmtId="164" fontId="23" fillId="49" borderId="19" xfId="53" applyFont="1" applyFill="1" applyBorder="1" applyAlignment="1">
      <alignment horizontal="center" vertical="center" wrapText="1"/>
    </xf>
    <xf numFmtId="10" fontId="23" fillId="49" borderId="10" xfId="52" applyNumberFormat="1" applyFont="1" applyFill="1" applyBorder="1" applyAlignment="1">
      <alignment horizontal="center" vertical="center"/>
    </xf>
    <xf numFmtId="164" fontId="25" fillId="49" borderId="10" xfId="53" applyFont="1" applyFill="1" applyBorder="1" applyAlignment="1">
      <alignment horizontal="center" vertical="center" wrapText="1"/>
    </xf>
    <xf numFmtId="0" fontId="23" fillId="49" borderId="10" xfId="0" applyFont="1" applyFill="1" applyBorder="1" applyAlignment="1">
      <alignment horizontal="center" vertical="center" wrapText="1"/>
    </xf>
    <xf numFmtId="0" fontId="23" fillId="49" borderId="10" xfId="0" applyFont="1" applyFill="1" applyBorder="1" applyAlignment="1">
      <alignment vertical="center" wrapText="1"/>
    </xf>
    <xf numFmtId="164" fontId="23" fillId="49" borderId="10" xfId="53" applyFont="1" applyFill="1" applyBorder="1" applyAlignment="1">
      <alignment horizontal="center" vertical="center" wrapText="1"/>
    </xf>
    <xf numFmtId="164" fontId="23" fillId="49" borderId="10" xfId="0" applyNumberFormat="1" applyFont="1" applyFill="1" applyBorder="1" applyAlignment="1">
      <alignment horizontal="center" vertical="center" wrapText="1"/>
    </xf>
    <xf numFmtId="10" fontId="23" fillId="49" borderId="10" xfId="0" applyNumberFormat="1" applyFont="1" applyFill="1" applyBorder="1" applyAlignment="1">
      <alignment horizontal="center" vertical="center" wrapText="1"/>
    </xf>
    <xf numFmtId="164" fontId="25" fillId="49" borderId="10" xfId="0" applyNumberFormat="1" applyFont="1" applyFill="1" applyBorder="1" applyAlignment="1">
      <alignment horizontal="center" vertical="center" wrapText="1"/>
    </xf>
    <xf numFmtId="0" fontId="25" fillId="48" borderId="10" xfId="0" applyFont="1" applyFill="1" applyBorder="1" applyAlignment="1">
      <alignment horizontal="center" vertical="center" wrapText="1"/>
    </xf>
    <xf numFmtId="0" fontId="25" fillId="48" borderId="10" xfId="0" applyFont="1" applyFill="1" applyBorder="1" applyAlignment="1">
      <alignment vertical="center" wrapText="1"/>
    </xf>
    <xf numFmtId="0" fontId="25" fillId="48" borderId="19" xfId="0" applyFont="1" applyFill="1" applyBorder="1" applyAlignment="1">
      <alignment horizontal="center" vertical="center" wrapText="1"/>
    </xf>
    <xf numFmtId="0" fontId="25" fillId="48" borderId="19" xfId="0" applyFont="1" applyFill="1" applyBorder="1" applyAlignment="1">
      <alignment vertical="center" wrapText="1"/>
    </xf>
    <xf numFmtId="0" fontId="23" fillId="48" borderId="19" xfId="0" applyFont="1" applyFill="1" applyBorder="1" applyAlignment="1">
      <alignment vertical="center" wrapText="1"/>
    </xf>
    <xf numFmtId="0" fontId="24" fillId="49" borderId="10" xfId="0" applyFont="1" applyFill="1" applyBorder="1" applyAlignment="1">
      <alignment vertical="center" wrapText="1"/>
    </xf>
    <xf numFmtId="164" fontId="25" fillId="35" borderId="10" xfId="0" applyNumberFormat="1" applyFont="1" applyFill="1" applyBorder="1" applyAlignment="1">
      <alignment horizontal="center" vertical="center" wrapText="1"/>
    </xf>
    <xf numFmtId="164" fontId="23" fillId="35" borderId="10" xfId="0" applyNumberFormat="1" applyFont="1" applyFill="1" applyBorder="1" applyAlignment="1">
      <alignment horizontal="center" vertical="center" wrapText="1"/>
    </xf>
    <xf numFmtId="164" fontId="23" fillId="39" borderId="10" xfId="53" applyFont="1" applyFill="1" applyBorder="1" applyAlignment="1">
      <alignment horizontal="center" vertical="center" wrapText="1"/>
    </xf>
    <xf numFmtId="0" fontId="25" fillId="39" borderId="10" xfId="0" applyFont="1" applyFill="1" applyBorder="1" applyAlignment="1">
      <alignment vertical="center" wrapText="1"/>
    </xf>
    <xf numFmtId="164" fontId="23" fillId="39" borderId="10" xfId="0" applyNumberFormat="1" applyFont="1" applyFill="1" applyBorder="1" applyAlignment="1">
      <alignment vertical="center" wrapText="1"/>
    </xf>
    <xf numFmtId="0" fontId="25" fillId="39" borderId="10" xfId="0" applyFont="1" applyFill="1" applyBorder="1" applyAlignment="1">
      <alignment horizontal="center" vertical="center"/>
    </xf>
    <xf numFmtId="44" fontId="22" fillId="39" borderId="10" xfId="0" applyNumberFormat="1" applyFont="1" applyFill="1" applyBorder="1" applyAlignment="1">
      <alignment horizontal="center" vertical="center"/>
    </xf>
    <xf numFmtId="0" fontId="24" fillId="45" borderId="10" xfId="0" applyFont="1" applyFill="1" applyBorder="1" applyAlignment="1">
      <alignment horizontal="left" vertical="center"/>
    </xf>
    <xf numFmtId="0" fontId="23" fillId="39" borderId="10" xfId="3" applyNumberFormat="1" applyFont="1" applyFill="1" applyBorder="1" applyAlignment="1" applyProtection="1">
      <alignment horizontal="center" vertical="center"/>
    </xf>
    <xf numFmtId="44" fontId="24" fillId="39" borderId="10" xfId="0" applyNumberFormat="1" applyFont="1" applyFill="1" applyBorder="1" applyAlignment="1">
      <alignment horizontal="center" vertical="center"/>
    </xf>
    <xf numFmtId="164" fontId="23" fillId="39" borderId="10" xfId="0" applyNumberFormat="1" applyFont="1" applyFill="1" applyBorder="1"/>
    <xf numFmtId="0" fontId="24" fillId="39" borderId="10" xfId="0" applyFont="1" applyFill="1" applyBorder="1" applyAlignment="1">
      <alignment horizontal="center" vertical="center"/>
    </xf>
    <xf numFmtId="164" fontId="23" fillId="34" borderId="0" xfId="0" applyNumberFormat="1" applyFont="1" applyFill="1" applyBorder="1" applyAlignment="1">
      <alignment vertical="center"/>
    </xf>
    <xf numFmtId="0" fontId="25" fillId="34" borderId="0" xfId="0" applyFont="1" applyFill="1" applyBorder="1" applyAlignment="1">
      <alignment horizontal="center" vertical="center" wrapText="1"/>
    </xf>
    <xf numFmtId="0" fontId="23" fillId="35" borderId="16" xfId="0" applyFont="1" applyFill="1" applyBorder="1" applyAlignment="1">
      <alignment vertical="center" wrapText="1"/>
    </xf>
    <xf numFmtId="0" fontId="24" fillId="35" borderId="16" xfId="0" applyFont="1" applyFill="1" applyBorder="1" applyAlignment="1">
      <alignment vertical="center" wrapText="1"/>
    </xf>
    <xf numFmtId="0" fontId="22" fillId="35" borderId="16" xfId="0" applyFont="1" applyFill="1" applyBorder="1" applyAlignment="1">
      <alignment vertical="center"/>
    </xf>
    <xf numFmtId="164" fontId="25" fillId="40" borderId="16" xfId="53" applyFont="1" applyFill="1" applyBorder="1" applyAlignment="1">
      <alignment vertical="center" wrapText="1"/>
    </xf>
    <xf numFmtId="164" fontId="22" fillId="42" borderId="10" xfId="0" applyNumberFormat="1" applyFont="1" applyFill="1" applyBorder="1" applyAlignment="1">
      <alignment vertical="center"/>
    </xf>
    <xf numFmtId="0" fontId="23" fillId="39" borderId="10" xfId="0" applyFont="1" applyFill="1" applyBorder="1" applyAlignment="1">
      <alignment horizontal="center" wrapText="1"/>
    </xf>
    <xf numFmtId="0" fontId="24" fillId="34" borderId="0" xfId="0" applyFont="1" applyFill="1" applyBorder="1" applyAlignment="1">
      <alignment horizontal="left" vertical="center"/>
    </xf>
    <xf numFmtId="0" fontId="23" fillId="39" borderId="16" xfId="0" applyFont="1" applyFill="1" applyBorder="1" applyAlignment="1">
      <alignment vertical="center" wrapText="1"/>
    </xf>
    <xf numFmtId="0" fontId="25" fillId="39" borderId="16" xfId="0" applyFont="1" applyFill="1" applyBorder="1" applyAlignment="1">
      <alignment horizontal="center" vertical="center" wrapText="1"/>
    </xf>
    <xf numFmtId="0" fontId="23" fillId="34" borderId="22" xfId="0" applyFont="1" applyFill="1" applyBorder="1" applyAlignment="1">
      <alignment horizontal="center" vertical="center" wrapText="1"/>
    </xf>
    <xf numFmtId="164" fontId="25" fillId="34" borderId="0" xfId="53" applyFont="1" applyFill="1" applyBorder="1" applyAlignment="1">
      <alignment horizontal="center" vertical="center" wrapText="1"/>
    </xf>
    <xf numFmtId="0" fontId="25" fillId="34" borderId="22" xfId="0" applyFont="1" applyFill="1" applyBorder="1" applyAlignment="1">
      <alignment horizontal="center" vertical="center" wrapText="1"/>
    </xf>
    <xf numFmtId="164" fontId="23" fillId="34" borderId="0" xfId="53" applyNumberFormat="1" applyFont="1" applyFill="1" applyBorder="1" applyAlignment="1">
      <alignment horizontal="center" vertical="center"/>
    </xf>
    <xf numFmtId="164" fontId="23" fillId="34" borderId="0" xfId="53" applyFont="1" applyFill="1" applyBorder="1" applyAlignment="1">
      <alignment horizontal="center" vertical="center" wrapText="1"/>
    </xf>
    <xf numFmtId="0" fontId="25" fillId="39" borderId="16" xfId="0" applyFont="1" applyFill="1" applyBorder="1" applyAlignment="1">
      <alignment vertical="center" wrapText="1"/>
    </xf>
    <xf numFmtId="0" fontId="23" fillId="39" borderId="10" xfId="0" applyFont="1" applyFill="1" applyBorder="1" applyAlignment="1">
      <alignment horizontal="justify" vertical="center"/>
    </xf>
    <xf numFmtId="0" fontId="24" fillId="39" borderId="10" xfId="0" applyFont="1" applyFill="1" applyBorder="1" applyAlignment="1">
      <alignment horizontal="center" vertical="center" wrapText="1"/>
    </xf>
    <xf numFmtId="0" fontId="25" fillId="34" borderId="0" xfId="0" applyFont="1" applyFill="1" applyBorder="1" applyAlignment="1">
      <alignment horizontal="center" vertical="center" wrapText="1"/>
    </xf>
    <xf numFmtId="0" fontId="25" fillId="46" borderId="10" xfId="0" applyFont="1" applyFill="1" applyBorder="1" applyAlignment="1">
      <alignment horizontal="center" vertical="center"/>
    </xf>
    <xf numFmtId="0" fontId="24" fillId="45" borderId="10" xfId="0" applyFont="1" applyFill="1" applyBorder="1" applyAlignment="1">
      <alignment horizontal="left" vertical="center"/>
    </xf>
    <xf numFmtId="0" fontId="22" fillId="34" borderId="0" xfId="0" applyFont="1" applyFill="1" applyBorder="1" applyAlignment="1">
      <alignment horizontal="center" vertical="center" wrapText="1"/>
    </xf>
    <xf numFmtId="0" fontId="24" fillId="34" borderId="0" xfId="0" applyFont="1" applyFill="1" applyBorder="1" applyAlignment="1">
      <alignment horizontal="center" vertical="center" wrapText="1"/>
    </xf>
    <xf numFmtId="0" fontId="25" fillId="34" borderId="0" xfId="0" applyFont="1" applyFill="1" applyBorder="1" applyAlignment="1">
      <alignment horizontal="center" vertical="center"/>
    </xf>
    <xf numFmtId="0" fontId="25" fillId="46" borderId="10" xfId="0" applyFont="1" applyFill="1" applyBorder="1" applyAlignment="1">
      <alignment horizontal="center" wrapText="1"/>
    </xf>
    <xf numFmtId="0" fontId="25" fillId="46" borderId="10" xfId="0" applyFont="1" applyFill="1" applyBorder="1" applyAlignment="1">
      <alignment horizontal="center"/>
    </xf>
    <xf numFmtId="0" fontId="22" fillId="43" borderId="10" xfId="0" applyFont="1" applyFill="1" applyBorder="1" applyAlignment="1">
      <alignment horizontal="center" vertical="center" wrapText="1"/>
    </xf>
    <xf numFmtId="164" fontId="25" fillId="34" borderId="0" xfId="53" applyFont="1" applyFill="1" applyBorder="1" applyAlignment="1">
      <alignment horizontal="center" vertical="center"/>
    </xf>
    <xf numFmtId="164" fontId="25" fillId="40" borderId="10" xfId="53" applyFont="1" applyFill="1" applyBorder="1" applyAlignment="1">
      <alignment horizontal="center" vertical="center" wrapText="1"/>
    </xf>
    <xf numFmtId="0" fontId="23" fillId="34" borderId="0" xfId="0" applyFont="1" applyFill="1" applyBorder="1" applyAlignment="1">
      <alignment horizontal="center" vertical="center" wrapText="1"/>
    </xf>
    <xf numFmtId="0" fontId="25" fillId="39" borderId="10" xfId="0" applyFont="1" applyFill="1" applyBorder="1" applyAlignment="1">
      <alignment horizontal="center" vertical="center" wrapText="1"/>
    </xf>
    <xf numFmtId="0" fontId="28" fillId="34" borderId="0" xfId="0" applyFont="1" applyFill="1" applyBorder="1" applyAlignment="1">
      <alignment vertical="center" wrapText="1"/>
    </xf>
    <xf numFmtId="0" fontId="25" fillId="34" borderId="0" xfId="0" applyFont="1" applyFill="1" applyBorder="1" applyAlignment="1">
      <alignment horizontal="center" vertical="center" wrapText="1"/>
    </xf>
    <xf numFmtId="0" fontId="22" fillId="43" borderId="10" xfId="0" applyFont="1" applyFill="1" applyBorder="1" applyAlignment="1">
      <alignment horizontal="center" vertical="center" wrapText="1"/>
    </xf>
    <xf numFmtId="164" fontId="25" fillId="34" borderId="0" xfId="53" applyFont="1" applyFill="1" applyBorder="1" applyAlignment="1">
      <alignment horizontal="center" vertical="center"/>
    </xf>
    <xf numFmtId="0" fontId="25" fillId="46" borderId="10" xfId="0" applyFont="1" applyFill="1" applyBorder="1" applyAlignment="1">
      <alignment horizontal="center" wrapText="1"/>
    </xf>
    <xf numFmtId="0" fontId="24" fillId="34" borderId="0" xfId="0" applyFont="1" applyFill="1" applyBorder="1" applyAlignment="1">
      <alignment horizontal="center" vertical="center" wrapText="1"/>
    </xf>
    <xf numFmtId="0" fontId="22" fillId="34" borderId="0" xfId="0" applyFont="1" applyFill="1" applyBorder="1" applyAlignment="1">
      <alignment horizontal="center" vertical="center" wrapText="1"/>
    </xf>
    <xf numFmtId="0" fontId="25" fillId="46" borderId="10" xfId="0" applyFont="1" applyFill="1" applyBorder="1" applyAlignment="1">
      <alignment horizontal="center"/>
    </xf>
    <xf numFmtId="0" fontId="25" fillId="34" borderId="0" xfId="0" applyFont="1" applyFill="1" applyBorder="1" applyAlignment="1">
      <alignment horizontal="center" vertical="center"/>
    </xf>
    <xf numFmtId="0" fontId="24" fillId="45" borderId="10" xfId="0" applyFont="1" applyFill="1" applyBorder="1" applyAlignment="1">
      <alignment horizontal="left" vertical="center"/>
    </xf>
    <xf numFmtId="0" fontId="25" fillId="46" borderId="10" xfId="0" applyFont="1" applyFill="1" applyBorder="1" applyAlignment="1">
      <alignment horizontal="center" vertical="center"/>
    </xf>
    <xf numFmtId="0" fontId="23" fillId="34" borderId="0" xfId="0" applyFont="1" applyFill="1" applyBorder="1" applyAlignment="1">
      <alignment horizontal="center" vertical="center" wrapText="1"/>
    </xf>
    <xf numFmtId="0" fontId="25" fillId="39" borderId="10" xfId="0" applyFont="1" applyFill="1" applyBorder="1" applyAlignment="1">
      <alignment horizontal="center" vertical="center" wrapText="1"/>
    </xf>
    <xf numFmtId="164" fontId="25" fillId="40" borderId="10" xfId="53" applyFont="1" applyFill="1" applyBorder="1" applyAlignment="1">
      <alignment horizontal="center" vertical="center" wrapText="1"/>
    </xf>
    <xf numFmtId="0" fontId="39" fillId="0" borderId="0" xfId="0" applyFont="1"/>
    <xf numFmtId="0" fontId="25" fillId="36" borderId="16" xfId="0" applyFont="1" applyFill="1" applyBorder="1" applyAlignment="1">
      <alignment horizontal="center" vertical="center" wrapText="1"/>
    </xf>
    <xf numFmtId="0" fontId="24" fillId="37" borderId="16" xfId="0" applyFont="1" applyFill="1" applyBorder="1" applyAlignment="1">
      <alignment vertical="center" wrapText="1"/>
    </xf>
    <xf numFmtId="164" fontId="25" fillId="34" borderId="0" xfId="0" applyNumberFormat="1" applyFont="1" applyFill="1" applyBorder="1" applyAlignment="1">
      <alignment horizontal="center" vertical="center" wrapText="1"/>
    </xf>
    <xf numFmtId="164" fontId="23" fillId="34" borderId="0" xfId="53" applyFont="1" applyFill="1" applyBorder="1" applyAlignment="1">
      <alignment horizontal="left" vertical="center" wrapText="1"/>
    </xf>
    <xf numFmtId="0" fontId="25" fillId="41" borderId="10" xfId="0" applyFont="1" applyFill="1" applyBorder="1" applyAlignment="1">
      <alignment vertical="center"/>
    </xf>
    <xf numFmtId="0" fontId="29" fillId="34" borderId="0" xfId="0" applyFont="1" applyFill="1" applyBorder="1" applyAlignment="1">
      <alignment vertical="center" wrapText="1"/>
    </xf>
    <xf numFmtId="0" fontId="25" fillId="34" borderId="0" xfId="0" applyFont="1" applyFill="1" applyBorder="1" applyAlignment="1">
      <alignment horizontal="center" vertical="center" wrapText="1"/>
    </xf>
    <xf numFmtId="0" fontId="25" fillId="34" borderId="0" xfId="0" applyFont="1" applyFill="1" applyBorder="1" applyAlignment="1">
      <alignment horizontal="center" vertical="center" wrapText="1"/>
    </xf>
    <xf numFmtId="0" fontId="25" fillId="46" borderId="10" xfId="0" applyFont="1" applyFill="1" applyBorder="1" applyAlignment="1">
      <alignment horizontal="center" vertical="center"/>
    </xf>
    <xf numFmtId="0" fontId="24" fillId="45" borderId="10" xfId="0" applyFont="1" applyFill="1" applyBorder="1" applyAlignment="1">
      <alignment horizontal="left" vertical="center"/>
    </xf>
    <xf numFmtId="0" fontId="22" fillId="34" borderId="0" xfId="0" applyFont="1" applyFill="1" applyBorder="1" applyAlignment="1">
      <alignment horizontal="center" vertical="center" wrapText="1"/>
    </xf>
    <xf numFmtId="0" fontId="24" fillId="34" borderId="0" xfId="0" applyFont="1" applyFill="1" applyBorder="1" applyAlignment="1">
      <alignment horizontal="center" vertical="center" wrapText="1"/>
    </xf>
    <xf numFmtId="0" fontId="25" fillId="34" borderId="0" xfId="0" applyFont="1" applyFill="1" applyBorder="1" applyAlignment="1">
      <alignment horizontal="center" vertical="center"/>
    </xf>
    <xf numFmtId="0" fontId="25" fillId="46" borderId="10" xfId="0" applyFont="1" applyFill="1" applyBorder="1" applyAlignment="1">
      <alignment horizontal="center"/>
    </xf>
    <xf numFmtId="0" fontId="22" fillId="43" borderId="10" xfId="0" applyFont="1" applyFill="1" applyBorder="1" applyAlignment="1">
      <alignment horizontal="center" vertical="center" wrapText="1"/>
    </xf>
    <xf numFmtId="164" fontId="25" fillId="34" borderId="0" xfId="53" applyFont="1" applyFill="1" applyBorder="1" applyAlignment="1">
      <alignment horizontal="center" vertical="center"/>
    </xf>
    <xf numFmtId="164" fontId="25" fillId="40" borderId="10" xfId="53" applyFont="1" applyFill="1" applyBorder="1" applyAlignment="1">
      <alignment horizontal="center" vertical="center" wrapText="1"/>
    </xf>
    <xf numFmtId="0" fontId="23" fillId="34" borderId="0" xfId="0" applyFont="1" applyFill="1" applyBorder="1" applyAlignment="1">
      <alignment horizontal="center" vertical="center" wrapText="1"/>
    </xf>
    <xf numFmtId="0" fontId="25" fillId="39" borderId="10" xfId="0" applyFont="1" applyFill="1" applyBorder="1" applyAlignment="1">
      <alignment horizontal="center" vertical="center" wrapText="1"/>
    </xf>
    <xf numFmtId="0" fontId="0" fillId="39" borderId="10" xfId="0" applyFill="1" applyBorder="1" applyAlignment="1">
      <alignment horizontal="left" wrapText="1"/>
    </xf>
    <xf numFmtId="0" fontId="23" fillId="46" borderId="10" xfId="0" applyFont="1" applyFill="1" applyBorder="1"/>
    <xf numFmtId="0" fontId="28" fillId="46" borderId="10" xfId="0" applyFont="1" applyFill="1" applyBorder="1" applyAlignment="1">
      <alignment horizontal="center" wrapText="1"/>
    </xf>
    <xf numFmtId="0" fontId="23" fillId="34" borderId="0" xfId="0" applyFont="1" applyFill="1" applyBorder="1" applyAlignment="1">
      <alignment wrapText="1"/>
    </xf>
    <xf numFmtId="0" fontId="40" fillId="47" borderId="0" xfId="0" applyFont="1" applyFill="1" applyAlignment="1">
      <alignment vertical="center"/>
    </xf>
    <xf numFmtId="0" fontId="0" fillId="0" borderId="0" xfId="0" applyAlignment="1">
      <alignment vertical="center"/>
    </xf>
    <xf numFmtId="0" fontId="23" fillId="51" borderId="28" xfId="0" applyFont="1" applyFill="1" applyBorder="1" applyAlignment="1">
      <alignment vertical="center"/>
    </xf>
    <xf numFmtId="0" fontId="23" fillId="47" borderId="0" xfId="0" applyFont="1" applyFill="1" applyAlignment="1">
      <alignment vertical="center"/>
    </xf>
    <xf numFmtId="0" fontId="40" fillId="52" borderId="29" xfId="0" applyFont="1" applyFill="1" applyBorder="1" applyAlignment="1">
      <alignment horizontal="center" vertical="center" wrapText="1"/>
    </xf>
    <xf numFmtId="0" fontId="23" fillId="52" borderId="28" xfId="0" applyFont="1" applyFill="1" applyBorder="1" applyAlignment="1">
      <alignment vertical="center"/>
    </xf>
    <xf numFmtId="0" fontId="40" fillId="52" borderId="28" xfId="0" applyFont="1" applyFill="1" applyBorder="1" applyAlignment="1">
      <alignment horizontal="center" vertical="center" wrapText="1"/>
    </xf>
    <xf numFmtId="0" fontId="40" fillId="47" borderId="29" xfId="0" applyFont="1" applyFill="1" applyBorder="1" applyAlignment="1">
      <alignment horizontal="center" vertical="center" wrapText="1"/>
    </xf>
    <xf numFmtId="0" fontId="23" fillId="47" borderId="28" xfId="0" applyFont="1" applyFill="1" applyBorder="1" applyAlignment="1">
      <alignment vertical="center"/>
    </xf>
    <xf numFmtId="0" fontId="43" fillId="52" borderId="28" xfId="0" applyFont="1" applyFill="1" applyBorder="1" applyAlignment="1">
      <alignment horizontal="center" vertical="center" wrapText="1"/>
    </xf>
    <xf numFmtId="0" fontId="25" fillId="52" borderId="28" xfId="0" applyFont="1" applyFill="1" applyBorder="1" applyAlignment="1">
      <alignment horizontal="center" vertical="center"/>
    </xf>
    <xf numFmtId="0" fontId="23" fillId="52" borderId="28" xfId="0" applyFont="1" applyFill="1" applyBorder="1" applyAlignment="1">
      <alignment horizontal="center" vertical="center"/>
    </xf>
    <xf numFmtId="0" fontId="43" fillId="47" borderId="0" xfId="0" applyFont="1" applyFill="1" applyAlignment="1">
      <alignment horizontal="center" vertical="center" wrapText="1"/>
    </xf>
    <xf numFmtId="0" fontId="41" fillId="47" borderId="0" xfId="0" applyFont="1" applyFill="1" applyAlignment="1">
      <alignment vertical="center"/>
    </xf>
    <xf numFmtId="0" fontId="43" fillId="53" borderId="29" xfId="0" applyFont="1" applyFill="1" applyBorder="1" applyAlignment="1">
      <alignment horizontal="center" vertical="center" wrapText="1"/>
    </xf>
    <xf numFmtId="0" fontId="43" fillId="53" borderId="28" xfId="0" applyFont="1" applyFill="1" applyBorder="1" applyAlignment="1">
      <alignment horizontal="center" vertical="center" wrapText="1"/>
    </xf>
    <xf numFmtId="0" fontId="40" fillId="54" borderId="29" xfId="0" applyFont="1" applyFill="1" applyBorder="1" applyAlignment="1">
      <alignment horizontal="center" vertical="center" wrapText="1"/>
    </xf>
    <xf numFmtId="0" fontId="23" fillId="54" borderId="28" xfId="0" applyFont="1" applyFill="1" applyBorder="1" applyAlignment="1">
      <alignment vertical="center" wrapText="1"/>
    </xf>
    <xf numFmtId="8" fontId="40" fillId="54" borderId="28" xfId="0" applyNumberFormat="1" applyFont="1" applyFill="1" applyBorder="1" applyAlignment="1">
      <alignment horizontal="center" vertical="center" wrapText="1"/>
    </xf>
    <xf numFmtId="0" fontId="40" fillId="47" borderId="0" xfId="0" applyFont="1" applyFill="1" applyAlignment="1">
      <alignment horizontal="center" vertical="center"/>
    </xf>
    <xf numFmtId="0" fontId="40" fillId="54" borderId="28" xfId="0" applyFont="1" applyFill="1" applyBorder="1" applyAlignment="1">
      <alignment vertical="center" wrapText="1"/>
    </xf>
    <xf numFmtId="8" fontId="43" fillId="54" borderId="28" xfId="0" applyNumberFormat="1" applyFont="1" applyFill="1" applyBorder="1" applyAlignment="1">
      <alignment horizontal="center" vertical="center" wrapText="1"/>
    </xf>
    <xf numFmtId="0" fontId="43" fillId="47" borderId="0" xfId="0" applyFont="1" applyFill="1" applyAlignment="1">
      <alignment vertical="center" wrapText="1"/>
    </xf>
    <xf numFmtId="0" fontId="43" fillId="47" borderId="0" xfId="0" applyFont="1" applyFill="1" applyAlignment="1">
      <alignment vertical="center"/>
    </xf>
    <xf numFmtId="0" fontId="40" fillId="56" borderId="29" xfId="0" applyFont="1" applyFill="1" applyBorder="1" applyAlignment="1">
      <alignment horizontal="center" vertical="center" wrapText="1"/>
    </xf>
    <xf numFmtId="0" fontId="40" fillId="56" borderId="28" xfId="0" applyFont="1" applyFill="1" applyBorder="1" applyAlignment="1">
      <alignment vertical="center" wrapText="1"/>
    </xf>
    <xf numFmtId="10" fontId="40" fillId="56" borderId="28" xfId="0" applyNumberFormat="1" applyFont="1" applyFill="1" applyBorder="1" applyAlignment="1">
      <alignment horizontal="center" vertical="center" wrapText="1"/>
    </xf>
    <xf numFmtId="8" fontId="40" fillId="56" borderId="28" xfId="0" applyNumberFormat="1" applyFont="1" applyFill="1" applyBorder="1" applyAlignment="1">
      <alignment vertical="center" wrapText="1"/>
    </xf>
    <xf numFmtId="0" fontId="43" fillId="56" borderId="28" xfId="0" applyFont="1" applyFill="1" applyBorder="1" applyAlignment="1">
      <alignment vertical="center" wrapText="1"/>
    </xf>
    <xf numFmtId="8" fontId="43" fillId="56" borderId="28" xfId="0" applyNumberFormat="1" applyFont="1" applyFill="1" applyBorder="1" applyAlignment="1">
      <alignment vertical="center" wrapText="1"/>
    </xf>
    <xf numFmtId="0" fontId="43" fillId="47" borderId="32" xfId="0" applyFont="1" applyFill="1" applyBorder="1" applyAlignment="1">
      <alignment horizontal="center" vertical="center" wrapText="1"/>
    </xf>
    <xf numFmtId="8" fontId="40" fillId="56" borderId="28" xfId="0" applyNumberFormat="1" applyFont="1" applyFill="1" applyBorder="1" applyAlignment="1">
      <alignment horizontal="center" vertical="center"/>
    </xf>
    <xf numFmtId="9" fontId="40" fillId="56" borderId="28" xfId="0" applyNumberFormat="1" applyFont="1" applyFill="1" applyBorder="1" applyAlignment="1">
      <alignment horizontal="center" vertical="center" wrapText="1"/>
    </xf>
    <xf numFmtId="8" fontId="43" fillId="56" borderId="28" xfId="0" applyNumberFormat="1" applyFont="1" applyFill="1" applyBorder="1" applyAlignment="1">
      <alignment horizontal="center" vertical="center"/>
    </xf>
    <xf numFmtId="0" fontId="43" fillId="47" borderId="33" xfId="0" applyFont="1" applyFill="1" applyBorder="1" applyAlignment="1">
      <alignment horizontal="center" vertical="center" wrapText="1"/>
    </xf>
    <xf numFmtId="0" fontId="43" fillId="47" borderId="0" xfId="0" applyFont="1" applyFill="1" applyAlignment="1">
      <alignment horizontal="center" vertical="center"/>
    </xf>
    <xf numFmtId="0" fontId="40" fillId="56" borderId="28" xfId="0" applyFont="1" applyFill="1" applyBorder="1" applyAlignment="1">
      <alignment horizontal="center" vertical="center"/>
    </xf>
    <xf numFmtId="0" fontId="40" fillId="56" borderId="28" xfId="0" applyFont="1" applyFill="1" applyBorder="1" applyAlignment="1">
      <alignment horizontal="center" vertical="center" wrapText="1"/>
    </xf>
    <xf numFmtId="8" fontId="43" fillId="56" borderId="28" xfId="0" applyNumberFormat="1" applyFont="1" applyFill="1" applyBorder="1" applyAlignment="1">
      <alignment horizontal="center" vertical="center" wrapText="1"/>
    </xf>
    <xf numFmtId="0" fontId="43" fillId="47" borderId="34" xfId="0" applyFont="1" applyFill="1" applyBorder="1" applyAlignment="1">
      <alignment vertical="center" wrapText="1"/>
    </xf>
    <xf numFmtId="0" fontId="25" fillId="47" borderId="0" xfId="0" applyFont="1" applyFill="1" applyAlignment="1">
      <alignment vertical="center" wrapText="1"/>
    </xf>
    <xf numFmtId="0" fontId="25" fillId="47" borderId="0" xfId="0" applyFont="1" applyFill="1" applyAlignment="1">
      <alignment horizontal="center" vertical="center" wrapText="1"/>
    </xf>
    <xf numFmtId="0" fontId="25" fillId="57" borderId="35" xfId="0" applyFont="1" applyFill="1" applyBorder="1" applyAlignment="1">
      <alignment horizontal="center" vertical="center" wrapText="1"/>
    </xf>
    <xf numFmtId="0" fontId="25" fillId="57" borderId="28" xfId="0" applyFont="1" applyFill="1" applyBorder="1" applyAlignment="1">
      <alignment horizontal="center" vertical="center" wrapText="1"/>
    </xf>
    <xf numFmtId="0" fontId="23" fillId="58" borderId="29" xfId="0" applyFont="1" applyFill="1" applyBorder="1" applyAlignment="1">
      <alignment horizontal="center" vertical="center" wrapText="1"/>
    </xf>
    <xf numFmtId="0" fontId="23" fillId="58" borderId="28" xfId="0" applyFont="1" applyFill="1" applyBorder="1" applyAlignment="1">
      <alignment vertical="center" wrapText="1"/>
    </xf>
    <xf numFmtId="0" fontId="23" fillId="58" borderId="28" xfId="0" applyFont="1" applyFill="1" applyBorder="1" applyAlignment="1">
      <alignment horizontal="center" vertical="center" wrapText="1"/>
    </xf>
    <xf numFmtId="10" fontId="23" fillId="58" borderId="28" xfId="0" applyNumberFormat="1" applyFont="1" applyFill="1" applyBorder="1" applyAlignment="1">
      <alignment horizontal="center" vertical="center" wrapText="1"/>
    </xf>
    <xf numFmtId="0" fontId="23" fillId="58" borderId="33" xfId="0" applyFont="1" applyFill="1" applyBorder="1" applyAlignment="1">
      <alignment horizontal="center" vertical="center" wrapText="1"/>
    </xf>
    <xf numFmtId="10" fontId="23" fillId="58" borderId="34" xfId="0" applyNumberFormat="1" applyFont="1" applyFill="1" applyBorder="1" applyAlignment="1">
      <alignment horizontal="center" vertical="center" wrapText="1"/>
    </xf>
    <xf numFmtId="0" fontId="23" fillId="58" borderId="36" xfId="0" applyFont="1" applyFill="1" applyBorder="1" applyAlignment="1">
      <alignment horizontal="center" vertical="center" wrapText="1"/>
    </xf>
    <xf numFmtId="0" fontId="23" fillId="47" borderId="0" xfId="0" applyFont="1" applyFill="1" applyAlignment="1">
      <alignment horizontal="center" vertical="center" wrapText="1"/>
    </xf>
    <xf numFmtId="0" fontId="26" fillId="58" borderId="28" xfId="0" applyFont="1" applyFill="1" applyBorder="1" applyAlignment="1">
      <alignment horizontal="center" vertical="center" wrapText="1"/>
    </xf>
    <xf numFmtId="0" fontId="40" fillId="58" borderId="28" xfId="0" applyFont="1" applyFill="1" applyBorder="1" applyAlignment="1">
      <alignment vertical="center"/>
    </xf>
    <xf numFmtId="0" fontId="43" fillId="58" borderId="28" xfId="0" applyFont="1" applyFill="1" applyBorder="1" applyAlignment="1">
      <alignment horizontal="center" vertical="center"/>
    </xf>
    <xf numFmtId="0" fontId="26" fillId="47" borderId="0" xfId="0" applyFont="1" applyFill="1" applyAlignment="1">
      <alignment horizontal="center" vertical="center" wrapText="1"/>
    </xf>
    <xf numFmtId="0" fontId="25" fillId="57" borderId="29" xfId="0" applyFont="1" applyFill="1" applyBorder="1" applyAlignment="1">
      <alignment horizontal="center" vertical="center" wrapText="1"/>
    </xf>
    <xf numFmtId="0" fontId="23" fillId="58" borderId="29" xfId="0" applyFont="1" applyFill="1" applyBorder="1" applyAlignment="1">
      <alignment horizontal="center" vertical="center"/>
    </xf>
    <xf numFmtId="8" fontId="23" fillId="58" borderId="28" xfId="0" applyNumberFormat="1" applyFont="1" applyFill="1" applyBorder="1" applyAlignment="1">
      <alignment horizontal="center" vertical="center"/>
    </xf>
    <xf numFmtId="0" fontId="23" fillId="58" borderId="28" xfId="0" applyFont="1" applyFill="1" applyBorder="1" applyAlignment="1">
      <alignment horizontal="center" vertical="center"/>
    </xf>
    <xf numFmtId="0" fontId="25" fillId="57" borderId="29" xfId="0" applyFont="1" applyFill="1" applyBorder="1" applyAlignment="1">
      <alignment horizontal="center" vertical="center"/>
    </xf>
    <xf numFmtId="0" fontId="25" fillId="57" borderId="28" xfId="0" applyFont="1" applyFill="1" applyBorder="1" applyAlignment="1">
      <alignment horizontal="center" vertical="center"/>
    </xf>
    <xf numFmtId="8" fontId="23" fillId="58" borderId="28" xfId="0" applyNumberFormat="1" applyFont="1" applyFill="1" applyBorder="1" applyAlignment="1">
      <alignment vertical="center"/>
    </xf>
    <xf numFmtId="8" fontId="25" fillId="58" borderId="28" xfId="0" applyNumberFormat="1" applyFont="1" applyFill="1" applyBorder="1" applyAlignment="1">
      <alignment vertical="center"/>
    </xf>
    <xf numFmtId="0" fontId="26" fillId="47" borderId="0" xfId="0" applyFont="1" applyFill="1" applyAlignment="1">
      <alignment vertical="center"/>
    </xf>
    <xf numFmtId="0" fontId="43" fillId="59" borderId="29" xfId="0" applyFont="1" applyFill="1" applyBorder="1" applyAlignment="1">
      <alignment horizontal="center" vertical="center" wrapText="1"/>
    </xf>
    <xf numFmtId="0" fontId="43" fillId="59" borderId="28" xfId="0" applyFont="1" applyFill="1" applyBorder="1" applyAlignment="1">
      <alignment vertical="center" wrapText="1"/>
    </xf>
    <xf numFmtId="0" fontId="43" fillId="59" borderId="28" xfId="0" applyFont="1" applyFill="1" applyBorder="1" applyAlignment="1">
      <alignment horizontal="center" vertical="center" wrapText="1"/>
    </xf>
    <xf numFmtId="0" fontId="40" fillId="60" borderId="29" xfId="0" applyFont="1" applyFill="1" applyBorder="1" applyAlignment="1">
      <alignment horizontal="center" vertical="center" wrapText="1"/>
    </xf>
    <xf numFmtId="0" fontId="40" fillId="60" borderId="28" xfId="0" applyFont="1" applyFill="1" applyBorder="1" applyAlignment="1">
      <alignment vertical="center" wrapText="1"/>
    </xf>
    <xf numFmtId="0" fontId="40" fillId="60" borderId="28" xfId="0" applyFont="1" applyFill="1" applyBorder="1" applyAlignment="1">
      <alignment horizontal="center" vertical="center"/>
    </xf>
    <xf numFmtId="8" fontId="40" fillId="60" borderId="28" xfId="0" applyNumberFormat="1" applyFont="1" applyFill="1" applyBorder="1" applyAlignment="1">
      <alignment horizontal="center" vertical="center"/>
    </xf>
    <xf numFmtId="0" fontId="40" fillId="60" borderId="34" xfId="0" applyFont="1" applyFill="1" applyBorder="1" applyAlignment="1">
      <alignment vertical="center" wrapText="1"/>
    </xf>
    <xf numFmtId="8" fontId="40" fillId="60" borderId="29" xfId="0" applyNumberFormat="1" applyFont="1" applyFill="1" applyBorder="1" applyAlignment="1">
      <alignment horizontal="center" vertical="center" wrapText="1"/>
    </xf>
    <xf numFmtId="0" fontId="23" fillId="60" borderId="29" xfId="0" applyFont="1" applyFill="1" applyBorder="1" applyAlignment="1">
      <alignment horizontal="center" vertical="center" wrapText="1"/>
    </xf>
    <xf numFmtId="0" fontId="23" fillId="60" borderId="34" xfId="0" applyFont="1" applyFill="1" applyBorder="1" applyAlignment="1">
      <alignment vertical="center" wrapText="1"/>
    </xf>
    <xf numFmtId="0" fontId="40" fillId="47" borderId="0" xfId="0" applyFont="1" applyFill="1" applyAlignment="1">
      <alignment horizontal="center" vertical="center" wrapText="1"/>
    </xf>
    <xf numFmtId="0" fontId="25" fillId="60" borderId="34" xfId="0" applyFont="1" applyFill="1" applyBorder="1" applyAlignment="1">
      <alignment vertical="center"/>
    </xf>
    <xf numFmtId="8" fontId="43" fillId="60" borderId="29" xfId="0" applyNumberFormat="1" applyFont="1" applyFill="1" applyBorder="1" applyAlignment="1">
      <alignment horizontal="center" vertical="center" wrapText="1"/>
    </xf>
    <xf numFmtId="0" fontId="43" fillId="61" borderId="29" xfId="0" applyFont="1" applyFill="1" applyBorder="1" applyAlignment="1">
      <alignment horizontal="center" vertical="center" wrapText="1"/>
    </xf>
    <xf numFmtId="0" fontId="43" fillId="61" borderId="28" xfId="0" applyFont="1" applyFill="1" applyBorder="1" applyAlignment="1">
      <alignment vertical="center"/>
    </xf>
    <xf numFmtId="0" fontId="43" fillId="61" borderId="28" xfId="0" applyFont="1" applyFill="1" applyBorder="1" applyAlignment="1">
      <alignment horizontal="center" vertical="center" wrapText="1"/>
    </xf>
    <xf numFmtId="0" fontId="43" fillId="61" borderId="28" xfId="0" applyFont="1" applyFill="1" applyBorder="1" applyAlignment="1">
      <alignment horizontal="center" vertical="center"/>
    </xf>
    <xf numFmtId="0" fontId="43" fillId="61" borderId="29" xfId="0" applyFont="1" applyFill="1" applyBorder="1" applyAlignment="1">
      <alignment horizontal="center" vertical="center"/>
    </xf>
    <xf numFmtId="0" fontId="40" fillId="52" borderId="28" xfId="0" applyFont="1" applyFill="1" applyBorder="1" applyAlignment="1">
      <alignment vertical="center" wrapText="1"/>
    </xf>
    <xf numFmtId="0" fontId="40" fillId="52" borderId="28" xfId="0" applyFont="1" applyFill="1" applyBorder="1" applyAlignment="1">
      <alignment horizontal="center" vertical="center"/>
    </xf>
    <xf numFmtId="8" fontId="40" fillId="52" borderId="28" xfId="0" applyNumberFormat="1" applyFont="1" applyFill="1" applyBorder="1" applyAlignment="1">
      <alignment horizontal="center" vertical="center"/>
    </xf>
    <xf numFmtId="9" fontId="40" fillId="52" borderId="28" xfId="0" applyNumberFormat="1" applyFont="1" applyFill="1" applyBorder="1" applyAlignment="1">
      <alignment horizontal="center" vertical="center"/>
    </xf>
    <xf numFmtId="8" fontId="40" fillId="52" borderId="28" xfId="0" applyNumberFormat="1" applyFont="1" applyFill="1" applyBorder="1" applyAlignment="1">
      <alignment horizontal="center" vertical="center" wrapText="1"/>
    </xf>
    <xf numFmtId="8" fontId="40" fillId="52" borderId="34" xfId="0" applyNumberFormat="1" applyFont="1" applyFill="1" applyBorder="1" applyAlignment="1">
      <alignment horizontal="center" vertical="center"/>
    </xf>
    <xf numFmtId="9" fontId="40" fillId="52" borderId="29" xfId="0" applyNumberFormat="1" applyFont="1" applyFill="1" applyBorder="1" applyAlignment="1">
      <alignment horizontal="center" vertical="center"/>
    </xf>
    <xf numFmtId="0" fontId="40" fillId="52" borderId="29" xfId="0" applyFont="1" applyFill="1" applyBorder="1" applyAlignment="1">
      <alignment horizontal="center" vertical="center"/>
    </xf>
    <xf numFmtId="0" fontId="40" fillId="52" borderId="28" xfId="0" applyFont="1" applyFill="1" applyBorder="1" applyAlignment="1">
      <alignment horizontal="justify" vertical="center"/>
    </xf>
    <xf numFmtId="0" fontId="40" fillId="52" borderId="28" xfId="0" applyFont="1" applyFill="1" applyBorder="1" applyAlignment="1">
      <alignment vertical="center"/>
    </xf>
    <xf numFmtId="0" fontId="40" fillId="52" borderId="28" xfId="0" applyFont="1" applyFill="1" applyBorder="1" applyAlignment="1">
      <alignment horizontal="justify" vertical="center" wrapText="1"/>
    </xf>
    <xf numFmtId="0" fontId="44" fillId="47" borderId="0" xfId="0" applyFont="1" applyFill="1" applyAlignment="1">
      <alignment vertical="center"/>
    </xf>
    <xf numFmtId="0" fontId="43" fillId="61" borderId="28" xfId="0" applyFont="1" applyFill="1" applyBorder="1" applyAlignment="1">
      <alignment vertical="center" wrapText="1"/>
    </xf>
    <xf numFmtId="0" fontId="45" fillId="47" borderId="0" xfId="0" applyFont="1" applyFill="1" applyAlignment="1">
      <alignment vertical="center" wrapText="1"/>
    </xf>
    <xf numFmtId="0" fontId="0" fillId="0" borderId="0" xfId="0" applyAlignment="1">
      <alignment horizontal="center"/>
    </xf>
    <xf numFmtId="0" fontId="40" fillId="47" borderId="42" xfId="0" applyFont="1" applyFill="1" applyBorder="1" applyAlignment="1">
      <alignment horizontal="center" vertical="center"/>
    </xf>
    <xf numFmtId="0" fontId="40" fillId="47" borderId="34" xfId="0" applyFont="1" applyFill="1" applyBorder="1" applyAlignment="1">
      <alignment horizontal="center" vertical="center"/>
    </xf>
    <xf numFmtId="0" fontId="43" fillId="48" borderId="29" xfId="0" applyFont="1" applyFill="1" applyBorder="1" applyAlignment="1">
      <alignment horizontal="center" vertical="center" wrapText="1"/>
    </xf>
    <xf numFmtId="0" fontId="43" fillId="48" borderId="28" xfId="0" applyFont="1" applyFill="1" applyBorder="1" applyAlignment="1">
      <alignment vertical="center" wrapText="1"/>
    </xf>
    <xf numFmtId="0" fontId="43" fillId="48" borderId="28" xfId="0" applyFont="1" applyFill="1" applyBorder="1" applyAlignment="1">
      <alignment horizontal="center" vertical="center" wrapText="1"/>
    </xf>
    <xf numFmtId="0" fontId="43" fillId="48" borderId="48" xfId="0" applyFont="1" applyFill="1" applyBorder="1" applyAlignment="1">
      <alignment horizontal="center" vertical="center" wrapText="1"/>
    </xf>
    <xf numFmtId="0" fontId="40" fillId="48" borderId="33" xfId="0" applyFont="1" applyFill="1" applyBorder="1" applyAlignment="1">
      <alignment vertical="center" wrapText="1"/>
    </xf>
    <xf numFmtId="0" fontId="43" fillId="48" borderId="33" xfId="0" applyFont="1" applyFill="1" applyBorder="1" applyAlignment="1">
      <alignment horizontal="center" vertical="center" wrapText="1"/>
    </xf>
    <xf numFmtId="0" fontId="40" fillId="49" borderId="36" xfId="0" applyFont="1" applyFill="1" applyBorder="1" applyAlignment="1">
      <alignment horizontal="center" vertical="center" wrapText="1"/>
    </xf>
    <xf numFmtId="0" fontId="23" fillId="49" borderId="27" xfId="0" applyFont="1" applyFill="1" applyBorder="1" applyAlignment="1">
      <alignment vertical="center" wrapText="1"/>
    </xf>
    <xf numFmtId="8" fontId="40" fillId="49" borderId="27" xfId="0" applyNumberFormat="1" applyFont="1" applyFill="1" applyBorder="1" applyAlignment="1">
      <alignment horizontal="center" vertical="center" wrapText="1"/>
    </xf>
    <xf numFmtId="10" fontId="40" fillId="49" borderId="28" xfId="0" applyNumberFormat="1" applyFont="1" applyFill="1" applyBorder="1" applyAlignment="1">
      <alignment horizontal="center" vertical="center"/>
    </xf>
    <xf numFmtId="8" fontId="43" fillId="49" borderId="28" xfId="0" applyNumberFormat="1" applyFont="1" applyFill="1" applyBorder="1" applyAlignment="1">
      <alignment horizontal="center" vertical="center" wrapText="1"/>
    </xf>
    <xf numFmtId="0" fontId="43" fillId="48" borderId="33" xfId="0" applyFont="1" applyFill="1" applyBorder="1" applyAlignment="1">
      <alignment vertical="center" wrapText="1"/>
    </xf>
    <xf numFmtId="0" fontId="40" fillId="49" borderId="27" xfId="0" applyFont="1" applyFill="1" applyBorder="1" applyAlignment="1">
      <alignment vertical="center" wrapText="1"/>
    </xf>
    <xf numFmtId="10" fontId="40" fillId="49" borderId="27" xfId="0" applyNumberFormat="1" applyFont="1" applyFill="1" applyBorder="1" applyAlignment="1">
      <alignment horizontal="center" vertical="center" wrapText="1"/>
    </xf>
    <xf numFmtId="8" fontId="43" fillId="49" borderId="27" xfId="0" applyNumberFormat="1" applyFont="1" applyFill="1" applyBorder="1" applyAlignment="1">
      <alignment horizontal="center" vertical="center" wrapText="1"/>
    </xf>
    <xf numFmtId="0" fontId="40" fillId="47" borderId="0" xfId="0" applyFont="1" applyFill="1" applyAlignment="1">
      <alignment vertical="center" wrapText="1"/>
    </xf>
    <xf numFmtId="0" fontId="43" fillId="52" borderId="29" xfId="0" applyFont="1" applyFill="1" applyBorder="1" applyAlignment="1">
      <alignment horizontal="center" vertical="center"/>
    </xf>
    <xf numFmtId="0" fontId="43" fillId="52" borderId="28" xfId="0" applyFont="1" applyFill="1" applyBorder="1" applyAlignment="1">
      <alignment horizontal="center" vertical="center"/>
    </xf>
    <xf numFmtId="8" fontId="23" fillId="52" borderId="28" xfId="0" applyNumberFormat="1" applyFont="1" applyFill="1" applyBorder="1" applyAlignment="1">
      <alignment horizontal="center" vertical="center"/>
    </xf>
    <xf numFmtId="0" fontId="25" fillId="34" borderId="0" xfId="0" applyFont="1" applyFill="1" applyBorder="1" applyAlignment="1">
      <alignment horizontal="center" vertical="center" wrapText="1"/>
    </xf>
    <xf numFmtId="0" fontId="22" fillId="34" borderId="0" xfId="0" applyFont="1" applyFill="1" applyBorder="1" applyAlignment="1">
      <alignment horizontal="center" vertical="center" wrapText="1"/>
    </xf>
    <xf numFmtId="0" fontId="23" fillId="39" borderId="16" xfId="0" applyFont="1" applyFill="1" applyBorder="1" applyAlignment="1">
      <alignment horizontal="center" vertical="center" wrapText="1"/>
    </xf>
    <xf numFmtId="0" fontId="25" fillId="39" borderId="10" xfId="0" applyFont="1" applyFill="1" applyBorder="1" applyAlignment="1">
      <alignment horizontal="center" vertical="center" wrapText="1"/>
    </xf>
    <xf numFmtId="167" fontId="23" fillId="34" borderId="0" xfId="0" applyNumberFormat="1" applyFont="1" applyFill="1" applyBorder="1" applyAlignment="1">
      <alignment horizontal="center" vertical="center"/>
    </xf>
    <xf numFmtId="8" fontId="43" fillId="52" borderId="28" xfId="0" applyNumberFormat="1" applyFont="1" applyFill="1" applyBorder="1" applyAlignment="1">
      <alignment horizontal="center" vertical="center" wrapText="1"/>
    </xf>
    <xf numFmtId="164" fontId="25" fillId="34" borderId="0" xfId="53" applyFont="1" applyFill="1" applyBorder="1" applyAlignment="1">
      <alignment horizontal="center" vertical="center"/>
    </xf>
    <xf numFmtId="0" fontId="0" fillId="34" borderId="0" xfId="0" applyFill="1"/>
    <xf numFmtId="0" fontId="25" fillId="41" borderId="16" xfId="0" applyFont="1" applyFill="1" applyBorder="1" applyAlignment="1">
      <alignment vertical="center" wrapText="1"/>
    </xf>
    <xf numFmtId="0" fontId="25" fillId="41" borderId="17" xfId="0" applyFont="1" applyFill="1" applyBorder="1" applyAlignment="1">
      <alignment vertical="center" wrapText="1"/>
    </xf>
    <xf numFmtId="0" fontId="23" fillId="48" borderId="10" xfId="0" applyFont="1" applyFill="1" applyBorder="1" applyAlignment="1">
      <alignment vertical="center" wrapText="1"/>
    </xf>
    <xf numFmtId="0" fontId="43" fillId="52" borderId="36" xfId="0" applyFont="1" applyFill="1" applyBorder="1" applyAlignment="1">
      <alignment horizontal="center" vertical="center" wrapText="1"/>
    </xf>
    <xf numFmtId="0" fontId="40" fillId="52" borderId="36" xfId="0" applyFont="1" applyFill="1" applyBorder="1" applyAlignment="1">
      <alignment horizontal="center" vertical="center" wrapText="1"/>
    </xf>
    <xf numFmtId="0" fontId="40" fillId="52" borderId="36" xfId="0" applyFont="1" applyFill="1" applyBorder="1" applyAlignment="1">
      <alignment vertical="center" wrapText="1"/>
    </xf>
    <xf numFmtId="8" fontId="40" fillId="52" borderId="36" xfId="0" applyNumberFormat="1" applyFont="1" applyFill="1" applyBorder="1" applyAlignment="1">
      <alignment horizontal="center" vertical="center" wrapText="1"/>
    </xf>
    <xf numFmtId="8" fontId="40" fillId="52" borderId="36" xfId="0" applyNumberFormat="1" applyFont="1" applyFill="1" applyBorder="1" applyAlignment="1">
      <alignment vertical="center" wrapText="1"/>
    </xf>
    <xf numFmtId="0" fontId="43" fillId="52" borderId="36" xfId="0" applyFont="1" applyFill="1" applyBorder="1" applyAlignment="1">
      <alignment vertical="center" wrapText="1"/>
    </xf>
    <xf numFmtId="8" fontId="43" fillId="52" borderId="36" xfId="0" applyNumberFormat="1" applyFont="1" applyFill="1" applyBorder="1" applyAlignment="1">
      <alignment vertical="center" wrapText="1"/>
    </xf>
    <xf numFmtId="0" fontId="28" fillId="36" borderId="10" xfId="0" applyFont="1" applyFill="1" applyBorder="1" applyAlignment="1">
      <alignment horizontal="center" vertical="center"/>
    </xf>
    <xf numFmtId="0" fontId="25" fillId="40" borderId="16" xfId="0" applyFont="1" applyFill="1" applyBorder="1" applyAlignment="1">
      <alignment horizontal="center" vertical="center" wrapText="1"/>
    </xf>
    <xf numFmtId="0" fontId="25" fillId="40" borderId="17" xfId="0" applyFont="1" applyFill="1" applyBorder="1" applyAlignment="1">
      <alignment horizontal="center" vertical="center" wrapText="1"/>
    </xf>
    <xf numFmtId="0" fontId="25" fillId="40" borderId="18" xfId="0" applyFont="1" applyFill="1" applyBorder="1" applyAlignment="1">
      <alignment horizontal="center" vertical="center" wrapText="1"/>
    </xf>
    <xf numFmtId="0" fontId="25" fillId="34" borderId="0" xfId="0" applyFont="1" applyFill="1" applyBorder="1" applyAlignment="1">
      <alignment horizontal="center" vertical="center" wrapText="1"/>
    </xf>
    <xf numFmtId="0" fontId="25" fillId="41" borderId="10" xfId="0" applyFont="1" applyFill="1" applyBorder="1" applyAlignment="1">
      <alignment horizontal="center" vertical="center" wrapText="1"/>
    </xf>
    <xf numFmtId="0" fontId="28" fillId="46" borderId="16" xfId="0" applyFont="1" applyFill="1" applyBorder="1" applyAlignment="1">
      <alignment horizontal="center" vertical="center"/>
    </xf>
    <xf numFmtId="0" fontId="28" fillId="46" borderId="17" xfId="0" applyFont="1" applyFill="1" applyBorder="1" applyAlignment="1">
      <alignment horizontal="center" vertical="center"/>
    </xf>
    <xf numFmtId="0" fontId="28" fillId="46" borderId="18" xfId="0" applyFont="1" applyFill="1" applyBorder="1" applyAlignment="1">
      <alignment horizontal="center" vertical="center"/>
    </xf>
    <xf numFmtId="0" fontId="22" fillId="43" borderId="10" xfId="0" applyFont="1" applyFill="1" applyBorder="1" applyAlignment="1">
      <alignment horizontal="center" vertical="center" wrapText="1"/>
    </xf>
    <xf numFmtId="0" fontId="22" fillId="42" borderId="10" xfId="0" applyFont="1" applyFill="1" applyBorder="1" applyAlignment="1">
      <alignment horizontal="center" vertical="center" wrapText="1"/>
    </xf>
    <xf numFmtId="0" fontId="22" fillId="43" borderId="16" xfId="0" applyFont="1" applyFill="1" applyBorder="1" applyAlignment="1">
      <alignment horizontal="center" vertical="center"/>
    </xf>
    <xf numFmtId="0" fontId="22" fillId="43" borderId="17" xfId="0" applyFont="1" applyFill="1" applyBorder="1" applyAlignment="1">
      <alignment horizontal="center" vertical="center"/>
    </xf>
    <xf numFmtId="0" fontId="22" fillId="43" borderId="18" xfId="0" applyFont="1" applyFill="1" applyBorder="1" applyAlignment="1">
      <alignment horizontal="center" vertical="center"/>
    </xf>
    <xf numFmtId="164" fontId="25" fillId="34" borderId="0" xfId="53" applyFont="1" applyFill="1" applyBorder="1" applyAlignment="1">
      <alignment horizontal="center" vertical="center"/>
    </xf>
    <xf numFmtId="0" fontId="25" fillId="41" borderId="16" xfId="0" applyFont="1" applyFill="1" applyBorder="1" applyAlignment="1">
      <alignment horizontal="center" vertical="center" wrapText="1"/>
    </xf>
    <xf numFmtId="0" fontId="25" fillId="41" borderId="17" xfId="0" applyFont="1" applyFill="1" applyBorder="1" applyAlignment="1">
      <alignment horizontal="center" vertical="center" wrapText="1"/>
    </xf>
    <xf numFmtId="0" fontId="25" fillId="41" borderId="18" xfId="0" applyFont="1" applyFill="1" applyBorder="1" applyAlignment="1">
      <alignment horizontal="center" vertical="center" wrapText="1"/>
    </xf>
    <xf numFmtId="0" fontId="25" fillId="48" borderId="22" xfId="0" applyFont="1" applyFill="1" applyBorder="1" applyAlignment="1">
      <alignment horizontal="center" vertical="center"/>
    </xf>
    <xf numFmtId="0" fontId="25" fillId="48" borderId="0" xfId="0" applyFont="1" applyFill="1" applyBorder="1" applyAlignment="1">
      <alignment horizontal="center" vertical="center"/>
    </xf>
    <xf numFmtId="0" fontId="25" fillId="46" borderId="10" xfId="0" applyFont="1" applyFill="1" applyBorder="1" applyAlignment="1">
      <alignment horizontal="center" wrapText="1"/>
    </xf>
    <xf numFmtId="0" fontId="28" fillId="46" borderId="16" xfId="0" applyFont="1" applyFill="1" applyBorder="1" applyAlignment="1">
      <alignment horizontal="center" wrapText="1"/>
    </xf>
    <xf numFmtId="0" fontId="28" fillId="46" borderId="17" xfId="0" applyFont="1" applyFill="1" applyBorder="1" applyAlignment="1">
      <alignment horizontal="center" wrapText="1"/>
    </xf>
    <xf numFmtId="0" fontId="28" fillId="46" borderId="18" xfId="0" applyFont="1" applyFill="1" applyBorder="1" applyAlignment="1">
      <alignment horizontal="center" wrapText="1"/>
    </xf>
    <xf numFmtId="0" fontId="24" fillId="34" borderId="0" xfId="0" applyFont="1" applyFill="1" applyBorder="1" applyAlignment="1">
      <alignment horizontal="center" vertical="center" wrapText="1"/>
    </xf>
    <xf numFmtId="0" fontId="22" fillId="34" borderId="0" xfId="0" applyFont="1" applyFill="1" applyBorder="1" applyAlignment="1">
      <alignment horizontal="center" vertical="center" wrapText="1"/>
    </xf>
    <xf numFmtId="0" fontId="28" fillId="44" borderId="10" xfId="0" applyFont="1" applyFill="1" applyBorder="1" applyAlignment="1">
      <alignment horizontal="center" vertical="center"/>
    </xf>
    <xf numFmtId="0" fontId="25" fillId="35" borderId="16" xfId="0" applyFont="1" applyFill="1" applyBorder="1" applyAlignment="1">
      <alignment horizontal="center" vertical="center" wrapText="1"/>
    </xf>
    <xf numFmtId="0" fontId="25" fillId="35" borderId="18" xfId="0" applyFont="1" applyFill="1" applyBorder="1" applyAlignment="1">
      <alignment horizontal="center" vertical="center" wrapText="1"/>
    </xf>
    <xf numFmtId="0" fontId="25" fillId="35" borderId="10" xfId="0" applyFont="1" applyFill="1" applyBorder="1" applyAlignment="1">
      <alignment horizontal="center" vertical="center" wrapText="1"/>
    </xf>
    <xf numFmtId="164" fontId="25" fillId="35" borderId="16" xfId="0" applyNumberFormat="1" applyFont="1" applyFill="1" applyBorder="1" applyAlignment="1">
      <alignment horizontal="center" vertical="center"/>
    </xf>
    <xf numFmtId="0" fontId="25" fillId="35" borderId="18" xfId="0" applyFont="1" applyFill="1" applyBorder="1" applyAlignment="1">
      <alignment horizontal="center" vertical="center"/>
    </xf>
    <xf numFmtId="164" fontId="25" fillId="35" borderId="10" xfId="0" applyNumberFormat="1" applyFont="1" applyFill="1" applyBorder="1" applyAlignment="1">
      <alignment horizontal="center" vertical="center"/>
    </xf>
    <xf numFmtId="0" fontId="25" fillId="35" borderId="10" xfId="0" applyFont="1" applyFill="1" applyBorder="1" applyAlignment="1">
      <alignment horizontal="center" vertical="center"/>
    </xf>
    <xf numFmtId="0" fontId="25" fillId="46" borderId="10" xfId="0" applyFont="1" applyFill="1" applyBorder="1" applyAlignment="1">
      <alignment horizontal="center"/>
    </xf>
    <xf numFmtId="0" fontId="25" fillId="34" borderId="0" xfId="0" applyFont="1" applyFill="1" applyBorder="1" applyAlignment="1">
      <alignment horizontal="center" vertical="center"/>
    </xf>
    <xf numFmtId="0" fontId="24" fillId="49" borderId="16" xfId="0" applyFont="1" applyFill="1" applyBorder="1" applyAlignment="1">
      <alignment horizontal="center" vertical="center"/>
    </xf>
    <xf numFmtId="0" fontId="24" fillId="49" borderId="18" xfId="0" applyFont="1" applyFill="1" applyBorder="1" applyAlignment="1">
      <alignment horizontal="center" vertical="center"/>
    </xf>
    <xf numFmtId="10" fontId="24" fillId="49" borderId="10" xfId="52" applyNumberFormat="1" applyFont="1" applyFill="1" applyBorder="1" applyAlignment="1">
      <alignment horizontal="center" vertical="center"/>
    </xf>
    <xf numFmtId="0" fontId="28" fillId="48" borderId="16" xfId="0" applyFont="1" applyFill="1" applyBorder="1" applyAlignment="1">
      <alignment horizontal="center" vertical="center"/>
    </xf>
    <xf numFmtId="0" fontId="28" fillId="48" borderId="17" xfId="0" applyFont="1" applyFill="1" applyBorder="1" applyAlignment="1">
      <alignment horizontal="center" vertical="center"/>
    </xf>
    <xf numFmtId="0" fontId="28" fillId="48" borderId="18" xfId="0" applyFont="1" applyFill="1" applyBorder="1" applyAlignment="1">
      <alignment horizontal="center" vertical="center"/>
    </xf>
    <xf numFmtId="0" fontId="23" fillId="49" borderId="16" xfId="0" applyFont="1" applyFill="1" applyBorder="1" applyAlignment="1">
      <alignment horizontal="center" vertical="center"/>
    </xf>
    <xf numFmtId="0" fontId="23" fillId="49" borderId="18" xfId="0" applyFont="1" applyFill="1" applyBorder="1" applyAlignment="1">
      <alignment horizontal="center" vertical="center"/>
    </xf>
    <xf numFmtId="10" fontId="23" fillId="49" borderId="16" xfId="0" applyNumberFormat="1" applyFont="1" applyFill="1" applyBorder="1" applyAlignment="1">
      <alignment horizontal="center" vertical="center"/>
    </xf>
    <xf numFmtId="10" fontId="23" fillId="49" borderId="18" xfId="0" applyNumberFormat="1" applyFont="1" applyFill="1" applyBorder="1" applyAlignment="1">
      <alignment horizontal="center" vertical="center"/>
    </xf>
    <xf numFmtId="0" fontId="24" fillId="49" borderId="20" xfId="0" applyFont="1" applyFill="1" applyBorder="1" applyAlignment="1">
      <alignment horizontal="center" vertical="center"/>
    </xf>
    <xf numFmtId="0" fontId="24" fillId="49" borderId="13" xfId="0" applyFont="1" applyFill="1" applyBorder="1" applyAlignment="1">
      <alignment horizontal="center" vertical="center"/>
    </xf>
    <xf numFmtId="10" fontId="24" fillId="49" borderId="20" xfId="52" applyNumberFormat="1" applyFont="1" applyFill="1" applyBorder="1" applyAlignment="1">
      <alignment horizontal="center" vertical="center"/>
    </xf>
    <xf numFmtId="10" fontId="24" fillId="49" borderId="13" xfId="52" applyNumberFormat="1" applyFont="1" applyFill="1" applyBorder="1" applyAlignment="1">
      <alignment horizontal="center" vertical="center"/>
    </xf>
    <xf numFmtId="10" fontId="24" fillId="49" borderId="21" xfId="52" applyNumberFormat="1" applyFont="1" applyFill="1" applyBorder="1" applyAlignment="1">
      <alignment horizontal="center" vertical="center"/>
    </xf>
    <xf numFmtId="10" fontId="24" fillId="49" borderId="15" xfId="52" applyNumberFormat="1" applyFont="1" applyFill="1" applyBorder="1" applyAlignment="1">
      <alignment horizontal="center" vertical="center"/>
    </xf>
    <xf numFmtId="0" fontId="24" fillId="49" borderId="21" xfId="0" applyFont="1" applyFill="1" applyBorder="1" applyAlignment="1">
      <alignment horizontal="center" vertical="center" wrapText="1"/>
    </xf>
    <xf numFmtId="0" fontId="24" fillId="49" borderId="15" xfId="0" applyFont="1" applyFill="1" applyBorder="1" applyAlignment="1">
      <alignment horizontal="center" vertical="center" wrapText="1"/>
    </xf>
    <xf numFmtId="0" fontId="23" fillId="39" borderId="16" xfId="0" applyFont="1" applyFill="1" applyBorder="1" applyAlignment="1">
      <alignment horizontal="center" vertical="center" wrapText="1"/>
    </xf>
    <xf numFmtId="0" fontId="23" fillId="39" borderId="18" xfId="0" applyFont="1" applyFill="1" applyBorder="1" applyAlignment="1">
      <alignment horizontal="center" vertical="center" wrapText="1"/>
    </xf>
    <xf numFmtId="0" fontId="25" fillId="41" borderId="11" xfId="0" applyFont="1" applyFill="1" applyBorder="1" applyAlignment="1">
      <alignment horizontal="center" vertical="center" wrapText="1"/>
    </xf>
    <xf numFmtId="0" fontId="25" fillId="40" borderId="10" xfId="0" applyFont="1" applyFill="1" applyBorder="1" applyAlignment="1">
      <alignment horizontal="center" vertical="center" wrapText="1"/>
    </xf>
    <xf numFmtId="0" fontId="31" fillId="43" borderId="10" xfId="0" applyFont="1" applyFill="1" applyBorder="1" applyAlignment="1">
      <alignment horizontal="center" vertical="center" wrapText="1"/>
    </xf>
    <xf numFmtId="0" fontId="28" fillId="43" borderId="16" xfId="0" applyFont="1" applyFill="1" applyBorder="1" applyAlignment="1">
      <alignment horizontal="center" vertical="center"/>
    </xf>
    <xf numFmtId="0" fontId="28" fillId="43" borderId="17" xfId="0" applyFont="1" applyFill="1" applyBorder="1" applyAlignment="1">
      <alignment horizontal="center" vertical="center"/>
    </xf>
    <xf numFmtId="0" fontId="28" fillId="43" borderId="18" xfId="0" applyFont="1" applyFill="1" applyBorder="1" applyAlignment="1">
      <alignment horizontal="center" vertical="center"/>
    </xf>
    <xf numFmtId="0" fontId="25" fillId="41" borderId="10" xfId="0" applyFont="1" applyFill="1" applyBorder="1" applyAlignment="1">
      <alignment horizontal="left" vertical="center" wrapText="1"/>
    </xf>
    <xf numFmtId="0" fontId="25" fillId="41" borderId="11" xfId="0" applyFont="1" applyFill="1" applyBorder="1" applyAlignment="1">
      <alignment horizontal="left" vertical="center" wrapText="1"/>
    </xf>
    <xf numFmtId="0" fontId="25" fillId="40" borderId="11" xfId="0" applyFont="1" applyFill="1" applyBorder="1" applyAlignment="1">
      <alignment horizontal="left" vertical="center" wrapText="1"/>
    </xf>
    <xf numFmtId="0" fontId="25" fillId="40" borderId="10" xfId="0" applyFont="1" applyFill="1" applyBorder="1" applyAlignment="1">
      <alignment horizontal="left" vertical="center" wrapText="1"/>
    </xf>
    <xf numFmtId="0" fontId="25" fillId="41" borderId="19" xfId="0" applyFont="1" applyFill="1" applyBorder="1" applyAlignment="1">
      <alignment horizontal="center" vertical="center" wrapText="1"/>
    </xf>
    <xf numFmtId="0" fontId="28" fillId="41" borderId="10" xfId="0" applyFont="1" applyFill="1" applyBorder="1" applyAlignment="1">
      <alignment horizontal="center" vertical="center"/>
    </xf>
    <xf numFmtId="0" fontId="25" fillId="41" borderId="10" xfId="0" applyFont="1" applyFill="1" applyBorder="1" applyAlignment="1">
      <alignment horizontal="center" vertical="center"/>
    </xf>
    <xf numFmtId="0" fontId="28" fillId="36" borderId="16" xfId="0" applyFont="1" applyFill="1" applyBorder="1" applyAlignment="1">
      <alignment horizontal="center" vertical="center"/>
    </xf>
    <xf numFmtId="0" fontId="28" fillId="36" borderId="17" xfId="0" applyFont="1" applyFill="1" applyBorder="1" applyAlignment="1">
      <alignment horizontal="center" vertical="center"/>
    </xf>
    <xf numFmtId="0" fontId="28" fillId="36" borderId="18" xfId="0" applyFont="1" applyFill="1" applyBorder="1" applyAlignment="1">
      <alignment horizontal="center" vertical="center"/>
    </xf>
    <xf numFmtId="0" fontId="30" fillId="38" borderId="16" xfId="0" applyFont="1" applyFill="1" applyBorder="1" applyAlignment="1">
      <alignment horizontal="center" vertical="center"/>
    </xf>
    <xf numFmtId="0" fontId="30" fillId="38" borderId="17" xfId="0" applyFont="1" applyFill="1" applyBorder="1" applyAlignment="1">
      <alignment horizontal="center" vertical="center"/>
    </xf>
    <xf numFmtId="0" fontId="30" fillId="38" borderId="18" xfId="0" applyFont="1" applyFill="1" applyBorder="1" applyAlignment="1">
      <alignment horizontal="center" vertical="center"/>
    </xf>
    <xf numFmtId="0" fontId="30" fillId="38" borderId="16" xfId="0" applyFont="1" applyFill="1" applyBorder="1" applyAlignment="1">
      <alignment horizontal="center" vertical="center" wrapText="1"/>
    </xf>
    <xf numFmtId="0" fontId="30" fillId="38" borderId="17" xfId="0" applyFont="1" applyFill="1" applyBorder="1" applyAlignment="1">
      <alignment horizontal="center" vertical="center" wrapText="1"/>
    </xf>
    <xf numFmtId="0" fontId="30" fillId="38" borderId="18" xfId="0" applyFont="1" applyFill="1" applyBorder="1" applyAlignment="1">
      <alignment horizontal="center" vertical="center" wrapText="1"/>
    </xf>
    <xf numFmtId="0" fontId="24" fillId="45" borderId="10" xfId="0" applyFont="1" applyFill="1" applyBorder="1" applyAlignment="1">
      <alignment horizontal="left" vertical="center"/>
    </xf>
    <xf numFmtId="0" fontId="25" fillId="39" borderId="21" xfId="0" applyFont="1" applyFill="1" applyBorder="1" applyAlignment="1">
      <alignment horizontal="center" vertical="center" wrapText="1"/>
    </xf>
    <xf numFmtId="0" fontId="25" fillId="39" borderId="15" xfId="0" applyFont="1" applyFill="1" applyBorder="1" applyAlignment="1">
      <alignment horizontal="center" vertical="center" wrapText="1"/>
    </xf>
    <xf numFmtId="0" fontId="23" fillId="39" borderId="16" xfId="0" applyFont="1" applyFill="1" applyBorder="1" applyAlignment="1">
      <alignment horizontal="left" vertical="center" wrapText="1"/>
    </xf>
    <xf numFmtId="0" fontId="23" fillId="39" borderId="18" xfId="0" applyFont="1" applyFill="1" applyBorder="1" applyAlignment="1">
      <alignment horizontal="left" vertical="center" wrapText="1"/>
    </xf>
    <xf numFmtId="0" fontId="28" fillId="38" borderId="16" xfId="0" applyFont="1" applyFill="1" applyBorder="1" applyAlignment="1">
      <alignment horizontal="center" vertical="center" wrapText="1"/>
    </xf>
    <xf numFmtId="0" fontId="28" fillId="38" borderId="17" xfId="0" applyFont="1" applyFill="1" applyBorder="1" applyAlignment="1">
      <alignment horizontal="center" vertical="center" wrapText="1"/>
    </xf>
    <xf numFmtId="0" fontId="28" fillId="38" borderId="18" xfId="0" applyFont="1" applyFill="1" applyBorder="1" applyAlignment="1">
      <alignment horizontal="center" vertical="center" wrapText="1"/>
    </xf>
    <xf numFmtId="0" fontId="25" fillId="38" borderId="16" xfId="0" applyFont="1" applyFill="1" applyBorder="1" applyAlignment="1">
      <alignment horizontal="center" vertical="center" wrapText="1"/>
    </xf>
    <xf numFmtId="0" fontId="25" fillId="38" borderId="17" xfId="0" applyFont="1" applyFill="1" applyBorder="1" applyAlignment="1">
      <alignment horizontal="center" vertical="center" wrapText="1"/>
    </xf>
    <xf numFmtId="0" fontId="25" fillId="38" borderId="18" xfId="0" applyFont="1" applyFill="1" applyBorder="1" applyAlignment="1">
      <alignment horizontal="center" vertical="center" wrapText="1"/>
    </xf>
    <xf numFmtId="0" fontId="23" fillId="34" borderId="16" xfId="0" applyFont="1" applyFill="1" applyBorder="1" applyAlignment="1">
      <alignment horizontal="center" vertical="center" wrapText="1"/>
    </xf>
    <xf numFmtId="0" fontId="23" fillId="34" borderId="18" xfId="0" applyFont="1" applyFill="1" applyBorder="1" applyAlignment="1">
      <alignment horizontal="center" vertical="center" wrapText="1"/>
    </xf>
    <xf numFmtId="164" fontId="25" fillId="39" borderId="16" xfId="53" applyFont="1" applyFill="1" applyBorder="1" applyAlignment="1">
      <alignment horizontal="center"/>
    </xf>
    <xf numFmtId="164" fontId="25" fillId="39" borderId="18" xfId="53" applyFont="1" applyFill="1" applyBorder="1" applyAlignment="1">
      <alignment horizontal="center"/>
    </xf>
    <xf numFmtId="0" fontId="25" fillId="39" borderId="16" xfId="0" applyFont="1" applyFill="1" applyBorder="1" applyAlignment="1">
      <alignment horizontal="center"/>
    </xf>
    <xf numFmtId="0" fontId="25" fillId="39" borderId="17" xfId="0" applyFont="1" applyFill="1" applyBorder="1" applyAlignment="1">
      <alignment horizontal="center"/>
    </xf>
    <xf numFmtId="0" fontId="25" fillId="39" borderId="18" xfId="0" applyFont="1" applyFill="1" applyBorder="1" applyAlignment="1">
      <alignment horizontal="center"/>
    </xf>
    <xf numFmtId="0" fontId="25" fillId="40" borderId="19" xfId="0" applyFont="1" applyFill="1" applyBorder="1" applyAlignment="1">
      <alignment horizontal="center" vertical="center" wrapText="1"/>
    </xf>
    <xf numFmtId="0" fontId="25" fillId="40" borderId="11" xfId="0" applyFont="1" applyFill="1" applyBorder="1" applyAlignment="1">
      <alignment horizontal="center" vertical="center" wrapText="1"/>
    </xf>
    <xf numFmtId="0" fontId="25" fillId="40" borderId="14" xfId="0" applyFont="1" applyFill="1" applyBorder="1" applyAlignment="1">
      <alignment horizontal="left" vertical="center" wrapText="1"/>
    </xf>
    <xf numFmtId="0" fontId="25" fillId="40" borderId="15" xfId="0" applyFont="1" applyFill="1" applyBorder="1" applyAlignment="1">
      <alignment horizontal="left" vertical="center" wrapText="1"/>
    </xf>
    <xf numFmtId="0" fontId="25" fillId="37" borderId="19" xfId="0" applyFont="1" applyFill="1" applyBorder="1" applyAlignment="1">
      <alignment horizontal="center" vertical="center" wrapText="1"/>
    </xf>
    <xf numFmtId="0" fontId="25" fillId="37" borderId="11" xfId="0" applyFont="1" applyFill="1" applyBorder="1" applyAlignment="1">
      <alignment horizontal="center" vertical="center" wrapText="1"/>
    </xf>
    <xf numFmtId="0" fontId="25" fillId="37" borderId="10" xfId="0" applyFont="1" applyFill="1" applyBorder="1" applyAlignment="1">
      <alignment horizontal="left" vertical="center" wrapText="1"/>
    </xf>
    <xf numFmtId="44" fontId="25" fillId="39" borderId="16" xfId="0" applyNumberFormat="1" applyFont="1" applyFill="1" applyBorder="1" applyAlignment="1">
      <alignment horizontal="center"/>
    </xf>
    <xf numFmtId="44" fontId="25" fillId="39" borderId="18" xfId="0" applyNumberFormat="1" applyFont="1" applyFill="1" applyBorder="1" applyAlignment="1">
      <alignment horizontal="center"/>
    </xf>
    <xf numFmtId="0" fontId="25" fillId="45" borderId="10" xfId="0" applyFont="1" applyFill="1" applyBorder="1" applyAlignment="1">
      <alignment horizontal="center" vertical="center"/>
    </xf>
    <xf numFmtId="0" fontId="22" fillId="48" borderId="16" xfId="0" applyFont="1" applyFill="1" applyBorder="1" applyAlignment="1">
      <alignment horizontal="center" vertical="center" wrapText="1"/>
    </xf>
    <xf numFmtId="0" fontId="22" fillId="48" borderId="17" xfId="0" applyFont="1" applyFill="1" applyBorder="1" applyAlignment="1">
      <alignment horizontal="center" vertical="center" wrapText="1"/>
    </xf>
    <xf numFmtId="0" fontId="22" fillId="48" borderId="18" xfId="0" applyFont="1" applyFill="1" applyBorder="1" applyAlignment="1">
      <alignment horizontal="center" vertical="center" wrapText="1"/>
    </xf>
    <xf numFmtId="0" fontId="28" fillId="44" borderId="16" xfId="0" applyFont="1" applyFill="1" applyBorder="1" applyAlignment="1">
      <alignment horizontal="center" vertical="center"/>
    </xf>
    <xf numFmtId="0" fontId="28" fillId="44" borderId="17" xfId="0" applyFont="1" applyFill="1" applyBorder="1" applyAlignment="1">
      <alignment horizontal="center" vertical="center"/>
    </xf>
    <xf numFmtId="0" fontId="28" fillId="44" borderId="18" xfId="0" applyFont="1" applyFill="1" applyBorder="1" applyAlignment="1">
      <alignment horizontal="center" vertical="center"/>
    </xf>
    <xf numFmtId="0" fontId="25" fillId="44" borderId="16" xfId="0" applyFont="1" applyFill="1" applyBorder="1" applyAlignment="1">
      <alignment horizontal="center" vertical="center" wrapText="1"/>
    </xf>
    <xf numFmtId="0" fontId="25" fillId="44" borderId="17" xfId="0" applyFont="1" applyFill="1" applyBorder="1" applyAlignment="1">
      <alignment horizontal="center" vertical="center" wrapText="1"/>
    </xf>
    <xf numFmtId="0" fontId="25" fillId="44" borderId="18" xfId="0" applyFont="1" applyFill="1" applyBorder="1" applyAlignment="1">
      <alignment horizontal="center" vertical="center" wrapText="1"/>
    </xf>
    <xf numFmtId="0" fontId="25" fillId="46" borderId="10" xfId="0" applyFont="1" applyFill="1" applyBorder="1" applyAlignment="1">
      <alignment horizontal="center" vertical="center"/>
    </xf>
    <xf numFmtId="0" fontId="25" fillId="39" borderId="16" xfId="0" applyFont="1" applyFill="1" applyBorder="1" applyAlignment="1">
      <alignment horizontal="center" vertical="center"/>
    </xf>
    <xf numFmtId="0" fontId="25" fillId="39" borderId="17" xfId="0" applyFont="1" applyFill="1" applyBorder="1" applyAlignment="1">
      <alignment horizontal="center" vertical="center"/>
    </xf>
    <xf numFmtId="0" fontId="25" fillId="39" borderId="18" xfId="0" applyFont="1" applyFill="1" applyBorder="1" applyAlignment="1">
      <alignment horizontal="center" vertical="center"/>
    </xf>
    <xf numFmtId="0" fontId="29" fillId="48" borderId="22" xfId="0" applyFont="1" applyFill="1" applyBorder="1" applyAlignment="1">
      <alignment horizontal="center" vertical="center" wrapText="1"/>
    </xf>
    <xf numFmtId="0" fontId="29" fillId="48" borderId="0" xfId="0" applyFont="1" applyFill="1" applyBorder="1" applyAlignment="1">
      <alignment horizontal="center" vertical="center" wrapText="1"/>
    </xf>
    <xf numFmtId="0" fontId="43" fillId="52" borderId="24" xfId="0" applyFont="1" applyFill="1" applyBorder="1" applyAlignment="1">
      <alignment horizontal="center" vertical="center"/>
    </xf>
    <xf numFmtId="0" fontId="43" fillId="52" borderId="25" xfId="0" applyFont="1" applyFill="1" applyBorder="1" applyAlignment="1">
      <alignment horizontal="center" vertical="center"/>
    </xf>
    <xf numFmtId="0" fontId="43" fillId="52" borderId="26" xfId="0" applyFont="1" applyFill="1" applyBorder="1" applyAlignment="1">
      <alignment horizontal="center" vertical="center"/>
    </xf>
    <xf numFmtId="8" fontId="43" fillId="52" borderId="37" xfId="0" applyNumberFormat="1" applyFont="1" applyFill="1" applyBorder="1" applyAlignment="1">
      <alignment horizontal="center" vertical="center"/>
    </xf>
    <xf numFmtId="8" fontId="43" fillId="52" borderId="26" xfId="0" applyNumberFormat="1" applyFont="1" applyFill="1" applyBorder="1" applyAlignment="1">
      <alignment horizontal="center" vertical="center"/>
    </xf>
    <xf numFmtId="0" fontId="41" fillId="48" borderId="42" xfId="0" applyFont="1" applyFill="1" applyBorder="1" applyAlignment="1">
      <alignment horizontal="center" vertical="center"/>
    </xf>
    <xf numFmtId="0" fontId="41" fillId="48" borderId="34" xfId="0" applyFont="1" applyFill="1" applyBorder="1" applyAlignment="1">
      <alignment horizontal="center" vertical="center"/>
    </xf>
    <xf numFmtId="0" fontId="41" fillId="48" borderId="43" xfId="0" applyFont="1" applyFill="1" applyBorder="1" applyAlignment="1">
      <alignment horizontal="center" vertical="center"/>
    </xf>
    <xf numFmtId="0" fontId="43" fillId="51" borderId="24" xfId="0" applyFont="1" applyFill="1" applyBorder="1" applyAlignment="1">
      <alignment horizontal="center" vertical="center"/>
    </xf>
    <xf numFmtId="0" fontId="43" fillId="51" borderId="25" xfId="0" applyFont="1" applyFill="1" applyBorder="1" applyAlignment="1">
      <alignment horizontal="center" vertical="center"/>
    </xf>
    <xf numFmtId="0" fontId="43" fillId="51" borderId="27" xfId="0" applyFont="1" applyFill="1" applyBorder="1" applyAlignment="1">
      <alignment horizontal="center" vertical="center"/>
    </xf>
    <xf numFmtId="0" fontId="43" fillId="47" borderId="38" xfId="0" applyFont="1" applyFill="1" applyBorder="1" applyAlignment="1">
      <alignment horizontal="center" vertical="center" wrapText="1"/>
    </xf>
    <xf numFmtId="0" fontId="43" fillId="47" borderId="0" xfId="0" applyFont="1" applyFill="1" applyAlignment="1">
      <alignment horizontal="center" vertical="center"/>
    </xf>
    <xf numFmtId="0" fontId="43" fillId="59" borderId="24" xfId="0" applyFont="1" applyFill="1" applyBorder="1" applyAlignment="1">
      <alignment horizontal="center" vertical="center"/>
    </xf>
    <xf numFmtId="0" fontId="43" fillId="59" borderId="25" xfId="0" applyFont="1" applyFill="1" applyBorder="1" applyAlignment="1">
      <alignment horizontal="center" vertical="center"/>
    </xf>
    <xf numFmtId="0" fontId="43" fillId="59" borderId="26" xfId="0" applyFont="1" applyFill="1" applyBorder="1" applyAlignment="1">
      <alignment horizontal="center" vertical="center"/>
    </xf>
    <xf numFmtId="0" fontId="41" fillId="61" borderId="24" xfId="0" applyFont="1" applyFill="1" applyBorder="1" applyAlignment="1">
      <alignment horizontal="center" vertical="center"/>
    </xf>
    <xf numFmtId="0" fontId="41" fillId="61" borderId="25" xfId="0" applyFont="1" applyFill="1" applyBorder="1" applyAlignment="1">
      <alignment horizontal="center" vertical="center"/>
    </xf>
    <xf numFmtId="0" fontId="41" fillId="61" borderId="26" xfId="0" applyFont="1" applyFill="1" applyBorder="1" applyAlignment="1">
      <alignment horizontal="center" vertical="center"/>
    </xf>
    <xf numFmtId="0" fontId="41" fillId="59" borderId="24" xfId="0" applyFont="1" applyFill="1" applyBorder="1" applyAlignment="1">
      <alignment horizontal="center" vertical="center"/>
    </xf>
    <xf numFmtId="0" fontId="41" fillId="59" borderId="25" xfId="0" applyFont="1" applyFill="1" applyBorder="1" applyAlignment="1">
      <alignment horizontal="center" vertical="center"/>
    </xf>
    <xf numFmtId="0" fontId="41" fillId="59" borderId="27" xfId="0" applyFont="1" applyFill="1" applyBorder="1" applyAlignment="1">
      <alignment horizontal="center" vertical="center"/>
    </xf>
    <xf numFmtId="0" fontId="43" fillId="60" borderId="24" xfId="0" applyFont="1" applyFill="1" applyBorder="1" applyAlignment="1">
      <alignment horizontal="center" vertical="center" wrapText="1"/>
    </xf>
    <xf numFmtId="0" fontId="43" fillId="60" borderId="26" xfId="0" applyFont="1" applyFill="1" applyBorder="1" applyAlignment="1">
      <alignment horizontal="center" vertical="center" wrapText="1"/>
    </xf>
    <xf numFmtId="8" fontId="43" fillId="60" borderId="24" xfId="0" applyNumberFormat="1" applyFont="1" applyFill="1" applyBorder="1" applyAlignment="1">
      <alignment horizontal="center" vertical="center"/>
    </xf>
    <xf numFmtId="8" fontId="43" fillId="60" borderId="26" xfId="0" applyNumberFormat="1" applyFont="1" applyFill="1" applyBorder="1" applyAlignment="1">
      <alignment horizontal="center" vertical="center"/>
    </xf>
    <xf numFmtId="0" fontId="43" fillId="60" borderId="25" xfId="0" applyFont="1" applyFill="1" applyBorder="1" applyAlignment="1">
      <alignment horizontal="center" vertical="center" wrapText="1"/>
    </xf>
    <xf numFmtId="8" fontId="43" fillId="60" borderId="37" xfId="0" applyNumberFormat="1" applyFont="1" applyFill="1" applyBorder="1" applyAlignment="1">
      <alignment horizontal="center" vertical="center"/>
    </xf>
    <xf numFmtId="8" fontId="43" fillId="60" borderId="27" xfId="0" applyNumberFormat="1" applyFont="1" applyFill="1" applyBorder="1" applyAlignment="1">
      <alignment horizontal="center" vertical="center"/>
    </xf>
    <xf numFmtId="0" fontId="25" fillId="47" borderId="32" xfId="0" applyFont="1" applyFill="1" applyBorder="1" applyAlignment="1">
      <alignment horizontal="center" vertical="center" wrapText="1"/>
    </xf>
    <xf numFmtId="0" fontId="25" fillId="47" borderId="0" xfId="0" applyFont="1" applyFill="1" applyAlignment="1">
      <alignment horizontal="center" vertical="center" wrapText="1"/>
    </xf>
    <xf numFmtId="0" fontId="25" fillId="58" borderId="24" xfId="0" applyFont="1" applyFill="1" applyBorder="1" applyAlignment="1">
      <alignment horizontal="center" vertical="center" wrapText="1"/>
    </xf>
    <xf numFmtId="0" fontId="25" fillId="58" borderId="27" xfId="0" applyFont="1" applyFill="1" applyBorder="1" applyAlignment="1">
      <alignment horizontal="center" vertical="center" wrapText="1"/>
    </xf>
    <xf numFmtId="0" fontId="25" fillId="57" borderId="24" xfId="0" applyFont="1" applyFill="1" applyBorder="1" applyAlignment="1">
      <alignment horizontal="center" vertical="center"/>
    </xf>
    <xf numFmtId="0" fontId="25" fillId="57" borderId="25" xfId="0" applyFont="1" applyFill="1" applyBorder="1" applyAlignment="1">
      <alignment horizontal="center" vertical="center"/>
    </xf>
    <xf numFmtId="0" fontId="25" fillId="57" borderId="26" xfId="0" applyFont="1" applyFill="1" applyBorder="1" applyAlignment="1">
      <alignment horizontal="center" vertical="center"/>
    </xf>
    <xf numFmtId="0" fontId="25" fillId="57" borderId="24" xfId="0" applyFont="1" applyFill="1" applyBorder="1" applyAlignment="1">
      <alignment horizontal="center" vertical="center" wrapText="1"/>
    </xf>
    <xf numFmtId="0" fontId="25" fillId="57" borderId="25" xfId="0" applyFont="1" applyFill="1" applyBorder="1" applyAlignment="1">
      <alignment horizontal="center" vertical="center" wrapText="1"/>
    </xf>
    <xf numFmtId="0" fontId="25" fillId="57" borderId="27" xfId="0" applyFont="1" applyFill="1" applyBorder="1" applyAlignment="1">
      <alignment horizontal="center" vertical="center" wrapText="1"/>
    </xf>
    <xf numFmtId="0" fontId="43" fillId="56" borderId="24" xfId="0" applyFont="1" applyFill="1" applyBorder="1" applyAlignment="1">
      <alignment horizontal="center" vertical="center" wrapText="1"/>
    </xf>
    <xf numFmtId="0" fontId="43" fillId="56" borderId="27" xfId="0" applyFont="1" applyFill="1" applyBorder="1" applyAlignment="1">
      <alignment horizontal="center" vertical="center" wrapText="1"/>
    </xf>
    <xf numFmtId="0" fontId="41" fillId="57" borderId="24" xfId="0" applyFont="1" applyFill="1" applyBorder="1" applyAlignment="1">
      <alignment horizontal="center" vertical="center"/>
    </xf>
    <xf numFmtId="0" fontId="41" fillId="57" borderId="25" xfId="0" applyFont="1" applyFill="1" applyBorder="1" applyAlignment="1">
      <alignment horizontal="center" vertical="center"/>
    </xf>
    <xf numFmtId="0" fontId="41" fillId="57" borderId="26" xfId="0" applyFont="1" applyFill="1" applyBorder="1" applyAlignment="1">
      <alignment horizontal="center" vertical="center"/>
    </xf>
    <xf numFmtId="0" fontId="29" fillId="57" borderId="24" xfId="0" applyFont="1" applyFill="1" applyBorder="1" applyAlignment="1">
      <alignment horizontal="center" vertical="center" wrapText="1"/>
    </xf>
    <xf numFmtId="0" fontId="29" fillId="57" borderId="25" xfId="0" applyFont="1" applyFill="1" applyBorder="1" applyAlignment="1">
      <alignment horizontal="center" vertical="center" wrapText="1"/>
    </xf>
    <xf numFmtId="0" fontId="29" fillId="57" borderId="26" xfId="0" applyFont="1" applyFill="1" applyBorder="1" applyAlignment="1">
      <alignment horizontal="center" vertical="center" wrapText="1"/>
    </xf>
    <xf numFmtId="0" fontId="25" fillId="57" borderId="30" xfId="0" applyFont="1" applyFill="1" applyBorder="1" applyAlignment="1">
      <alignment horizontal="center" vertical="center" wrapText="1"/>
    </xf>
    <xf numFmtId="0" fontId="25" fillId="57" borderId="29" xfId="0" applyFont="1" applyFill="1" applyBorder="1" applyAlignment="1">
      <alignment horizontal="center" vertical="center" wrapText="1"/>
    </xf>
    <xf numFmtId="0" fontId="29" fillId="57" borderId="27" xfId="0" applyFont="1" applyFill="1" applyBorder="1" applyAlignment="1">
      <alignment horizontal="center" vertical="center" wrapText="1"/>
    </xf>
    <xf numFmtId="0" fontId="43" fillId="47" borderId="0" xfId="0" applyFont="1" applyFill="1" applyAlignment="1">
      <alignment horizontal="center" vertical="center" wrapText="1"/>
    </xf>
    <xf numFmtId="8" fontId="43" fillId="56" borderId="24" xfId="0" applyNumberFormat="1" applyFont="1" applyFill="1" applyBorder="1" applyAlignment="1">
      <alignment horizontal="center" vertical="center" wrapText="1"/>
    </xf>
    <xf numFmtId="8" fontId="43" fillId="56" borderId="27" xfId="0" applyNumberFormat="1" applyFont="1" applyFill="1" applyBorder="1" applyAlignment="1">
      <alignment horizontal="center" vertical="center" wrapText="1"/>
    </xf>
    <xf numFmtId="0" fontId="43" fillId="55" borderId="24" xfId="0" applyFont="1" applyFill="1" applyBorder="1" applyAlignment="1">
      <alignment horizontal="center" vertical="center" wrapText="1"/>
    </xf>
    <xf numFmtId="0" fontId="43" fillId="55" borderId="25" xfId="0" applyFont="1" applyFill="1" applyBorder="1" applyAlignment="1">
      <alignment horizontal="center" vertical="center" wrapText="1"/>
    </xf>
    <xf numFmtId="0" fontId="43" fillId="55" borderId="27" xfId="0" applyFont="1" applyFill="1" applyBorder="1" applyAlignment="1">
      <alignment horizontal="center" vertical="center" wrapText="1"/>
    </xf>
    <xf numFmtId="0" fontId="43" fillId="55" borderId="30" xfId="0" applyFont="1" applyFill="1" applyBorder="1" applyAlignment="1">
      <alignment horizontal="center" vertical="center" wrapText="1"/>
    </xf>
    <xf numFmtId="0" fontId="43" fillId="55" borderId="29" xfId="0" applyFont="1" applyFill="1" applyBorder="1" applyAlignment="1">
      <alignment horizontal="center" vertical="center" wrapText="1"/>
    </xf>
    <xf numFmtId="0" fontId="43" fillId="55" borderId="30" xfId="0" applyFont="1" applyFill="1" applyBorder="1" applyAlignment="1">
      <alignment vertical="center" wrapText="1"/>
    </xf>
    <xf numFmtId="0" fontId="43" fillId="55" borderId="29" xfId="0" applyFont="1" applyFill="1" applyBorder="1" applyAlignment="1">
      <alignment vertical="center" wrapText="1"/>
    </xf>
    <xf numFmtId="0" fontId="41" fillId="55" borderId="24" xfId="0" applyFont="1" applyFill="1" applyBorder="1" applyAlignment="1">
      <alignment horizontal="center" vertical="center"/>
    </xf>
    <xf numFmtId="0" fontId="41" fillId="55" borderId="25" xfId="0" applyFont="1" applyFill="1" applyBorder="1" applyAlignment="1">
      <alignment horizontal="center" vertical="center"/>
    </xf>
    <xf numFmtId="0" fontId="41" fillId="55" borderId="27" xfId="0" applyFont="1" applyFill="1" applyBorder="1" applyAlignment="1">
      <alignment horizontal="center" vertical="center"/>
    </xf>
    <xf numFmtId="0" fontId="43" fillId="55" borderId="24" xfId="0" applyFont="1" applyFill="1" applyBorder="1" applyAlignment="1">
      <alignment horizontal="center" vertical="center"/>
    </xf>
    <xf numFmtId="0" fontId="43" fillId="55" borderId="25" xfId="0" applyFont="1" applyFill="1" applyBorder="1" applyAlignment="1">
      <alignment horizontal="center" vertical="center"/>
    </xf>
    <xf numFmtId="0" fontId="43" fillId="55" borderId="27" xfId="0" applyFont="1" applyFill="1" applyBorder="1" applyAlignment="1">
      <alignment horizontal="center" vertical="center"/>
    </xf>
    <xf numFmtId="0" fontId="43" fillId="56" borderId="30" xfId="0" applyFont="1" applyFill="1" applyBorder="1" applyAlignment="1">
      <alignment horizontal="center" vertical="center" wrapText="1"/>
    </xf>
    <xf numFmtId="0" fontId="43" fillId="56" borderId="29" xfId="0" applyFont="1" applyFill="1" applyBorder="1" applyAlignment="1">
      <alignment horizontal="center" vertical="center" wrapText="1"/>
    </xf>
    <xf numFmtId="0" fontId="43" fillId="56" borderId="30" xfId="0" applyFont="1" applyFill="1" applyBorder="1" applyAlignment="1">
      <alignment vertical="center" wrapText="1"/>
    </xf>
    <xf numFmtId="0" fontId="43" fillId="56" borderId="29" xfId="0" applyFont="1" applyFill="1" applyBorder="1" applyAlignment="1">
      <alignment vertical="center" wrapText="1"/>
    </xf>
    <xf numFmtId="0" fontId="41" fillId="53" borderId="24" xfId="0" applyFont="1" applyFill="1" applyBorder="1" applyAlignment="1">
      <alignment horizontal="center" vertical="center"/>
    </xf>
    <xf numFmtId="0" fontId="41" fillId="53" borderId="25" xfId="0" applyFont="1" applyFill="1" applyBorder="1" applyAlignment="1">
      <alignment horizontal="center" vertical="center"/>
    </xf>
    <xf numFmtId="0" fontId="41" fillId="53" borderId="26" xfId="0" applyFont="1" applyFill="1" applyBorder="1" applyAlignment="1">
      <alignment horizontal="center" vertical="center"/>
    </xf>
    <xf numFmtId="0" fontId="43" fillId="53" borderId="30" xfId="0" applyFont="1" applyFill="1" applyBorder="1" applyAlignment="1">
      <alignment horizontal="center" vertical="center" wrapText="1"/>
    </xf>
    <xf numFmtId="0" fontId="43" fillId="53" borderId="31" xfId="0" applyFont="1" applyFill="1" applyBorder="1" applyAlignment="1">
      <alignment horizontal="center" vertical="center" wrapText="1"/>
    </xf>
    <xf numFmtId="0" fontId="43" fillId="53" borderId="30" xfId="0" applyFont="1" applyFill="1" applyBorder="1" applyAlignment="1">
      <alignment vertical="center" wrapText="1"/>
    </xf>
    <xf numFmtId="0" fontId="43" fillId="53" borderId="29" xfId="0" applyFont="1" applyFill="1" applyBorder="1" applyAlignment="1">
      <alignment vertical="center" wrapText="1"/>
    </xf>
    <xf numFmtId="0" fontId="43" fillId="50" borderId="24" xfId="0" applyFont="1" applyFill="1" applyBorder="1" applyAlignment="1">
      <alignment horizontal="center" vertical="center" wrapText="1"/>
    </xf>
    <xf numFmtId="0" fontId="43" fillId="50" borderId="25" xfId="0" applyFont="1" applyFill="1" applyBorder="1" applyAlignment="1">
      <alignment horizontal="center" vertical="center" wrapText="1"/>
    </xf>
    <xf numFmtId="0" fontId="43" fillId="50" borderId="26" xfId="0" applyFont="1" applyFill="1" applyBorder="1" applyAlignment="1">
      <alignment horizontal="center" vertical="center" wrapText="1"/>
    </xf>
    <xf numFmtId="0" fontId="43" fillId="52" borderId="24" xfId="0" applyFont="1" applyFill="1" applyBorder="1" applyAlignment="1">
      <alignment horizontal="center" vertical="center" wrapText="1"/>
    </xf>
    <xf numFmtId="0" fontId="43" fillId="52" borderId="26" xfId="0" applyFont="1" applyFill="1" applyBorder="1" applyAlignment="1">
      <alignment horizontal="center" vertical="center" wrapText="1"/>
    </xf>
    <xf numFmtId="0" fontId="40" fillId="52" borderId="24" xfId="0" applyFont="1" applyFill="1" applyBorder="1" applyAlignment="1">
      <alignment horizontal="center" vertical="center" wrapText="1"/>
    </xf>
    <xf numFmtId="0" fontId="40" fillId="52" borderId="26" xfId="0" applyFont="1" applyFill="1" applyBorder="1" applyAlignment="1">
      <alignment horizontal="center" vertical="center" wrapText="1"/>
    </xf>
    <xf numFmtId="0" fontId="41" fillId="53" borderId="27" xfId="0" applyFont="1" applyFill="1" applyBorder="1" applyAlignment="1">
      <alignment horizontal="center" vertical="center"/>
    </xf>
    <xf numFmtId="0" fontId="28" fillId="50" borderId="24" xfId="0" applyFont="1" applyFill="1" applyBorder="1" applyAlignment="1">
      <alignment horizontal="center" vertical="center"/>
    </xf>
    <xf numFmtId="0" fontId="28" fillId="50" borderId="25" xfId="0" applyFont="1" applyFill="1" applyBorder="1" applyAlignment="1">
      <alignment horizontal="center" vertical="center"/>
    </xf>
    <xf numFmtId="0" fontId="28" fillId="50" borderId="26" xfId="0" applyFont="1" applyFill="1" applyBorder="1" applyAlignment="1">
      <alignment horizontal="center" vertical="center"/>
    </xf>
    <xf numFmtId="0" fontId="28" fillId="50" borderId="24" xfId="0" applyFont="1" applyFill="1" applyBorder="1" applyAlignment="1">
      <alignment horizontal="center" vertical="center" wrapText="1"/>
    </xf>
    <xf numFmtId="0" fontId="28" fillId="50" borderId="25" xfId="0" applyFont="1" applyFill="1" applyBorder="1" applyAlignment="1">
      <alignment horizontal="center" vertical="center" wrapText="1"/>
    </xf>
    <xf numFmtId="0" fontId="28" fillId="50" borderId="26" xfId="0" applyFont="1" applyFill="1" applyBorder="1" applyAlignment="1">
      <alignment horizontal="center" vertical="center" wrapText="1"/>
    </xf>
    <xf numFmtId="0" fontId="23" fillId="51" borderId="24" xfId="0" applyFont="1" applyFill="1" applyBorder="1" applyAlignment="1">
      <alignment vertical="center"/>
    </xf>
    <xf numFmtId="0" fontId="23" fillId="51" borderId="25" xfId="0" applyFont="1" applyFill="1" applyBorder="1" applyAlignment="1">
      <alignment vertical="center"/>
    </xf>
    <xf numFmtId="0" fontId="23" fillId="51" borderId="27" xfId="0" applyFont="1" applyFill="1" applyBorder="1" applyAlignment="1">
      <alignment vertical="center"/>
    </xf>
    <xf numFmtId="0" fontId="41" fillId="50" borderId="24" xfId="0" applyFont="1" applyFill="1" applyBorder="1" applyAlignment="1">
      <alignment horizontal="center" vertical="center" wrapText="1"/>
    </xf>
    <xf numFmtId="0" fontId="41" fillId="50" borderId="25" xfId="0" applyFont="1" applyFill="1" applyBorder="1" applyAlignment="1">
      <alignment horizontal="center" vertical="center" wrapText="1"/>
    </xf>
    <xf numFmtId="0" fontId="41" fillId="50" borderId="26" xfId="0" applyFont="1" applyFill="1" applyBorder="1" applyAlignment="1">
      <alignment horizontal="center" vertical="center" wrapText="1"/>
    </xf>
    <xf numFmtId="0" fontId="40" fillId="47" borderId="24" xfId="0" applyFont="1" applyFill="1" applyBorder="1" applyAlignment="1">
      <alignment horizontal="center" vertical="center" wrapText="1"/>
    </xf>
    <xf numFmtId="0" fontId="40" fillId="47" borderId="26" xfId="0" applyFont="1" applyFill="1" applyBorder="1" applyAlignment="1">
      <alignment horizontal="center" vertical="center" wrapText="1"/>
    </xf>
    <xf numFmtId="0" fontId="40" fillId="52" borderId="24" xfId="0" applyFont="1" applyFill="1" applyBorder="1" applyAlignment="1">
      <alignment vertical="center" wrapText="1"/>
    </xf>
    <xf numFmtId="0" fontId="40" fillId="52" borderId="26" xfId="0" applyFont="1" applyFill="1" applyBorder="1" applyAlignment="1">
      <alignment vertical="center" wrapText="1"/>
    </xf>
    <xf numFmtId="0" fontId="40" fillId="49" borderId="24" xfId="0" applyFont="1" applyFill="1" applyBorder="1" applyAlignment="1">
      <alignment horizontal="center" vertical="center"/>
    </xf>
    <xf numFmtId="0" fontId="40" fillId="49" borderId="26" xfId="0" applyFont="1" applyFill="1" applyBorder="1" applyAlignment="1">
      <alignment horizontal="center" vertical="center"/>
    </xf>
    <xf numFmtId="10" fontId="40" fillId="49" borderId="37" xfId="0" applyNumberFormat="1" applyFont="1" applyFill="1" applyBorder="1" applyAlignment="1">
      <alignment horizontal="center" vertical="center"/>
    </xf>
    <xf numFmtId="10" fontId="40" fillId="49" borderId="26" xfId="0" applyNumberFormat="1" applyFont="1" applyFill="1" applyBorder="1" applyAlignment="1">
      <alignment horizontal="center" vertical="center"/>
    </xf>
    <xf numFmtId="0" fontId="43" fillId="61" borderId="24" xfId="0" applyFont="1" applyFill="1" applyBorder="1" applyAlignment="1">
      <alignment horizontal="center" vertical="center"/>
    </xf>
    <xf numFmtId="0" fontId="43" fillId="61" borderId="25" xfId="0" applyFont="1" applyFill="1" applyBorder="1" applyAlignment="1">
      <alignment horizontal="center" vertical="center"/>
    </xf>
    <xf numFmtId="0" fontId="43" fillId="61" borderId="27" xfId="0" applyFont="1" applyFill="1" applyBorder="1" applyAlignment="1">
      <alignment horizontal="center" vertical="center"/>
    </xf>
    <xf numFmtId="0" fontId="43" fillId="61" borderId="24" xfId="0" applyFont="1" applyFill="1" applyBorder="1" applyAlignment="1">
      <alignment horizontal="center" vertical="center" wrapText="1"/>
    </xf>
    <xf numFmtId="0" fontId="43" fillId="61" borderId="25" xfId="0" applyFont="1" applyFill="1" applyBorder="1" applyAlignment="1">
      <alignment horizontal="center" vertical="center" wrapText="1"/>
    </xf>
    <xf numFmtId="0" fontId="43" fillId="61" borderId="27" xfId="0" applyFont="1" applyFill="1" applyBorder="1" applyAlignment="1">
      <alignment horizontal="center" vertical="center" wrapText="1"/>
    </xf>
    <xf numFmtId="0" fontId="43" fillId="48" borderId="24" xfId="0" applyFont="1" applyFill="1" applyBorder="1" applyAlignment="1">
      <alignment horizontal="center" vertical="center"/>
    </xf>
    <xf numFmtId="0" fontId="43" fillId="48" borderId="25" xfId="0" applyFont="1" applyFill="1" applyBorder="1" applyAlignment="1">
      <alignment horizontal="center" vertical="center"/>
    </xf>
    <xf numFmtId="0" fontId="43" fillId="48" borderId="27" xfId="0" applyFont="1" applyFill="1" applyBorder="1" applyAlignment="1">
      <alignment horizontal="center" vertical="center"/>
    </xf>
    <xf numFmtId="0" fontId="45" fillId="48" borderId="24" xfId="0" applyFont="1" applyFill="1" applyBorder="1" applyAlignment="1">
      <alignment horizontal="center" vertical="center" wrapText="1"/>
    </xf>
    <xf numFmtId="0" fontId="45" fillId="48" borderId="25" xfId="0" applyFont="1" applyFill="1" applyBorder="1" applyAlignment="1">
      <alignment horizontal="center" vertical="center" wrapText="1"/>
    </xf>
    <xf numFmtId="0" fontId="45" fillId="48" borderId="27" xfId="0" applyFont="1" applyFill="1" applyBorder="1" applyAlignment="1">
      <alignment horizontal="center" vertical="center" wrapText="1"/>
    </xf>
    <xf numFmtId="0" fontId="25" fillId="48" borderId="24" xfId="0" applyFont="1" applyFill="1" applyBorder="1" applyAlignment="1">
      <alignment horizontal="center" vertical="center" wrapText="1"/>
    </xf>
    <xf numFmtId="0" fontId="25" fillId="48" borderId="25" xfId="0" applyFont="1" applyFill="1" applyBorder="1" applyAlignment="1">
      <alignment horizontal="center" vertical="center" wrapText="1"/>
    </xf>
    <xf numFmtId="0" fontId="25" fillId="48" borderId="26" xfId="0" applyFont="1" applyFill="1" applyBorder="1" applyAlignment="1">
      <alignment horizontal="center" vertical="center" wrapText="1"/>
    </xf>
    <xf numFmtId="0" fontId="23" fillId="49" borderId="24" xfId="0" applyFont="1" applyFill="1" applyBorder="1" applyAlignment="1">
      <alignment horizontal="center" vertical="center"/>
    </xf>
    <xf numFmtId="0" fontId="23" fillId="49" borderId="26" xfId="0" applyFont="1" applyFill="1" applyBorder="1" applyAlignment="1">
      <alignment horizontal="center" vertical="center"/>
    </xf>
    <xf numFmtId="10" fontId="23" fillId="49" borderId="37" xfId="0" applyNumberFormat="1" applyFont="1" applyFill="1" applyBorder="1" applyAlignment="1">
      <alignment horizontal="center" vertical="center"/>
    </xf>
    <xf numFmtId="10" fontId="23" fillId="49" borderId="27" xfId="0" applyNumberFormat="1" applyFont="1" applyFill="1" applyBorder="1" applyAlignment="1">
      <alignment horizontal="center" vertical="center"/>
    </xf>
    <xf numFmtId="0" fontId="23" fillId="49" borderId="39" xfId="0" applyFont="1" applyFill="1" applyBorder="1" applyAlignment="1">
      <alignment horizontal="center" vertical="center"/>
    </xf>
    <xf numFmtId="0" fontId="23" fillId="49" borderId="40" xfId="0" applyFont="1" applyFill="1" applyBorder="1" applyAlignment="1">
      <alignment horizontal="center" vertical="center"/>
    </xf>
    <xf numFmtId="10" fontId="23" fillId="49" borderId="41" xfId="0" applyNumberFormat="1" applyFont="1" applyFill="1" applyBorder="1" applyAlignment="1">
      <alignment horizontal="center" vertical="center"/>
    </xf>
    <xf numFmtId="10" fontId="23" fillId="49" borderId="40" xfId="0" applyNumberFormat="1" applyFont="1" applyFill="1" applyBorder="1" applyAlignment="1">
      <alignment horizontal="center" vertical="center"/>
    </xf>
    <xf numFmtId="10" fontId="23" fillId="49" borderId="44" xfId="0" applyNumberFormat="1" applyFont="1" applyFill="1" applyBorder="1" applyAlignment="1">
      <alignment horizontal="center" vertical="center"/>
    </xf>
    <xf numFmtId="10" fontId="23" fillId="49" borderId="45" xfId="0" applyNumberFormat="1" applyFont="1" applyFill="1" applyBorder="1" applyAlignment="1">
      <alignment horizontal="center" vertical="center"/>
    </xf>
    <xf numFmtId="0" fontId="23" fillId="49" borderId="42" xfId="0" applyFont="1" applyFill="1" applyBorder="1" applyAlignment="1">
      <alignment horizontal="center" vertical="center" wrapText="1"/>
    </xf>
    <xf numFmtId="0" fontId="23" fillId="49" borderId="43" xfId="0" applyFont="1" applyFill="1" applyBorder="1" applyAlignment="1">
      <alignment horizontal="center" vertical="center" wrapText="1"/>
    </xf>
    <xf numFmtId="10" fontId="23" fillId="49" borderId="46" xfId="0" applyNumberFormat="1" applyFont="1" applyFill="1" applyBorder="1" applyAlignment="1">
      <alignment horizontal="center" vertical="center"/>
    </xf>
    <xf numFmtId="10" fontId="23" fillId="49" borderId="47" xfId="0" applyNumberFormat="1" applyFont="1" applyFill="1" applyBorder="1" applyAlignment="1">
      <alignment horizontal="center" vertical="center"/>
    </xf>
    <xf numFmtId="0" fontId="25" fillId="34" borderId="22" xfId="0" applyFont="1" applyFill="1" applyBorder="1" applyAlignment="1">
      <alignment horizontal="center" vertical="center" wrapText="1"/>
    </xf>
    <xf numFmtId="0" fontId="22" fillId="43" borderId="16" xfId="0" applyFont="1" applyFill="1" applyBorder="1" applyAlignment="1">
      <alignment horizontal="center" vertical="center" wrapText="1"/>
    </xf>
    <xf numFmtId="0" fontId="22" fillId="43" borderId="17" xfId="0" applyFont="1" applyFill="1" applyBorder="1" applyAlignment="1">
      <alignment horizontal="center" vertical="center" wrapText="1"/>
    </xf>
    <xf numFmtId="0" fontId="22" fillId="43" borderId="18" xfId="0" applyFont="1" applyFill="1" applyBorder="1" applyAlignment="1">
      <alignment horizontal="center" vertical="center" wrapText="1"/>
    </xf>
    <xf numFmtId="0" fontId="28" fillId="38" borderId="10" xfId="0" applyFont="1" applyFill="1" applyBorder="1" applyAlignment="1">
      <alignment horizontal="center" vertical="center" wrapText="1"/>
    </xf>
    <xf numFmtId="0" fontId="23" fillId="39" borderId="10" xfId="0" applyFont="1" applyFill="1" applyBorder="1" applyAlignment="1">
      <alignment horizontal="left" vertical="center" wrapText="1"/>
    </xf>
    <xf numFmtId="0" fontId="23" fillId="34" borderId="0" xfId="0" applyFont="1" applyFill="1" applyBorder="1" applyAlignment="1">
      <alignment horizontal="center" vertical="center" wrapText="1"/>
    </xf>
    <xf numFmtId="0" fontId="25" fillId="39" borderId="10" xfId="0" applyFont="1" applyFill="1" applyBorder="1" applyAlignment="1">
      <alignment horizontal="center" vertical="center" wrapText="1"/>
    </xf>
    <xf numFmtId="0" fontId="28" fillId="38" borderId="21" xfId="0" applyFont="1" applyFill="1" applyBorder="1" applyAlignment="1">
      <alignment horizontal="center" vertical="center" wrapText="1"/>
    </xf>
    <xf numFmtId="0" fontId="28" fillId="38" borderId="23" xfId="0" applyFont="1" applyFill="1" applyBorder="1" applyAlignment="1">
      <alignment horizontal="center" vertical="center" wrapText="1"/>
    </xf>
    <xf numFmtId="0" fontId="28" fillId="38" borderId="15" xfId="0" applyFont="1" applyFill="1" applyBorder="1" applyAlignment="1">
      <alignment horizontal="center" vertical="center" wrapText="1"/>
    </xf>
    <xf numFmtId="0" fontId="28" fillId="41" borderId="16" xfId="0" applyFont="1" applyFill="1" applyBorder="1" applyAlignment="1">
      <alignment horizontal="center" vertical="center"/>
    </xf>
    <xf numFmtId="0" fontId="28" fillId="41" borderId="17" xfId="0" applyFont="1" applyFill="1" applyBorder="1" applyAlignment="1">
      <alignment horizontal="center" vertical="center"/>
    </xf>
    <xf numFmtId="0" fontId="28" fillId="41" borderId="18" xfId="0" applyFont="1" applyFill="1" applyBorder="1" applyAlignment="1">
      <alignment horizontal="center" vertical="center"/>
    </xf>
    <xf numFmtId="0" fontId="25" fillId="36" borderId="19" xfId="0" applyFont="1" applyFill="1" applyBorder="1" applyAlignment="1">
      <alignment horizontal="center" vertical="center" wrapText="1"/>
    </xf>
    <xf numFmtId="0" fontId="25" fillId="36" borderId="11" xfId="0" applyFont="1" applyFill="1" applyBorder="1" applyAlignment="1">
      <alignment horizontal="center" vertical="center" wrapText="1"/>
    </xf>
    <xf numFmtId="0" fontId="25" fillId="36" borderId="10" xfId="0" applyFont="1" applyFill="1" applyBorder="1" applyAlignment="1">
      <alignment horizontal="left" vertical="center" wrapText="1"/>
    </xf>
    <xf numFmtId="0" fontId="25" fillId="41" borderId="16" xfId="0" applyFont="1" applyFill="1" applyBorder="1" applyAlignment="1">
      <alignment horizontal="center" vertical="center"/>
    </xf>
    <xf numFmtId="0" fontId="25" fillId="41" borderId="17" xfId="0" applyFont="1" applyFill="1" applyBorder="1" applyAlignment="1">
      <alignment horizontal="center" vertical="center"/>
    </xf>
    <xf numFmtId="0" fontId="25" fillId="41" borderId="18" xfId="0" applyFont="1" applyFill="1" applyBorder="1" applyAlignment="1">
      <alignment horizontal="center" vertical="center"/>
    </xf>
    <xf numFmtId="164" fontId="25" fillId="40" borderId="16" xfId="53" applyFont="1" applyFill="1" applyBorder="1" applyAlignment="1">
      <alignment horizontal="center" vertical="center" wrapText="1"/>
    </xf>
    <xf numFmtId="164" fontId="25" fillId="40" borderId="18" xfId="53" applyFont="1" applyFill="1" applyBorder="1" applyAlignment="1">
      <alignment horizontal="center" vertical="center" wrapText="1"/>
    </xf>
    <xf numFmtId="0" fontId="25" fillId="34" borderId="0" xfId="0" applyFont="1" applyFill="1" applyBorder="1" applyAlignment="1">
      <alignment horizontal="left" vertical="center" wrapText="1"/>
    </xf>
    <xf numFmtId="0" fontId="25" fillId="34" borderId="22" xfId="0" applyFont="1" applyFill="1" applyBorder="1" applyAlignment="1">
      <alignment horizontal="left" vertical="center" wrapText="1"/>
    </xf>
    <xf numFmtId="0" fontId="31" fillId="43" borderId="16" xfId="0" applyFont="1" applyFill="1" applyBorder="1" applyAlignment="1">
      <alignment horizontal="center" vertical="center" wrapText="1"/>
    </xf>
    <xf numFmtId="0" fontId="31" fillId="43" borderId="17" xfId="0" applyFont="1" applyFill="1" applyBorder="1" applyAlignment="1">
      <alignment horizontal="center" vertical="center" wrapText="1"/>
    </xf>
    <xf numFmtId="0" fontId="31" fillId="43" borderId="18" xfId="0" applyFont="1" applyFill="1" applyBorder="1" applyAlignment="1">
      <alignment horizontal="center" vertical="center" wrapText="1"/>
    </xf>
    <xf numFmtId="10" fontId="24" fillId="49" borderId="16" xfId="52" applyNumberFormat="1" applyFont="1" applyFill="1" applyBorder="1" applyAlignment="1">
      <alignment horizontal="center" vertical="center"/>
    </xf>
    <xf numFmtId="10" fontId="24" fillId="49" borderId="18" xfId="52" applyNumberFormat="1" applyFont="1" applyFill="1" applyBorder="1" applyAlignment="1">
      <alignment horizontal="center" vertical="center"/>
    </xf>
    <xf numFmtId="0" fontId="25" fillId="46" borderId="16" xfId="0" applyFont="1" applyFill="1" applyBorder="1" applyAlignment="1">
      <alignment horizontal="center"/>
    </xf>
    <xf numFmtId="0" fontId="25" fillId="46" borderId="17" xfId="0" applyFont="1" applyFill="1" applyBorder="1" applyAlignment="1">
      <alignment horizontal="center"/>
    </xf>
    <xf numFmtId="0" fontId="25" fillId="46" borderId="18" xfId="0" applyFont="1" applyFill="1" applyBorder="1" applyAlignment="1">
      <alignment horizontal="center"/>
    </xf>
    <xf numFmtId="0" fontId="25" fillId="46" borderId="16" xfId="0" applyFont="1" applyFill="1" applyBorder="1" applyAlignment="1">
      <alignment horizontal="center" wrapText="1"/>
    </xf>
    <xf numFmtId="0" fontId="25" fillId="46" borderId="17" xfId="0" applyFont="1" applyFill="1" applyBorder="1" applyAlignment="1">
      <alignment horizontal="center" wrapText="1"/>
    </xf>
    <xf numFmtId="0" fontId="25" fillId="46" borderId="18" xfId="0" applyFont="1" applyFill="1" applyBorder="1" applyAlignment="1">
      <alignment horizontal="center" wrapText="1"/>
    </xf>
    <xf numFmtId="0" fontId="29" fillId="48" borderId="16" xfId="0" applyFont="1" applyFill="1" applyBorder="1" applyAlignment="1">
      <alignment horizontal="center" vertical="center" wrapText="1"/>
    </xf>
    <xf numFmtId="0" fontId="29" fillId="48" borderId="17" xfId="0" applyFont="1" applyFill="1" applyBorder="1" applyAlignment="1">
      <alignment horizontal="center" vertical="center" wrapText="1"/>
    </xf>
    <xf numFmtId="0" fontId="29" fillId="48" borderId="18" xfId="0" applyFont="1" applyFill="1" applyBorder="1" applyAlignment="1">
      <alignment horizontal="center" vertical="center" wrapText="1"/>
    </xf>
    <xf numFmtId="0" fontId="25" fillId="48" borderId="16" xfId="0" applyFont="1" applyFill="1" applyBorder="1" applyAlignment="1">
      <alignment horizontal="center" vertical="center"/>
    </xf>
    <xf numFmtId="0" fontId="25" fillId="48" borderId="17" xfId="0" applyFont="1" applyFill="1" applyBorder="1" applyAlignment="1">
      <alignment horizontal="center" vertical="center"/>
    </xf>
    <xf numFmtId="0" fontId="25" fillId="48" borderId="18" xfId="0" applyFont="1" applyFill="1" applyBorder="1" applyAlignment="1">
      <alignment horizontal="center" vertical="center"/>
    </xf>
    <xf numFmtId="164" fontId="25" fillId="35" borderId="18" xfId="0" applyNumberFormat="1" applyFont="1" applyFill="1" applyBorder="1" applyAlignment="1">
      <alignment horizontal="center" vertical="center"/>
    </xf>
    <xf numFmtId="0" fontId="25" fillId="35" borderId="17" xfId="0" applyFont="1" applyFill="1" applyBorder="1" applyAlignment="1">
      <alignment horizontal="center" vertical="center" wrapText="1"/>
    </xf>
    <xf numFmtId="0" fontId="25" fillId="34" borderId="12" xfId="0" applyFont="1" applyFill="1" applyBorder="1" applyAlignment="1">
      <alignment horizontal="center" vertical="center" wrapText="1"/>
    </xf>
    <xf numFmtId="0" fontId="25" fillId="45" borderId="16" xfId="0" applyFont="1" applyFill="1" applyBorder="1" applyAlignment="1">
      <alignment horizontal="center" vertical="center"/>
    </xf>
    <xf numFmtId="0" fontId="25" fillId="45" borderId="17" xfId="0" applyFont="1" applyFill="1" applyBorder="1" applyAlignment="1">
      <alignment horizontal="center" vertical="center"/>
    </xf>
    <xf numFmtId="0" fontId="25" fillId="45" borderId="18" xfId="0" applyFont="1" applyFill="1" applyBorder="1" applyAlignment="1">
      <alignment horizontal="center" vertical="center"/>
    </xf>
    <xf numFmtId="0" fontId="25" fillId="46" borderId="16" xfId="0" applyFont="1" applyFill="1" applyBorder="1" applyAlignment="1">
      <alignment horizontal="center" vertical="center"/>
    </xf>
    <xf numFmtId="0" fontId="25" fillId="46" borderId="17" xfId="0" applyFont="1" applyFill="1" applyBorder="1" applyAlignment="1">
      <alignment horizontal="center" vertical="center"/>
    </xf>
    <xf numFmtId="0" fontId="25" fillId="46" borderId="18" xfId="0" applyFont="1" applyFill="1" applyBorder="1" applyAlignment="1">
      <alignment horizontal="center" vertical="center"/>
    </xf>
    <xf numFmtId="0" fontId="25" fillId="44" borderId="16" xfId="0" applyFont="1" applyFill="1" applyBorder="1" applyAlignment="1">
      <alignment horizontal="center" vertical="center"/>
    </xf>
    <xf numFmtId="0" fontId="25" fillId="44" borderId="17" xfId="0" applyFont="1" applyFill="1" applyBorder="1" applyAlignment="1">
      <alignment horizontal="center" vertical="center"/>
    </xf>
    <xf numFmtId="0" fontId="25" fillId="44" borderId="18" xfId="0" applyFont="1" applyFill="1" applyBorder="1" applyAlignment="1">
      <alignment horizontal="center" vertical="center"/>
    </xf>
    <xf numFmtId="0" fontId="3" fillId="48" borderId="16" xfId="0" applyFont="1" applyFill="1" applyBorder="1" applyAlignment="1">
      <alignment horizontal="center" vertical="center" wrapText="1"/>
    </xf>
    <xf numFmtId="0" fontId="3" fillId="48" borderId="17" xfId="0" applyFont="1" applyFill="1" applyBorder="1" applyAlignment="1">
      <alignment horizontal="center" vertical="center" wrapText="1"/>
    </xf>
    <xf numFmtId="0" fontId="3" fillId="48" borderId="18" xfId="0" applyFont="1" applyFill="1" applyBorder="1" applyAlignment="1">
      <alignment horizontal="center" vertical="center" wrapText="1"/>
    </xf>
    <xf numFmtId="0" fontId="23" fillId="40" borderId="10" xfId="0" applyFont="1" applyFill="1" applyBorder="1" applyAlignment="1">
      <alignment horizontal="center" vertical="center" wrapText="1"/>
    </xf>
    <xf numFmtId="164" fontId="23" fillId="40" borderId="10" xfId="53" applyFont="1" applyFill="1" applyBorder="1" applyAlignment="1">
      <alignment horizontal="center" vertical="center" wrapText="1"/>
    </xf>
    <xf numFmtId="164" fontId="25" fillId="40" borderId="10" xfId="53" applyFont="1" applyFill="1" applyBorder="1" applyAlignment="1">
      <alignment horizontal="center" vertical="center" wrapText="1"/>
    </xf>
    <xf numFmtId="0" fontId="28" fillId="46" borderId="10" xfId="0" applyFont="1" applyFill="1" applyBorder="1" applyAlignment="1">
      <alignment horizontal="center" wrapText="1"/>
    </xf>
    <xf numFmtId="0" fontId="29" fillId="48" borderId="10" xfId="0" applyFont="1" applyFill="1" applyBorder="1" applyAlignment="1">
      <alignment horizontal="center" vertical="center" wrapText="1"/>
    </xf>
    <xf numFmtId="0" fontId="25" fillId="48" borderId="10" xfId="0" applyFont="1" applyFill="1" applyBorder="1" applyAlignment="1">
      <alignment horizontal="center" vertical="center"/>
    </xf>
    <xf numFmtId="0" fontId="25" fillId="41" borderId="19" xfId="0" applyFont="1" applyFill="1" applyBorder="1" applyAlignment="1">
      <alignment horizontal="left" vertical="center" wrapText="1"/>
    </xf>
  </cellXfs>
  <cellStyles count="54">
    <cellStyle name="20% - Ênfase1" xfId="22" builtinId="30" customBuiltin="1"/>
    <cellStyle name="20% - Ênfase2" xfId="26" builtinId="34" customBuiltin="1"/>
    <cellStyle name="20% - Ênfase3" xfId="30" builtinId="38" customBuiltin="1"/>
    <cellStyle name="20% - Ênfase4" xfId="34" builtinId="42" customBuiltin="1"/>
    <cellStyle name="20% - Ênfase5" xfId="38" builtinId="46" customBuiltin="1"/>
    <cellStyle name="20% - Ênfase6" xfId="42" builtinId="50" customBuiltin="1"/>
    <cellStyle name="40% - Ênfase1" xfId="23" builtinId="31" customBuiltin="1"/>
    <cellStyle name="40% - Ênfase2" xfId="27" builtinId="35" customBuiltin="1"/>
    <cellStyle name="40% - Ênfase3" xfId="31" builtinId="39" customBuiltin="1"/>
    <cellStyle name="40% - Ênfase4" xfId="35" builtinId="43" customBuiltin="1"/>
    <cellStyle name="40% - Ênfase5" xfId="39" builtinId="47" customBuiltin="1"/>
    <cellStyle name="40% - Ênfase6" xfId="43" builtinId="51" customBuiltin="1"/>
    <cellStyle name="60% - Ênfase1" xfId="24" builtinId="32" customBuiltin="1"/>
    <cellStyle name="60% - Ênfase2" xfId="28" builtinId="36" customBuiltin="1"/>
    <cellStyle name="60% - Ênfase3" xfId="32" builtinId="40" customBuiltin="1"/>
    <cellStyle name="60% - Ênfase4" xfId="36" builtinId="44" customBuiltin="1"/>
    <cellStyle name="60% - Ênfase5" xfId="40" builtinId="48" customBuiltin="1"/>
    <cellStyle name="60% - Ênfase6" xfId="44" builtinId="52" customBuiltin="1"/>
    <cellStyle name="Bom" xfId="9" builtinId="26" customBuiltin="1"/>
    <cellStyle name="Cálculo" xfId="14" builtinId="22" customBuiltin="1"/>
    <cellStyle name="Célula de Verificação" xfId="16" builtinId="23" customBuiltin="1"/>
    <cellStyle name="Célula Vinculada" xfId="15" builtinId="24" customBuiltin="1"/>
    <cellStyle name="Ênfase1" xfId="21" builtinId="29" customBuiltin="1"/>
    <cellStyle name="Ênfase2" xfId="25" builtinId="33" customBuiltin="1"/>
    <cellStyle name="Ênfase3" xfId="29" builtinId="37" customBuiltin="1"/>
    <cellStyle name="Ênfase4" xfId="33" builtinId="41" customBuiltin="1"/>
    <cellStyle name="Ênfase5" xfId="37" builtinId="45" customBuiltin="1"/>
    <cellStyle name="Ênfase6" xfId="41" builtinId="49" customBuiltin="1"/>
    <cellStyle name="Entrada" xfId="12" builtinId="20" customBuiltin="1"/>
    <cellStyle name="Incorreto" xfId="10" builtinId="27" customBuiltin="1"/>
    <cellStyle name="Moeda" xfId="53" builtinId="4"/>
    <cellStyle name="Neutra" xfId="11" builtinId="28" customBuiltin="1"/>
    <cellStyle name="Normal" xfId="0" builtinId="0"/>
    <cellStyle name="Normal 2" xfId="46"/>
    <cellStyle name="Nota" xfId="18" builtinId="10" customBuiltin="1"/>
    <cellStyle name="Porcentagem" xfId="52" builtinId="5"/>
    <cellStyle name="Saída" xfId="13" builtinId="21" customBuiltin="1"/>
    <cellStyle name="Texto de Aviso" xfId="17" builtinId="11" customBuiltin="1"/>
    <cellStyle name="Texto Explicativo" xfId="19" builtinId="53" customBuiltin="1"/>
    <cellStyle name="Título" xfId="4" builtinId="15" customBuiltin="1"/>
    <cellStyle name="Título 1" xfId="5" builtinId="16" customBuiltin="1"/>
    <cellStyle name="Título 2" xfId="6" builtinId="17" customBuiltin="1"/>
    <cellStyle name="Título 3" xfId="7" builtinId="18" customBuiltin="1"/>
    <cellStyle name="Título 4" xfId="8" builtinId="19" customBuiltin="1"/>
    <cellStyle name="Total" xfId="20" builtinId="25" customBuiltin="1"/>
    <cellStyle name="Vírgula" xfId="51" builtinId="3"/>
    <cellStyle name="Vírgula 2" xfId="1"/>
    <cellStyle name="Vírgula 3" xfId="3"/>
    <cellStyle name="Vírgula 3 2" xfId="49"/>
    <cellStyle name="Vírgula 4" xfId="2"/>
    <cellStyle name="Vírgula 4 2" xfId="48"/>
    <cellStyle name="Vírgula 5" xfId="45"/>
    <cellStyle name="Vírgula 5 2" xfId="50"/>
    <cellStyle name="Vírgula 6" xfId="47"/>
  </cellStyles>
  <dxfs count="0"/>
  <tableStyles count="0" defaultTableStyle="TableStyleMedium2" defaultPivotStyle="PivotStyleLight16"/>
  <colors>
    <mruColors>
      <color rgb="FF87E3E1"/>
      <color rgb="FF009999"/>
      <color rgb="FFFFD1FF"/>
      <color rgb="FFFF93FF"/>
      <color rgb="FFFFB7FF"/>
      <color rgb="FFFF97FF"/>
      <color rgb="FFFFCCCC"/>
      <color rgb="FFFF6699"/>
      <color rgb="FFFF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o Office">
  <a:themeElements>
    <a:clrScheme name="Amarelo">
      <a:dk1>
        <a:sysClr val="windowText" lastClr="000000"/>
      </a:dk1>
      <a:lt1>
        <a:sysClr val="window" lastClr="FFFFFF"/>
      </a:lt1>
      <a:dk2>
        <a:srgbClr val="39302A"/>
      </a:dk2>
      <a:lt2>
        <a:srgbClr val="E5DEDB"/>
      </a:lt2>
      <a:accent1>
        <a:srgbClr val="FFCA08"/>
      </a:accent1>
      <a:accent2>
        <a:srgbClr val="F8931D"/>
      </a:accent2>
      <a:accent3>
        <a:srgbClr val="CE8D3E"/>
      </a:accent3>
      <a:accent4>
        <a:srgbClr val="EC7016"/>
      </a:accent4>
      <a:accent5>
        <a:srgbClr val="E64823"/>
      </a:accent5>
      <a:accent6>
        <a:srgbClr val="9C6A6A"/>
      </a:accent6>
      <a:hlink>
        <a:srgbClr val="2998E3"/>
      </a:hlink>
      <a:folHlink>
        <a:srgbClr val="7F723D"/>
      </a:folHlink>
    </a:clrScheme>
    <a:fontScheme name="Escritório">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199"/>
  <sheetViews>
    <sheetView showGridLines="0" zoomScale="130" zoomScaleNormal="130" workbookViewId="0">
      <selection activeCell="F199" sqref="A1:H199"/>
    </sheetView>
  </sheetViews>
  <sheetFormatPr defaultColWidth="9.140625" defaultRowHeight="15.75" x14ac:dyDescent="0.25"/>
  <cols>
    <col min="1" max="1" width="9.140625" style="1"/>
    <col min="2" max="2" width="31.28515625" style="1" customWidth="1"/>
    <col min="3" max="3" width="14.42578125" style="1" customWidth="1"/>
    <col min="4" max="4" width="13.28515625" style="1" customWidth="1"/>
    <col min="5" max="5" width="14" style="1" customWidth="1"/>
    <col min="6" max="6" width="12.42578125" style="1" customWidth="1"/>
    <col min="7" max="7" width="14.42578125" style="1" customWidth="1"/>
    <col min="8" max="8" width="10.7109375" style="1" customWidth="1"/>
    <col min="9" max="9" width="15.5703125" style="1" bestFit="1" customWidth="1"/>
    <col min="10" max="10" width="29.140625" style="1" customWidth="1"/>
    <col min="11" max="11" width="27.140625" style="1" customWidth="1"/>
    <col min="12" max="16384" width="9.140625" style="1"/>
  </cols>
  <sheetData>
    <row r="1" spans="1:6" s="2" customFormat="1" ht="23.25" customHeight="1" x14ac:dyDescent="0.25">
      <c r="A1" s="460" t="s">
        <v>44</v>
      </c>
      <c r="B1" s="461"/>
      <c r="C1" s="461"/>
      <c r="D1" s="462"/>
      <c r="E1" s="8"/>
      <c r="F1" s="8"/>
    </row>
    <row r="2" spans="1:6" s="3" customFormat="1" ht="42" customHeight="1" x14ac:dyDescent="0.25">
      <c r="A2" s="463" t="s">
        <v>284</v>
      </c>
      <c r="B2" s="464"/>
      <c r="C2" s="464"/>
      <c r="D2" s="465"/>
      <c r="E2" s="8"/>
      <c r="F2" s="8"/>
    </row>
    <row r="3" spans="1:6" s="3" customFormat="1" ht="10.5" customHeight="1" x14ac:dyDescent="0.25">
      <c r="A3" s="466"/>
      <c r="B3" s="466"/>
      <c r="C3" s="466"/>
      <c r="D3" s="175"/>
      <c r="E3" s="8"/>
      <c r="F3" s="8"/>
    </row>
    <row r="4" spans="1:6" s="3" customFormat="1" ht="10.5" customHeight="1" x14ac:dyDescent="0.25">
      <c r="A4" s="466"/>
      <c r="B4" s="466"/>
      <c r="C4" s="466"/>
      <c r="D4" s="175"/>
      <c r="E4" s="8"/>
      <c r="F4" s="8"/>
    </row>
    <row r="5" spans="1:6" s="3" customFormat="1" ht="10.5" customHeight="1" x14ac:dyDescent="0.25">
      <c r="A5" s="8"/>
      <c r="B5" s="8"/>
      <c r="C5" s="8"/>
      <c r="D5" s="60"/>
      <c r="E5" s="8"/>
      <c r="F5" s="8"/>
    </row>
    <row r="6" spans="1:6" s="3" customFormat="1" ht="14.25" x14ac:dyDescent="0.25">
      <c r="A6" s="471" t="s">
        <v>37</v>
      </c>
      <c r="B6" s="472"/>
      <c r="C6" s="472"/>
      <c r="D6" s="473"/>
      <c r="E6" s="8"/>
      <c r="F6" s="8"/>
    </row>
    <row r="7" spans="1:6" s="3" customFormat="1" ht="10.5" customHeight="1" x14ac:dyDescent="0.25">
      <c r="A7" s="75" t="s">
        <v>7</v>
      </c>
      <c r="B7" s="469" t="s">
        <v>115</v>
      </c>
      <c r="C7" s="470"/>
      <c r="D7" s="76"/>
      <c r="E7" s="8"/>
      <c r="F7" s="8"/>
    </row>
    <row r="8" spans="1:6" s="3" customFormat="1" ht="25.5" x14ac:dyDescent="0.25">
      <c r="A8" s="75" t="s">
        <v>8</v>
      </c>
      <c r="B8" s="469" t="s">
        <v>38</v>
      </c>
      <c r="C8" s="470"/>
      <c r="D8" s="75" t="s">
        <v>47</v>
      </c>
      <c r="E8" s="8"/>
      <c r="F8" s="8"/>
    </row>
    <row r="9" spans="1:6" s="3" customFormat="1" ht="10.5" customHeight="1" x14ac:dyDescent="0.25">
      <c r="A9" s="75" t="s">
        <v>9</v>
      </c>
      <c r="B9" s="469" t="s">
        <v>48</v>
      </c>
      <c r="C9" s="470"/>
      <c r="D9" s="75">
        <v>2019</v>
      </c>
      <c r="E9" s="8"/>
      <c r="F9" s="8"/>
    </row>
    <row r="10" spans="1:6" s="3" customFormat="1" ht="12.75" x14ac:dyDescent="0.25">
      <c r="A10" s="75" t="s">
        <v>43</v>
      </c>
      <c r="B10" s="469" t="s">
        <v>49</v>
      </c>
      <c r="C10" s="470"/>
      <c r="D10" s="75">
        <v>12</v>
      </c>
      <c r="E10" s="8"/>
      <c r="F10" s="8"/>
    </row>
    <row r="11" spans="1:6" s="2" customFormat="1" ht="10.5" customHeight="1" x14ac:dyDescent="0.25">
      <c r="A11" s="7"/>
      <c r="B11" s="477"/>
      <c r="C11" s="478"/>
      <c r="D11" s="59"/>
      <c r="E11" s="8"/>
      <c r="F11" s="8"/>
    </row>
    <row r="12" spans="1:6" s="2" customFormat="1" ht="12.75" x14ac:dyDescent="0.25">
      <c r="A12" s="474" t="s">
        <v>45</v>
      </c>
      <c r="B12" s="475"/>
      <c r="C12" s="475"/>
      <c r="D12" s="476"/>
      <c r="E12" s="8"/>
      <c r="F12" s="8"/>
    </row>
    <row r="13" spans="1:6" s="2" customFormat="1" ht="25.5" x14ac:dyDescent="0.25">
      <c r="A13" s="467" t="s">
        <v>46</v>
      </c>
      <c r="B13" s="468"/>
      <c r="C13" s="78" t="s">
        <v>128</v>
      </c>
      <c r="D13" s="79" t="s">
        <v>129</v>
      </c>
      <c r="E13" s="8"/>
      <c r="F13" s="8"/>
    </row>
    <row r="14" spans="1:6" s="2" customFormat="1" ht="34.5" customHeight="1" x14ac:dyDescent="0.25">
      <c r="A14" s="442"/>
      <c r="B14" s="443"/>
      <c r="C14" s="75" t="s">
        <v>130</v>
      </c>
      <c r="D14" s="179" t="s">
        <v>213</v>
      </c>
      <c r="E14" s="8"/>
      <c r="F14" s="8"/>
    </row>
    <row r="15" spans="1:6" s="2" customFormat="1" ht="10.5" customHeight="1" x14ac:dyDescent="0.25">
      <c r="A15" s="57"/>
      <c r="B15" s="57"/>
      <c r="C15" s="57"/>
      <c r="D15" s="8"/>
      <c r="E15" s="8"/>
      <c r="F15" s="8"/>
    </row>
    <row r="16" spans="1:6" s="2" customFormat="1" ht="14.25" x14ac:dyDescent="0.25">
      <c r="A16" s="388" t="s">
        <v>131</v>
      </c>
      <c r="B16" s="388"/>
      <c r="C16" s="388"/>
      <c r="D16" s="40"/>
      <c r="E16" s="40"/>
      <c r="F16" s="40"/>
    </row>
    <row r="17" spans="1:8" s="2" customFormat="1" ht="38.25" x14ac:dyDescent="0.25">
      <c r="A17" s="70" t="s">
        <v>116</v>
      </c>
      <c r="B17" s="70" t="s">
        <v>117</v>
      </c>
      <c r="C17" s="70" t="s">
        <v>198</v>
      </c>
      <c r="D17" s="181"/>
      <c r="E17" s="181"/>
      <c r="F17" s="181"/>
    </row>
    <row r="18" spans="1:8" s="2" customFormat="1" ht="12.75" x14ac:dyDescent="0.25">
      <c r="A18" s="71" t="s">
        <v>7</v>
      </c>
      <c r="B18" s="72" t="s">
        <v>127</v>
      </c>
      <c r="C18" s="73"/>
      <c r="D18" s="123"/>
      <c r="E18" s="28"/>
      <c r="F18" s="22"/>
      <c r="G18" s="37"/>
    </row>
    <row r="19" spans="1:8" s="2" customFormat="1" ht="12.75" x14ac:dyDescent="0.25">
      <c r="A19" s="71" t="s">
        <v>8</v>
      </c>
      <c r="B19" s="72" t="s">
        <v>262</v>
      </c>
      <c r="C19" s="73"/>
      <c r="D19" s="123"/>
      <c r="E19" s="28"/>
      <c r="F19" s="22"/>
    </row>
    <row r="20" spans="1:8" s="2" customFormat="1" ht="10.5" customHeight="1" x14ac:dyDescent="0.25">
      <c r="A20" s="57"/>
      <c r="B20" s="57"/>
      <c r="C20" s="57"/>
      <c r="D20" s="8"/>
      <c r="E20" s="8"/>
      <c r="F20" s="8"/>
      <c r="G20" s="8"/>
      <c r="H20" s="8"/>
    </row>
    <row r="21" spans="1:8" s="2" customFormat="1" ht="14.25" customHeight="1" x14ac:dyDescent="0.25">
      <c r="A21" s="457" t="s">
        <v>118</v>
      </c>
      <c r="B21" s="458"/>
      <c r="C21" s="459"/>
      <c r="D21" s="40"/>
      <c r="E21" s="4"/>
      <c r="F21" s="8"/>
      <c r="G21" s="8"/>
      <c r="H21" s="8"/>
    </row>
    <row r="22" spans="1:8" s="2" customFormat="1" ht="12.75" customHeight="1" x14ac:dyDescent="0.25">
      <c r="A22" s="488" t="s">
        <v>116</v>
      </c>
      <c r="B22" s="490" t="s">
        <v>119</v>
      </c>
      <c r="C22" s="488" t="s">
        <v>57</v>
      </c>
      <c r="D22" s="4"/>
      <c r="E22" s="392"/>
      <c r="F22" s="8"/>
      <c r="G22" s="8"/>
      <c r="H22" s="8"/>
    </row>
    <row r="23" spans="1:8" s="2" customFormat="1" ht="21.75" customHeight="1" x14ac:dyDescent="0.25">
      <c r="A23" s="489"/>
      <c r="B23" s="490"/>
      <c r="C23" s="489"/>
      <c r="D23" s="4"/>
      <c r="E23" s="392"/>
      <c r="F23" s="8"/>
      <c r="G23" s="8"/>
      <c r="H23" s="8"/>
    </row>
    <row r="24" spans="1:8" s="2" customFormat="1" ht="12.75" x14ac:dyDescent="0.25">
      <c r="A24" s="71" t="s">
        <v>7</v>
      </c>
      <c r="B24" s="74" t="s">
        <v>133</v>
      </c>
      <c r="C24" s="82">
        <f>C18</f>
        <v>0</v>
      </c>
      <c r="D24" s="81"/>
      <c r="E24" s="28"/>
      <c r="F24" s="8"/>
      <c r="G24" s="8"/>
      <c r="H24" s="8"/>
    </row>
    <row r="25" spans="1:8" s="2" customFormat="1" ht="12.75" x14ac:dyDescent="0.25">
      <c r="A25" s="71" t="s">
        <v>8</v>
      </c>
      <c r="B25" s="74" t="s">
        <v>263</v>
      </c>
      <c r="C25" s="80">
        <f>C19</f>
        <v>0</v>
      </c>
      <c r="D25" s="81"/>
      <c r="E25" s="62"/>
      <c r="F25" s="8"/>
      <c r="G25" s="8"/>
      <c r="H25" s="8"/>
    </row>
    <row r="26" spans="1:8" s="2" customFormat="1" ht="10.5" customHeight="1" x14ac:dyDescent="0.25">
      <c r="A26" s="8"/>
      <c r="B26" s="8"/>
      <c r="C26" s="8"/>
      <c r="D26" s="8"/>
      <c r="E26" s="8"/>
      <c r="F26" s="8"/>
      <c r="G26" s="8"/>
      <c r="H26" s="8"/>
    </row>
    <row r="27" spans="1:8" s="2" customFormat="1" ht="17.25" customHeight="1" x14ac:dyDescent="0.25">
      <c r="A27" s="455" t="s">
        <v>14</v>
      </c>
      <c r="B27" s="455"/>
      <c r="C27" s="455"/>
      <c r="D27" s="455"/>
      <c r="E27" s="455"/>
      <c r="F27" s="8"/>
      <c r="G27" s="8"/>
      <c r="H27" s="8"/>
    </row>
    <row r="28" spans="1:8" s="2" customFormat="1" ht="18" customHeight="1" x14ac:dyDescent="0.25">
      <c r="A28" s="456" t="s">
        <v>15</v>
      </c>
      <c r="B28" s="456"/>
      <c r="C28" s="456"/>
      <c r="D28" s="456"/>
      <c r="E28" s="456"/>
      <c r="F28" s="8"/>
      <c r="G28" s="8"/>
      <c r="H28" s="8"/>
    </row>
    <row r="29" spans="1:8" s="2" customFormat="1" ht="24.75" customHeight="1" x14ac:dyDescent="0.25">
      <c r="A29" s="484" t="s">
        <v>16</v>
      </c>
      <c r="B29" s="452" t="s">
        <v>17</v>
      </c>
      <c r="C29" s="486" t="s">
        <v>21</v>
      </c>
      <c r="D29" s="452" t="str">
        <f>D37</f>
        <v xml:space="preserve">Valor Mensal  Jardineiro (R$) </v>
      </c>
      <c r="E29" s="452" t="s">
        <v>267</v>
      </c>
      <c r="F29" s="8"/>
      <c r="G29" s="8"/>
      <c r="H29" s="8"/>
    </row>
    <row r="30" spans="1:8" s="2" customFormat="1" ht="10.5" customHeight="1" x14ac:dyDescent="0.25">
      <c r="A30" s="485"/>
      <c r="B30" s="453"/>
      <c r="C30" s="487"/>
      <c r="D30" s="453"/>
      <c r="E30" s="453"/>
      <c r="F30" s="8"/>
      <c r="G30" s="8"/>
      <c r="H30" s="8"/>
    </row>
    <row r="31" spans="1:8" s="2" customFormat="1" ht="10.5" customHeight="1" x14ac:dyDescent="0.25">
      <c r="A31" s="83" t="s">
        <v>7</v>
      </c>
      <c r="B31" s="84" t="s">
        <v>18</v>
      </c>
      <c r="C31" s="89">
        <v>8.3299999999999999E-2</v>
      </c>
      <c r="D31" s="85">
        <f>C24*C31</f>
        <v>0</v>
      </c>
      <c r="E31" s="85">
        <f>$C$25*C31</f>
        <v>0</v>
      </c>
      <c r="F31" s="8"/>
      <c r="G31" s="8"/>
      <c r="H31" s="8"/>
    </row>
    <row r="32" spans="1:8" s="2" customFormat="1" ht="10.5" customHeight="1" x14ac:dyDescent="0.25">
      <c r="A32" s="83" t="s">
        <v>8</v>
      </c>
      <c r="B32" s="84" t="s">
        <v>55</v>
      </c>
      <c r="C32" s="89">
        <v>2.7799999999999998E-2</v>
      </c>
      <c r="D32" s="85">
        <f>C24*C32</f>
        <v>0</v>
      </c>
      <c r="E32" s="85">
        <f t="shared" ref="E32:E33" si="0">$C$25*C32</f>
        <v>0</v>
      </c>
      <c r="F32" s="8"/>
      <c r="G32" s="8"/>
      <c r="H32" s="8"/>
    </row>
    <row r="33" spans="1:8" s="2" customFormat="1" ht="10.5" customHeight="1" x14ac:dyDescent="0.25">
      <c r="A33" s="83" t="s">
        <v>9</v>
      </c>
      <c r="B33" s="84" t="s">
        <v>56</v>
      </c>
      <c r="C33" s="89">
        <v>8.3299999999999999E-2</v>
      </c>
      <c r="D33" s="85">
        <f>C24*C33</f>
        <v>0</v>
      </c>
      <c r="E33" s="85">
        <f t="shared" si="0"/>
        <v>0</v>
      </c>
      <c r="F33" s="8"/>
      <c r="G33" s="8"/>
      <c r="H33" s="8"/>
    </row>
    <row r="34" spans="1:8" s="2" customFormat="1" ht="15" customHeight="1" x14ac:dyDescent="0.25">
      <c r="A34" s="445" t="s">
        <v>51</v>
      </c>
      <c r="B34" s="445"/>
      <c r="C34" s="86"/>
      <c r="D34" s="86">
        <f>SUM(D31:D33)</f>
        <v>0</v>
      </c>
      <c r="E34" s="86">
        <f>SUM(E31:E33)</f>
        <v>0</v>
      </c>
      <c r="F34" s="8"/>
      <c r="G34" s="8"/>
      <c r="H34" s="8"/>
    </row>
    <row r="35" spans="1:8" s="2" customFormat="1" ht="15" customHeight="1" x14ac:dyDescent="0.25">
      <c r="A35" s="30"/>
      <c r="B35" s="31"/>
      <c r="C35" s="45"/>
      <c r="D35" s="44"/>
      <c r="E35" s="44"/>
      <c r="F35" s="8"/>
      <c r="G35" s="8"/>
      <c r="H35" s="8"/>
    </row>
    <row r="36" spans="1:8" s="2" customFormat="1" ht="17.25" customHeight="1" x14ac:dyDescent="0.25">
      <c r="A36" s="403" t="s">
        <v>83</v>
      </c>
      <c r="B36" s="404"/>
      <c r="C36" s="404"/>
      <c r="D36" s="404"/>
      <c r="E36" s="405"/>
      <c r="F36" s="8"/>
      <c r="G36" s="8"/>
      <c r="H36" s="8"/>
    </row>
    <row r="37" spans="1:8" s="2" customFormat="1" ht="12.75" x14ac:dyDescent="0.25">
      <c r="A37" s="454" t="s">
        <v>19</v>
      </c>
      <c r="B37" s="451" t="s">
        <v>20</v>
      </c>
      <c r="C37" s="451" t="s">
        <v>21</v>
      </c>
      <c r="D37" s="454" t="s">
        <v>132</v>
      </c>
      <c r="E37" s="454" t="s">
        <v>268</v>
      </c>
      <c r="F37" s="8"/>
      <c r="G37" s="8"/>
      <c r="H37" s="8"/>
    </row>
    <row r="38" spans="1:8" s="2" customFormat="1" ht="25.5" customHeight="1" x14ac:dyDescent="0.25">
      <c r="A38" s="444"/>
      <c r="B38" s="450"/>
      <c r="C38" s="450"/>
      <c r="D38" s="444"/>
      <c r="E38" s="444"/>
      <c r="F38" s="8"/>
      <c r="G38" s="8"/>
      <c r="H38" s="8"/>
    </row>
    <row r="39" spans="1:8" s="2" customFormat="1" ht="10.5" customHeight="1" x14ac:dyDescent="0.25">
      <c r="A39" s="83" t="s">
        <v>7</v>
      </c>
      <c r="B39" s="84" t="s">
        <v>22</v>
      </c>
      <c r="C39" s="89">
        <v>0.2</v>
      </c>
      <c r="D39" s="87">
        <f>($C$24*C39)</f>
        <v>0</v>
      </c>
      <c r="E39" s="88">
        <f>($C$25*C39)</f>
        <v>0</v>
      </c>
      <c r="F39" s="8"/>
      <c r="G39" s="8"/>
      <c r="H39" s="8"/>
    </row>
    <row r="40" spans="1:8" s="2" customFormat="1" ht="10.5" customHeight="1" x14ac:dyDescent="0.25">
      <c r="A40" s="83" t="s">
        <v>8</v>
      </c>
      <c r="B40" s="84" t="s">
        <v>23</v>
      </c>
      <c r="C40" s="89">
        <v>2.5000000000000001E-2</v>
      </c>
      <c r="D40" s="87">
        <f t="shared" ref="D40:D46" si="1">($C$24*C40)</f>
        <v>0</v>
      </c>
      <c r="E40" s="88">
        <f t="shared" ref="E40:E46" si="2">($C$25*C40)</f>
        <v>0</v>
      </c>
      <c r="F40" s="8"/>
      <c r="G40" s="8"/>
      <c r="H40" s="8"/>
    </row>
    <row r="41" spans="1:8" s="2" customFormat="1" ht="10.5" customHeight="1" x14ac:dyDescent="0.25">
      <c r="A41" s="83" t="s">
        <v>9</v>
      </c>
      <c r="B41" s="84" t="s">
        <v>24</v>
      </c>
      <c r="C41" s="90">
        <v>0.03</v>
      </c>
      <c r="D41" s="87">
        <f t="shared" si="1"/>
        <v>0</v>
      </c>
      <c r="E41" s="88">
        <f t="shared" si="2"/>
        <v>0</v>
      </c>
      <c r="F41" s="8"/>
      <c r="G41" s="8"/>
      <c r="H41" s="8"/>
    </row>
    <row r="42" spans="1:8" s="2" customFormat="1" ht="10.5" customHeight="1" x14ac:dyDescent="0.25">
      <c r="A42" s="83" t="s">
        <v>10</v>
      </c>
      <c r="B42" s="84" t="s">
        <v>25</v>
      </c>
      <c r="C42" s="89">
        <v>1.4999999999999999E-2</v>
      </c>
      <c r="D42" s="87">
        <f t="shared" si="1"/>
        <v>0</v>
      </c>
      <c r="E42" s="88">
        <f t="shared" si="2"/>
        <v>0</v>
      </c>
      <c r="F42" s="8"/>
      <c r="G42" s="8"/>
      <c r="H42" s="8"/>
    </row>
    <row r="43" spans="1:8" s="2" customFormat="1" ht="10.5" customHeight="1" x14ac:dyDescent="0.25">
      <c r="A43" s="83" t="s">
        <v>11</v>
      </c>
      <c r="B43" s="84" t="s">
        <v>26</v>
      </c>
      <c r="C43" s="89">
        <v>0.01</v>
      </c>
      <c r="D43" s="87">
        <f t="shared" si="1"/>
        <v>0</v>
      </c>
      <c r="E43" s="88">
        <f t="shared" si="2"/>
        <v>0</v>
      </c>
      <c r="F43" s="8"/>
      <c r="G43" s="8"/>
      <c r="H43" s="8"/>
    </row>
    <row r="44" spans="1:8" s="2" customFormat="1" ht="10.5" customHeight="1" x14ac:dyDescent="0.25">
      <c r="A44" s="83" t="s">
        <v>12</v>
      </c>
      <c r="B44" s="84" t="s">
        <v>1</v>
      </c>
      <c r="C44" s="89">
        <v>6.0000000000000001E-3</v>
      </c>
      <c r="D44" s="87">
        <f t="shared" si="1"/>
        <v>0</v>
      </c>
      <c r="E44" s="88">
        <f t="shared" si="2"/>
        <v>0</v>
      </c>
      <c r="F44" s="8"/>
      <c r="G44" s="8"/>
      <c r="H44" s="8"/>
    </row>
    <row r="45" spans="1:8" s="2" customFormat="1" ht="10.5" customHeight="1" x14ac:dyDescent="0.25">
      <c r="A45" s="83" t="s">
        <v>13</v>
      </c>
      <c r="B45" s="84" t="s">
        <v>2</v>
      </c>
      <c r="C45" s="89">
        <v>2E-3</v>
      </c>
      <c r="D45" s="87">
        <f t="shared" si="1"/>
        <v>0</v>
      </c>
      <c r="E45" s="88">
        <f t="shared" si="2"/>
        <v>0</v>
      </c>
      <c r="F45" s="8"/>
      <c r="G45" s="8"/>
      <c r="H45" s="8"/>
    </row>
    <row r="46" spans="1:8" s="2" customFormat="1" ht="10.5" customHeight="1" x14ac:dyDescent="0.25">
      <c r="A46" s="83" t="s">
        <v>27</v>
      </c>
      <c r="B46" s="84" t="s">
        <v>3</v>
      </c>
      <c r="C46" s="89">
        <v>0.08</v>
      </c>
      <c r="D46" s="87">
        <f t="shared" si="1"/>
        <v>0</v>
      </c>
      <c r="E46" s="88">
        <f t="shared" si="2"/>
        <v>0</v>
      </c>
      <c r="F46" s="8"/>
      <c r="G46" s="8"/>
      <c r="H46" s="8"/>
    </row>
    <row r="47" spans="1:8" s="2" customFormat="1" ht="15" customHeight="1" x14ac:dyDescent="0.25">
      <c r="A47" s="389" t="s">
        <v>52</v>
      </c>
      <c r="B47" s="390"/>
      <c r="C47" s="391"/>
      <c r="D47" s="185">
        <f>SUM(D39:D46)</f>
        <v>0</v>
      </c>
      <c r="E47" s="93">
        <f>SUM(E39:E46)</f>
        <v>0</v>
      </c>
      <c r="F47" s="8"/>
      <c r="G47" s="8"/>
      <c r="H47" s="8"/>
    </row>
    <row r="48" spans="1:8" s="2" customFormat="1" ht="15" customHeight="1" x14ac:dyDescent="0.25">
      <c r="A48" s="30"/>
      <c r="B48" s="31"/>
      <c r="C48" s="46"/>
      <c r="D48" s="47"/>
      <c r="E48" s="6"/>
      <c r="F48" s="8"/>
      <c r="G48" s="8"/>
      <c r="H48" s="8"/>
    </row>
    <row r="49" spans="1:8" s="2" customFormat="1" ht="23.25" customHeight="1" x14ac:dyDescent="0.25">
      <c r="A49" s="456" t="s">
        <v>120</v>
      </c>
      <c r="B49" s="456"/>
      <c r="C49" s="456"/>
      <c r="D49" s="456"/>
      <c r="E49" s="456"/>
      <c r="F49" s="8"/>
      <c r="G49" s="8"/>
      <c r="H49" s="8"/>
    </row>
    <row r="50" spans="1:8" s="2" customFormat="1" ht="15" customHeight="1" x14ac:dyDescent="0.25">
      <c r="A50" s="444" t="s">
        <v>29</v>
      </c>
      <c r="B50" s="444" t="s">
        <v>30</v>
      </c>
      <c r="C50" s="444" t="s">
        <v>21</v>
      </c>
      <c r="D50" s="444" t="str">
        <f>D37</f>
        <v xml:space="preserve">Valor Mensal  Jardineiro (R$) </v>
      </c>
      <c r="E50" s="451" t="str">
        <f>E37</f>
        <v xml:space="preserve">Valor Mensal auxiliar de serv. Gerais. (R$) </v>
      </c>
      <c r="F50" s="8"/>
      <c r="G50" s="392"/>
      <c r="H50" s="8"/>
    </row>
    <row r="51" spans="1:8" s="2" customFormat="1" ht="21" customHeight="1" x14ac:dyDescent="0.25">
      <c r="A51" s="393"/>
      <c r="B51" s="393"/>
      <c r="C51" s="393"/>
      <c r="D51" s="393"/>
      <c r="E51" s="450"/>
      <c r="F51" s="8"/>
      <c r="G51" s="392"/>
      <c r="H51" s="8"/>
    </row>
    <row r="52" spans="1:8" s="2" customFormat="1" ht="10.5" customHeight="1" x14ac:dyDescent="0.25">
      <c r="A52" s="83" t="s">
        <v>7</v>
      </c>
      <c r="B52" s="91" t="s">
        <v>31</v>
      </c>
      <c r="C52" s="92" t="s">
        <v>103</v>
      </c>
      <c r="D52" s="88"/>
      <c r="E52" s="88"/>
      <c r="F52" s="8"/>
      <c r="G52" s="8"/>
      <c r="H52" s="8"/>
    </row>
    <row r="53" spans="1:8" s="2" customFormat="1" ht="10.5" customHeight="1" x14ac:dyDescent="0.25">
      <c r="A53" s="83" t="s">
        <v>8</v>
      </c>
      <c r="B53" s="91" t="s">
        <v>54</v>
      </c>
      <c r="C53" s="89" t="s">
        <v>50</v>
      </c>
      <c r="D53" s="88"/>
      <c r="E53" s="88"/>
      <c r="F53" s="8"/>
      <c r="G53" s="8"/>
      <c r="H53" s="8"/>
    </row>
    <row r="54" spans="1:8" s="2" customFormat="1" ht="10.5" customHeight="1" x14ac:dyDescent="0.25">
      <c r="A54" s="83" t="s">
        <v>9</v>
      </c>
      <c r="B54" s="91" t="s">
        <v>35</v>
      </c>
      <c r="C54" s="89" t="s">
        <v>50</v>
      </c>
      <c r="D54" s="88"/>
      <c r="E54" s="88"/>
      <c r="F54" s="8"/>
      <c r="G54" s="8"/>
      <c r="H54" s="8"/>
    </row>
    <row r="55" spans="1:8" s="2" customFormat="1" ht="10.5" customHeight="1" x14ac:dyDescent="0.25">
      <c r="A55" s="83" t="s">
        <v>10</v>
      </c>
      <c r="B55" s="91" t="s">
        <v>36</v>
      </c>
      <c r="C55" s="89" t="s">
        <v>50</v>
      </c>
      <c r="D55" s="88"/>
      <c r="E55" s="88"/>
      <c r="F55" s="8"/>
      <c r="G55" s="8"/>
      <c r="H55" s="8"/>
    </row>
    <row r="56" spans="1:8" s="2" customFormat="1" ht="10.5" customHeight="1" x14ac:dyDescent="0.25">
      <c r="A56" s="389" t="s">
        <v>53</v>
      </c>
      <c r="B56" s="390"/>
      <c r="C56" s="391"/>
      <c r="D56" s="185"/>
      <c r="E56" s="93"/>
      <c r="F56" s="8"/>
      <c r="G56" s="8"/>
      <c r="H56" s="8"/>
    </row>
    <row r="57" spans="1:8" s="2" customFormat="1" ht="10.5" customHeight="1" x14ac:dyDescent="0.25">
      <c r="A57" s="30"/>
      <c r="B57" s="31"/>
      <c r="C57" s="48"/>
      <c r="D57" s="39"/>
      <c r="E57" s="6"/>
      <c r="F57" s="8"/>
      <c r="G57" s="8"/>
      <c r="H57" s="8"/>
    </row>
    <row r="58" spans="1:8" s="2" customFormat="1" ht="18" customHeight="1" x14ac:dyDescent="0.25">
      <c r="A58" s="393" t="s">
        <v>101</v>
      </c>
      <c r="B58" s="393"/>
      <c r="C58" s="393"/>
      <c r="D58" s="393"/>
      <c r="E58" s="4"/>
      <c r="F58" s="8"/>
      <c r="G58" s="8"/>
      <c r="H58" s="8"/>
    </row>
    <row r="59" spans="1:8" s="2" customFormat="1" ht="10.5" customHeight="1" x14ac:dyDescent="0.25">
      <c r="A59" s="393">
        <v>2</v>
      </c>
      <c r="B59" s="393" t="s">
        <v>32</v>
      </c>
      <c r="C59" s="393" t="str">
        <f>D37</f>
        <v xml:space="preserve">Valor Mensal  Jardineiro (R$) </v>
      </c>
      <c r="D59" s="450" t="str">
        <f>E37</f>
        <v xml:space="preserve">Valor Mensal auxiliar de serv. Gerais. (R$) </v>
      </c>
      <c r="E59" s="8"/>
      <c r="F59" s="8"/>
      <c r="G59" s="8"/>
      <c r="H59" s="8"/>
    </row>
    <row r="60" spans="1:8" s="2" customFormat="1" ht="36.75" customHeight="1" x14ac:dyDescent="0.25">
      <c r="A60" s="393"/>
      <c r="B60" s="393"/>
      <c r="C60" s="393"/>
      <c r="D60" s="450"/>
      <c r="E60" s="8"/>
      <c r="F60" s="8"/>
      <c r="G60" s="8"/>
      <c r="H60" s="8"/>
    </row>
    <row r="61" spans="1:8" s="2" customFormat="1" ht="10.5" customHeight="1" x14ac:dyDescent="0.25">
      <c r="A61" s="83" t="s">
        <v>16</v>
      </c>
      <c r="B61" s="91" t="s">
        <v>17</v>
      </c>
      <c r="C61" s="94">
        <f>D34</f>
        <v>0</v>
      </c>
      <c r="D61" s="95">
        <f>E34</f>
        <v>0</v>
      </c>
      <c r="E61" s="8"/>
      <c r="F61" s="8"/>
      <c r="G61" s="8"/>
      <c r="H61" s="8"/>
    </row>
    <row r="62" spans="1:8" s="2" customFormat="1" ht="10.5" customHeight="1" x14ac:dyDescent="0.25">
      <c r="A62" s="83" t="s">
        <v>19</v>
      </c>
      <c r="B62" s="91" t="s">
        <v>20</v>
      </c>
      <c r="C62" s="88">
        <f>D47</f>
        <v>0</v>
      </c>
      <c r="D62" s="95">
        <f>E47</f>
        <v>0</v>
      </c>
      <c r="E62" s="8"/>
      <c r="F62" s="8"/>
      <c r="G62" s="8"/>
      <c r="H62" s="8"/>
    </row>
    <row r="63" spans="1:8" s="2" customFormat="1" ht="10.5" customHeight="1" x14ac:dyDescent="0.25">
      <c r="A63" s="83" t="s">
        <v>29</v>
      </c>
      <c r="B63" s="91" t="s">
        <v>30</v>
      </c>
      <c r="C63" s="94">
        <f>D56</f>
        <v>0</v>
      </c>
      <c r="D63" s="88">
        <f>E56</f>
        <v>0</v>
      </c>
      <c r="E63" s="8"/>
      <c r="F63" s="8"/>
      <c r="G63" s="8"/>
      <c r="H63" s="8"/>
    </row>
    <row r="64" spans="1:8" s="2" customFormat="1" ht="12.75" x14ac:dyDescent="0.25">
      <c r="A64" s="445" t="s">
        <v>0</v>
      </c>
      <c r="B64" s="445"/>
      <c r="C64" s="96">
        <f>SUM(C61:C63)</f>
        <v>0</v>
      </c>
      <c r="D64" s="93">
        <f>SUM(D61:D63)</f>
        <v>0</v>
      </c>
      <c r="E64" s="8"/>
      <c r="F64" s="8"/>
      <c r="G64" s="8"/>
      <c r="H64" s="8"/>
    </row>
    <row r="65" spans="1:28" s="2" customFormat="1" ht="10.5" customHeight="1" x14ac:dyDescent="0.25">
      <c r="A65" s="8"/>
      <c r="B65" s="8"/>
      <c r="C65" s="8"/>
      <c r="D65" s="8"/>
      <c r="E65" s="8"/>
      <c r="F65" s="8"/>
      <c r="G65" s="8"/>
      <c r="H65" s="8"/>
    </row>
    <row r="66" spans="1:28" s="15" customFormat="1" ht="13.5" customHeight="1" x14ac:dyDescent="0.25">
      <c r="A66" s="447" t="s">
        <v>91</v>
      </c>
      <c r="B66" s="448"/>
      <c r="C66" s="448"/>
      <c r="D66" s="448"/>
      <c r="E66" s="448"/>
      <c r="F66" s="449"/>
      <c r="G66" s="20"/>
      <c r="H66" s="20"/>
      <c r="I66" s="8"/>
      <c r="J66" s="8"/>
      <c r="K66" s="8"/>
      <c r="L66" s="8"/>
      <c r="M66" s="8"/>
      <c r="N66" s="8"/>
      <c r="O66" s="8"/>
      <c r="P66" s="8"/>
      <c r="Q66" s="8"/>
      <c r="R66" s="8"/>
      <c r="S66" s="8"/>
      <c r="T66" s="8"/>
      <c r="U66" s="8"/>
      <c r="V66" s="8"/>
      <c r="W66" s="8"/>
      <c r="X66" s="8"/>
      <c r="Y66" s="8"/>
      <c r="Z66" s="8"/>
      <c r="AA66" s="8"/>
      <c r="AB66" s="8"/>
    </row>
    <row r="67" spans="1:28" s="2" customFormat="1" ht="49.5" customHeight="1" x14ac:dyDescent="0.25">
      <c r="A67" s="446" t="s">
        <v>73</v>
      </c>
      <c r="B67" s="446"/>
      <c r="C67" s="446"/>
      <c r="D67" s="446"/>
      <c r="E67" s="446"/>
      <c r="F67" s="446"/>
      <c r="G67" s="16"/>
      <c r="H67" s="16"/>
      <c r="I67" s="413"/>
      <c r="J67" s="413"/>
      <c r="K67" s="413"/>
      <c r="L67" s="413"/>
      <c r="M67" s="413"/>
      <c r="N67" s="413"/>
    </row>
    <row r="68" spans="1:28" s="2" customFormat="1" ht="34.5" customHeight="1" x14ac:dyDescent="0.25">
      <c r="A68" s="446" t="s">
        <v>74</v>
      </c>
      <c r="B68" s="446"/>
      <c r="C68" s="446"/>
      <c r="D68" s="446"/>
      <c r="E68" s="446"/>
      <c r="F68" s="446"/>
      <c r="G68" s="16"/>
      <c r="H68" s="16"/>
      <c r="I68" s="413"/>
      <c r="J68" s="413"/>
      <c r="K68" s="413"/>
      <c r="L68" s="413"/>
      <c r="M68" s="9"/>
      <c r="N68" s="9"/>
    </row>
    <row r="69" spans="1:28" s="2" customFormat="1" ht="10.5" customHeight="1" x14ac:dyDescent="0.25">
      <c r="A69" s="54"/>
      <c r="B69" s="54"/>
      <c r="C69" s="54"/>
      <c r="D69" s="54"/>
      <c r="E69" s="54"/>
      <c r="F69" s="54"/>
      <c r="G69" s="54"/>
      <c r="H69" s="54"/>
      <c r="I69" s="412"/>
      <c r="J69" s="412"/>
      <c r="K69" s="11"/>
      <c r="L69" s="12"/>
      <c r="M69" s="13"/>
      <c r="N69" s="14"/>
    </row>
    <row r="70" spans="1:28" s="2" customFormat="1" ht="12.75" x14ac:dyDescent="0.25">
      <c r="A70" s="397">
        <v>3</v>
      </c>
      <c r="B70" s="397" t="s">
        <v>33</v>
      </c>
      <c r="C70" s="397" t="s">
        <v>59</v>
      </c>
      <c r="D70" s="397" t="s">
        <v>60</v>
      </c>
      <c r="E70" s="397" t="s">
        <v>134</v>
      </c>
      <c r="F70" s="397"/>
      <c r="G70" s="54"/>
      <c r="H70" s="54"/>
      <c r="I70" s="412"/>
      <c r="J70" s="412"/>
      <c r="K70" s="11"/>
      <c r="L70" s="12"/>
      <c r="M70" s="13"/>
      <c r="N70" s="14"/>
    </row>
    <row r="71" spans="1:28" s="2" customFormat="1" ht="38.25" x14ac:dyDescent="0.25">
      <c r="A71" s="397"/>
      <c r="B71" s="397"/>
      <c r="C71" s="397"/>
      <c r="D71" s="397"/>
      <c r="E71" s="97" t="s">
        <v>61</v>
      </c>
      <c r="F71" s="97" t="s">
        <v>62</v>
      </c>
      <c r="G71" s="8"/>
      <c r="H71" s="8"/>
      <c r="I71" s="412"/>
      <c r="J71" s="412"/>
      <c r="K71" s="11"/>
      <c r="L71" s="12"/>
      <c r="M71" s="13"/>
      <c r="N71" s="14"/>
    </row>
    <row r="72" spans="1:28" s="2" customFormat="1" ht="25.5" x14ac:dyDescent="0.25">
      <c r="A72" s="98" t="s">
        <v>7</v>
      </c>
      <c r="B72" s="99" t="s">
        <v>63</v>
      </c>
      <c r="C72" s="100">
        <v>1</v>
      </c>
      <c r="D72" s="98">
        <v>15</v>
      </c>
      <c r="E72" s="101">
        <f>252/365</f>
        <v>0.69040000000000001</v>
      </c>
      <c r="F72" s="102">
        <f>(C72*D72)*E72</f>
        <v>10</v>
      </c>
      <c r="G72" s="8"/>
      <c r="H72" s="8"/>
      <c r="I72" s="412"/>
      <c r="J72" s="412"/>
      <c r="K72" s="11"/>
      <c r="L72" s="12"/>
      <c r="M72" s="13"/>
      <c r="N72" s="14"/>
    </row>
    <row r="73" spans="1:28" s="2" customFormat="1" ht="25.5" x14ac:dyDescent="0.25">
      <c r="A73" s="98" t="s">
        <v>8</v>
      </c>
      <c r="B73" s="99" t="s">
        <v>64</v>
      </c>
      <c r="C73" s="100">
        <v>1</v>
      </c>
      <c r="D73" s="98">
        <v>5</v>
      </c>
      <c r="E73" s="101">
        <f>252/365</f>
        <v>0.69040000000000001</v>
      </c>
      <c r="F73" s="102">
        <f t="shared" ref="F73:F81" si="3">(C73*D73)*E73</f>
        <v>3</v>
      </c>
      <c r="G73" s="8"/>
      <c r="H73" s="8"/>
      <c r="I73" s="412"/>
      <c r="J73" s="412"/>
      <c r="K73" s="11"/>
      <c r="L73" s="12"/>
      <c r="M73" s="13"/>
      <c r="N73" s="14"/>
    </row>
    <row r="74" spans="1:28" s="2" customFormat="1" ht="25.5" x14ac:dyDescent="0.25">
      <c r="A74" s="98" t="s">
        <v>9</v>
      </c>
      <c r="B74" s="99" t="s">
        <v>65</v>
      </c>
      <c r="C74" s="100">
        <v>1</v>
      </c>
      <c r="D74" s="98">
        <v>2</v>
      </c>
      <c r="E74" s="101">
        <v>1</v>
      </c>
      <c r="F74" s="102">
        <f t="shared" si="3"/>
        <v>2</v>
      </c>
      <c r="G74" s="8"/>
      <c r="H74" s="8"/>
      <c r="I74" s="412"/>
      <c r="J74" s="412"/>
      <c r="K74" s="11"/>
      <c r="L74" s="12"/>
      <c r="M74" s="13"/>
      <c r="N74" s="14"/>
    </row>
    <row r="75" spans="1:28" s="2" customFormat="1" ht="25.5" x14ac:dyDescent="0.25">
      <c r="A75" s="98" t="s">
        <v>10</v>
      </c>
      <c r="B75" s="99" t="s">
        <v>66</v>
      </c>
      <c r="C75" s="100">
        <v>1</v>
      </c>
      <c r="D75" s="98">
        <v>2</v>
      </c>
      <c r="E75" s="101">
        <f>252/365</f>
        <v>0.69040000000000001</v>
      </c>
      <c r="F75" s="102">
        <f t="shared" si="3"/>
        <v>1</v>
      </c>
      <c r="G75" s="8"/>
      <c r="H75" s="8"/>
      <c r="I75" s="412"/>
      <c r="J75" s="412"/>
      <c r="K75" s="11"/>
      <c r="L75" s="12"/>
      <c r="M75" s="13"/>
      <c r="N75" s="14"/>
    </row>
    <row r="76" spans="1:28" s="2" customFormat="1" ht="25.5" x14ac:dyDescent="0.25">
      <c r="A76" s="98" t="s">
        <v>11</v>
      </c>
      <c r="B76" s="99" t="s">
        <v>67</v>
      </c>
      <c r="C76" s="100">
        <v>1</v>
      </c>
      <c r="D76" s="98">
        <v>3</v>
      </c>
      <c r="E76" s="101">
        <v>1</v>
      </c>
      <c r="F76" s="102">
        <f t="shared" si="3"/>
        <v>3</v>
      </c>
      <c r="G76" s="8"/>
      <c r="H76" s="8"/>
      <c r="I76" s="412"/>
      <c r="J76" s="412"/>
      <c r="K76" s="11"/>
      <c r="L76" s="12"/>
      <c r="M76" s="13"/>
      <c r="N76" s="14"/>
    </row>
    <row r="77" spans="1:28" s="2" customFormat="1" ht="25.5" x14ac:dyDescent="0.25">
      <c r="A77" s="98" t="s">
        <v>12</v>
      </c>
      <c r="B77" s="99" t="s">
        <v>68</v>
      </c>
      <c r="C77" s="100">
        <v>1</v>
      </c>
      <c r="D77" s="98">
        <v>1</v>
      </c>
      <c r="E77" s="101">
        <v>1</v>
      </c>
      <c r="F77" s="103">
        <f t="shared" si="3"/>
        <v>1</v>
      </c>
      <c r="G77" s="8"/>
      <c r="H77" s="8"/>
      <c r="I77" s="412"/>
      <c r="J77" s="412"/>
      <c r="K77" s="11"/>
      <c r="L77" s="12"/>
      <c r="M77" s="13"/>
      <c r="N77" s="14"/>
    </row>
    <row r="78" spans="1:28" s="2" customFormat="1" ht="25.5" x14ac:dyDescent="0.25">
      <c r="A78" s="98" t="s">
        <v>13</v>
      </c>
      <c r="B78" s="99" t="s">
        <v>69</v>
      </c>
      <c r="C78" s="100">
        <v>1</v>
      </c>
      <c r="D78" s="98">
        <v>1</v>
      </c>
      <c r="E78" s="104">
        <v>1</v>
      </c>
      <c r="F78" s="102">
        <f t="shared" si="3"/>
        <v>1</v>
      </c>
      <c r="G78" s="413"/>
      <c r="H78" s="413"/>
      <c r="I78" s="412"/>
      <c r="J78" s="412"/>
      <c r="K78" s="11"/>
      <c r="L78" s="12"/>
      <c r="M78" s="13"/>
      <c r="N78" s="14"/>
    </row>
    <row r="79" spans="1:28" s="2" customFormat="1" ht="25.5" x14ac:dyDescent="0.25">
      <c r="A79" s="98" t="s">
        <v>27</v>
      </c>
      <c r="B79" s="99" t="s">
        <v>70</v>
      </c>
      <c r="C79" s="100">
        <v>1</v>
      </c>
      <c r="D79" s="98">
        <v>5</v>
      </c>
      <c r="E79" s="104">
        <f>252/365</f>
        <v>0.69040000000000001</v>
      </c>
      <c r="F79" s="102">
        <f t="shared" si="3"/>
        <v>3</v>
      </c>
      <c r="G79" s="413"/>
      <c r="H79" s="413"/>
      <c r="I79" s="4"/>
      <c r="J79" s="4"/>
      <c r="K79" s="4"/>
      <c r="L79" s="4"/>
      <c r="M79" s="4"/>
      <c r="N79" s="4"/>
    </row>
    <row r="80" spans="1:28" s="2" customFormat="1" ht="25.5" x14ac:dyDescent="0.25">
      <c r="A80" s="98" t="s">
        <v>39</v>
      </c>
      <c r="B80" s="99" t="s">
        <v>71</v>
      </c>
      <c r="C80" s="100">
        <v>1</v>
      </c>
      <c r="D80" s="98">
        <v>120</v>
      </c>
      <c r="E80" s="104">
        <f>252/365</f>
        <v>0.69040000000000001</v>
      </c>
      <c r="F80" s="102">
        <f t="shared" si="3"/>
        <v>83</v>
      </c>
      <c r="G80" s="11"/>
      <c r="H80" s="55"/>
    </row>
    <row r="81" spans="1:8" s="2" customFormat="1" ht="25.5" x14ac:dyDescent="0.25">
      <c r="A81" s="98" t="s">
        <v>40</v>
      </c>
      <c r="B81" s="99" t="s">
        <v>72</v>
      </c>
      <c r="C81" s="100">
        <v>1</v>
      </c>
      <c r="D81" s="98">
        <v>6</v>
      </c>
      <c r="E81" s="104">
        <v>1</v>
      </c>
      <c r="F81" s="102">
        <f t="shared" si="3"/>
        <v>6</v>
      </c>
      <c r="G81" s="11"/>
      <c r="H81" s="55"/>
    </row>
    <row r="82" spans="1:8" s="2" customFormat="1" ht="10.5" customHeight="1" x14ac:dyDescent="0.25">
      <c r="A82" s="398" t="s">
        <v>28</v>
      </c>
      <c r="B82" s="398"/>
      <c r="C82" s="105"/>
      <c r="D82" s="106"/>
      <c r="E82" s="106"/>
      <c r="F82" s="107">
        <f>SUM(F72:F81)</f>
        <v>113</v>
      </c>
      <c r="G82" s="11"/>
      <c r="H82" s="55"/>
    </row>
    <row r="83" spans="1:8" s="2" customFormat="1" ht="12.75" x14ac:dyDescent="0.25">
      <c r="A83" s="54"/>
      <c r="B83" s="54"/>
      <c r="C83" s="10"/>
      <c r="D83" s="8"/>
      <c r="E83" s="8"/>
      <c r="F83" s="8"/>
      <c r="G83" s="11"/>
      <c r="H83" s="55"/>
    </row>
    <row r="84" spans="1:8" s="2" customFormat="1" ht="12.75" customHeight="1" x14ac:dyDescent="0.25">
      <c r="A84" s="399" t="s">
        <v>75</v>
      </c>
      <c r="B84" s="400"/>
      <c r="C84" s="400"/>
      <c r="D84" s="400"/>
      <c r="E84" s="400"/>
      <c r="F84" s="400"/>
      <c r="G84" s="400"/>
      <c r="H84" s="401"/>
    </row>
    <row r="85" spans="1:8" s="2" customFormat="1" ht="25.5" x14ac:dyDescent="0.25">
      <c r="A85" s="97" t="s">
        <v>76</v>
      </c>
      <c r="B85" s="97" t="s">
        <v>58</v>
      </c>
      <c r="C85" s="97" t="s">
        <v>77</v>
      </c>
      <c r="D85" s="97" t="s">
        <v>78</v>
      </c>
      <c r="E85" s="97" t="s">
        <v>79</v>
      </c>
      <c r="F85" s="97" t="s">
        <v>80</v>
      </c>
      <c r="G85" s="97" t="s">
        <v>81</v>
      </c>
      <c r="H85" s="97" t="s">
        <v>82</v>
      </c>
    </row>
    <row r="86" spans="1:8" s="2" customFormat="1" ht="10.5" customHeight="1" x14ac:dyDescent="0.25">
      <c r="A86" s="108" t="s">
        <v>7</v>
      </c>
      <c r="B86" s="98" t="s">
        <v>127</v>
      </c>
      <c r="C86" s="109">
        <f>SUM(C24,C64)</f>
        <v>0</v>
      </c>
      <c r="D86" s="110">
        <v>30</v>
      </c>
      <c r="E86" s="109">
        <f>C86/D86</f>
        <v>0</v>
      </c>
      <c r="F86" s="110">
        <f>F82</f>
        <v>113</v>
      </c>
      <c r="G86" s="109">
        <f>E86*F86</f>
        <v>0</v>
      </c>
      <c r="H86" s="109">
        <f>G86/12</f>
        <v>0</v>
      </c>
    </row>
    <row r="87" spans="1:8" s="2" customFormat="1" ht="12.75" x14ac:dyDescent="0.25">
      <c r="A87" s="108" t="s">
        <v>8</v>
      </c>
      <c r="B87" s="98" t="s">
        <v>266</v>
      </c>
      <c r="C87" s="109">
        <f>SUM(C25,D64)</f>
        <v>0</v>
      </c>
      <c r="D87" s="110">
        <v>30</v>
      </c>
      <c r="E87" s="109">
        <f>C87/D87</f>
        <v>0</v>
      </c>
      <c r="F87" s="110">
        <f>F82</f>
        <v>113</v>
      </c>
      <c r="G87" s="109">
        <f>E87*F87</f>
        <v>0</v>
      </c>
      <c r="H87" s="109">
        <f>G87/12</f>
        <v>0</v>
      </c>
    </row>
    <row r="88" spans="1:8" s="2" customFormat="1" ht="10.5" customHeight="1" x14ac:dyDescent="0.25">
      <c r="A88" s="51"/>
      <c r="B88" s="55"/>
      <c r="C88" s="49"/>
      <c r="D88" s="50"/>
      <c r="E88" s="49"/>
      <c r="F88" s="50"/>
      <c r="G88" s="49"/>
      <c r="H88" s="49"/>
    </row>
    <row r="89" spans="1:8" s="2" customFormat="1" ht="10.5" customHeight="1" x14ac:dyDescent="0.25">
      <c r="A89" s="8"/>
      <c r="B89" s="8"/>
      <c r="C89" s="8"/>
      <c r="D89" s="8"/>
      <c r="E89" s="8"/>
      <c r="F89" s="8"/>
      <c r="G89" s="11"/>
      <c r="H89" s="55"/>
    </row>
    <row r="90" spans="1:8" s="2" customFormat="1" ht="74.25" customHeight="1" x14ac:dyDescent="0.25">
      <c r="A90" s="397" t="s">
        <v>102</v>
      </c>
      <c r="B90" s="397"/>
      <c r="C90" s="397"/>
      <c r="D90" s="397"/>
      <c r="E90" s="8"/>
      <c r="F90" s="8"/>
      <c r="G90" s="11"/>
      <c r="H90" s="55"/>
    </row>
    <row r="91" spans="1:8" s="2" customFormat="1" ht="38.25" x14ac:dyDescent="0.25">
      <c r="A91" s="114" t="s">
        <v>76</v>
      </c>
      <c r="B91" s="114" t="s">
        <v>58</v>
      </c>
      <c r="C91" s="97" t="str">
        <f>H85</f>
        <v>Custo mensal</v>
      </c>
      <c r="D91" s="97" t="s">
        <v>104</v>
      </c>
      <c r="E91" s="8"/>
      <c r="F91" s="8"/>
      <c r="G91" s="11"/>
      <c r="H91" s="55"/>
    </row>
    <row r="92" spans="1:8" s="2" customFormat="1" ht="12.75" x14ac:dyDescent="0.25">
      <c r="A92" s="108" t="s">
        <v>7</v>
      </c>
      <c r="B92" s="98" t="s">
        <v>133</v>
      </c>
      <c r="C92" s="109">
        <f>H86</f>
        <v>0</v>
      </c>
      <c r="D92" s="111">
        <f>C92*2.24%</f>
        <v>0</v>
      </c>
      <c r="E92" s="8"/>
      <c r="F92" s="8"/>
      <c r="G92" s="8"/>
      <c r="H92" s="8"/>
    </row>
    <row r="93" spans="1:8" s="2" customFormat="1" ht="12.75" x14ac:dyDescent="0.25">
      <c r="A93" s="108" t="s">
        <v>8</v>
      </c>
      <c r="B93" s="98" t="s">
        <v>266</v>
      </c>
      <c r="C93" s="112">
        <f>H87</f>
        <v>0</v>
      </c>
      <c r="D93" s="113">
        <f>C93*2.24%</f>
        <v>0</v>
      </c>
      <c r="E93" s="8"/>
      <c r="F93" s="8"/>
      <c r="G93" s="8"/>
      <c r="H93" s="8"/>
    </row>
    <row r="94" spans="1:8" s="2" customFormat="1" ht="10.5" customHeight="1" x14ac:dyDescent="0.25">
      <c r="A94" s="63"/>
      <c r="B94" s="63"/>
      <c r="C94" s="63"/>
      <c r="D94" s="8"/>
      <c r="E94" s="8"/>
      <c r="F94" s="8"/>
      <c r="G94" s="8"/>
      <c r="H94" s="8"/>
    </row>
    <row r="95" spans="1:8" x14ac:dyDescent="0.25">
      <c r="A95" s="414" t="s">
        <v>151</v>
      </c>
      <c r="B95" s="414"/>
      <c r="C95" s="414"/>
      <c r="D95" s="414"/>
      <c r="E95" s="414"/>
      <c r="F95" s="414"/>
      <c r="G95" s="40"/>
      <c r="H95" s="8"/>
    </row>
    <row r="96" spans="1:8" ht="39" customHeight="1" x14ac:dyDescent="0.25">
      <c r="A96" s="115" t="s">
        <v>89</v>
      </c>
      <c r="B96" s="116" t="s">
        <v>135</v>
      </c>
      <c r="C96" s="115" t="s">
        <v>84</v>
      </c>
      <c r="D96" s="115" t="s">
        <v>145</v>
      </c>
      <c r="E96" s="115" t="s">
        <v>146</v>
      </c>
      <c r="F96" s="115" t="s">
        <v>147</v>
      </c>
      <c r="G96" s="20"/>
      <c r="H96" s="8"/>
    </row>
    <row r="97" spans="1:8" x14ac:dyDescent="0.25">
      <c r="A97" s="117" t="s">
        <v>7</v>
      </c>
      <c r="B97" s="118" t="s">
        <v>136</v>
      </c>
      <c r="C97" s="119">
        <v>2</v>
      </c>
      <c r="D97" s="119">
        <v>3</v>
      </c>
      <c r="E97" s="120"/>
      <c r="F97" s="120">
        <f>D97*E97</f>
        <v>0</v>
      </c>
      <c r="G97" s="24"/>
      <c r="H97" s="8"/>
    </row>
    <row r="98" spans="1:8" x14ac:dyDescent="0.25">
      <c r="A98" s="117" t="s">
        <v>8</v>
      </c>
      <c r="B98" s="118" t="s">
        <v>137</v>
      </c>
      <c r="C98" s="119">
        <v>2</v>
      </c>
      <c r="D98" s="119">
        <v>3</v>
      </c>
      <c r="E98" s="120"/>
      <c r="F98" s="120">
        <f t="shared" ref="F98:F99" si="4">D98*E98</f>
        <v>0</v>
      </c>
      <c r="G98" s="24"/>
      <c r="H98" s="8"/>
    </row>
    <row r="99" spans="1:8" x14ac:dyDescent="0.25">
      <c r="A99" s="117" t="s">
        <v>9</v>
      </c>
      <c r="B99" s="118" t="s">
        <v>85</v>
      </c>
      <c r="C99" s="119">
        <v>2</v>
      </c>
      <c r="D99" s="119">
        <v>2</v>
      </c>
      <c r="E99" s="120"/>
      <c r="F99" s="120">
        <f t="shared" si="4"/>
        <v>0</v>
      </c>
      <c r="G99" s="24"/>
      <c r="H99" s="8"/>
    </row>
    <row r="100" spans="1:8" x14ac:dyDescent="0.25">
      <c r="A100" s="415" t="s">
        <v>148</v>
      </c>
      <c r="B100" s="416"/>
      <c r="C100" s="119"/>
      <c r="D100" s="119"/>
      <c r="E100" s="418">
        <f>SUM(F97:F99)</f>
        <v>0</v>
      </c>
      <c r="F100" s="419"/>
      <c r="G100" s="24"/>
      <c r="H100" s="8"/>
    </row>
    <row r="101" spans="1:8" ht="40.5" customHeight="1" x14ac:dyDescent="0.25">
      <c r="A101" s="115" t="s">
        <v>90</v>
      </c>
      <c r="B101" s="115" t="s">
        <v>150</v>
      </c>
      <c r="C101" s="115" t="str">
        <f>C96</f>
        <v>Num. Funcionários</v>
      </c>
      <c r="D101" s="115" t="s">
        <v>145</v>
      </c>
      <c r="E101" s="115" t="s">
        <v>146</v>
      </c>
      <c r="F101" s="121" t="s">
        <v>147</v>
      </c>
      <c r="G101" s="24"/>
      <c r="H101" s="8"/>
    </row>
    <row r="102" spans="1:8" x14ac:dyDescent="0.25">
      <c r="A102" s="117" t="s">
        <v>7</v>
      </c>
      <c r="B102" s="118" t="s">
        <v>138</v>
      </c>
      <c r="C102" s="119">
        <v>2</v>
      </c>
      <c r="D102" s="119">
        <v>2</v>
      </c>
      <c r="E102" s="120"/>
      <c r="F102" s="120">
        <f>E102*D102</f>
        <v>0</v>
      </c>
      <c r="G102" s="24"/>
      <c r="H102" s="8"/>
    </row>
    <row r="103" spans="1:8" x14ac:dyDescent="0.25">
      <c r="A103" s="117" t="s">
        <v>8</v>
      </c>
      <c r="B103" s="118" t="s">
        <v>139</v>
      </c>
      <c r="C103" s="119">
        <v>2</v>
      </c>
      <c r="D103" s="119">
        <v>1</v>
      </c>
      <c r="E103" s="120"/>
      <c r="F103" s="120">
        <f t="shared" ref="F103:F108" si="5">E103*D103</f>
        <v>0</v>
      </c>
      <c r="G103" s="24"/>
      <c r="H103" s="8"/>
    </row>
    <row r="104" spans="1:8" x14ac:dyDescent="0.25">
      <c r="A104" s="117" t="s">
        <v>9</v>
      </c>
      <c r="B104" s="118" t="s">
        <v>140</v>
      </c>
      <c r="C104" s="119">
        <v>2</v>
      </c>
      <c r="D104" s="119">
        <v>4</v>
      </c>
      <c r="E104" s="120"/>
      <c r="F104" s="120">
        <f t="shared" si="5"/>
        <v>0</v>
      </c>
      <c r="G104" s="24"/>
      <c r="H104" s="8"/>
    </row>
    <row r="105" spans="1:8" ht="25.5" x14ac:dyDescent="0.25">
      <c r="A105" s="117" t="s">
        <v>10</v>
      </c>
      <c r="B105" s="118" t="s">
        <v>141</v>
      </c>
      <c r="C105" s="119">
        <v>2</v>
      </c>
      <c r="D105" s="119">
        <v>4</v>
      </c>
      <c r="E105" s="120"/>
      <c r="F105" s="120">
        <f t="shared" si="5"/>
        <v>0</v>
      </c>
      <c r="G105" s="24"/>
      <c r="H105" s="8"/>
    </row>
    <row r="106" spans="1:8" x14ac:dyDescent="0.25">
      <c r="A106" s="117" t="s">
        <v>11</v>
      </c>
      <c r="B106" s="118" t="s">
        <v>142</v>
      </c>
      <c r="C106" s="119">
        <v>2</v>
      </c>
      <c r="D106" s="119">
        <v>1</v>
      </c>
      <c r="E106" s="120"/>
      <c r="F106" s="120">
        <f t="shared" si="5"/>
        <v>0</v>
      </c>
      <c r="G106" s="24"/>
      <c r="H106" s="8"/>
    </row>
    <row r="107" spans="1:8" x14ac:dyDescent="0.25">
      <c r="A107" s="117" t="s">
        <v>12</v>
      </c>
      <c r="B107" s="118" t="s">
        <v>143</v>
      </c>
      <c r="C107" s="119">
        <v>2</v>
      </c>
      <c r="D107" s="119">
        <v>6</v>
      </c>
      <c r="E107" s="120"/>
      <c r="F107" s="120">
        <f t="shared" si="5"/>
        <v>0</v>
      </c>
      <c r="G107" s="24"/>
      <c r="H107" s="8"/>
    </row>
    <row r="108" spans="1:8" x14ac:dyDescent="0.25">
      <c r="A108" s="117" t="s">
        <v>13</v>
      </c>
      <c r="B108" s="118" t="s">
        <v>144</v>
      </c>
      <c r="C108" s="119">
        <v>2</v>
      </c>
      <c r="D108" s="119">
        <v>12</v>
      </c>
      <c r="E108" s="120"/>
      <c r="F108" s="120">
        <f t="shared" si="5"/>
        <v>0</v>
      </c>
      <c r="G108" s="24"/>
      <c r="H108" s="8"/>
    </row>
    <row r="109" spans="1:8" x14ac:dyDescent="0.25">
      <c r="A109" s="417" t="s">
        <v>149</v>
      </c>
      <c r="B109" s="417"/>
      <c r="C109" s="119"/>
      <c r="D109" s="119"/>
      <c r="E109" s="420">
        <f>SUM(F102:F108)</f>
        <v>0</v>
      </c>
      <c r="F109" s="421"/>
      <c r="G109" s="24"/>
      <c r="H109" s="8"/>
    </row>
    <row r="110" spans="1:8" x14ac:dyDescent="0.25">
      <c r="A110" s="392"/>
      <c r="B110" s="392"/>
      <c r="C110" s="392"/>
      <c r="D110" s="392"/>
      <c r="E110" s="392"/>
      <c r="F110" s="402"/>
      <c r="G110" s="402"/>
      <c r="H110" s="8"/>
    </row>
    <row r="111" spans="1:8" x14ac:dyDescent="0.25">
      <c r="A111" s="497" t="s">
        <v>88</v>
      </c>
      <c r="B111" s="498"/>
      <c r="C111" s="499"/>
      <c r="D111" s="40"/>
      <c r="E111" s="20"/>
      <c r="F111" s="20"/>
      <c r="G111" s="20"/>
      <c r="H111" s="8"/>
    </row>
    <row r="112" spans="1:8" ht="15.75" customHeight="1" x14ac:dyDescent="0.25">
      <c r="A112" s="500" t="s">
        <v>197</v>
      </c>
      <c r="B112" s="501"/>
      <c r="C112" s="502"/>
      <c r="D112" s="20"/>
      <c r="E112" s="20"/>
      <c r="F112" s="20"/>
      <c r="G112" s="20"/>
      <c r="H112" s="8"/>
    </row>
    <row r="113" spans="1:12" x14ac:dyDescent="0.25">
      <c r="A113" s="117" t="s">
        <v>89</v>
      </c>
      <c r="B113" s="182" t="str">
        <f>B96</f>
        <v xml:space="preserve">Uniformes </v>
      </c>
      <c r="C113" s="169">
        <f>E100/12</f>
        <v>0</v>
      </c>
      <c r="D113" s="69"/>
      <c r="E113" s="58"/>
      <c r="F113" s="58"/>
      <c r="G113" s="20"/>
      <c r="H113" s="8"/>
    </row>
    <row r="114" spans="1:12" ht="25.5" x14ac:dyDescent="0.25">
      <c r="A114" s="124" t="s">
        <v>90</v>
      </c>
      <c r="B114" s="183" t="str">
        <f>B101</f>
        <v>Equipamentos de Proteção Individual (EPI)</v>
      </c>
      <c r="C114" s="169">
        <f>E109/12</f>
        <v>0</v>
      </c>
      <c r="D114" s="29"/>
      <c r="E114" s="28"/>
      <c r="F114" s="123"/>
      <c r="G114" s="22"/>
      <c r="H114" s="8"/>
    </row>
    <row r="115" spans="1:12" x14ac:dyDescent="0.25">
      <c r="A115" s="124"/>
      <c r="B115" s="184" t="s">
        <v>0</v>
      </c>
      <c r="C115" s="168">
        <f>SUM(C113:C114)</f>
        <v>0</v>
      </c>
      <c r="D115" s="29"/>
      <c r="E115" s="28"/>
      <c r="F115" s="123"/>
      <c r="G115" s="22"/>
      <c r="H115" s="8"/>
    </row>
    <row r="116" spans="1:12" x14ac:dyDescent="0.25">
      <c r="A116" s="4"/>
      <c r="B116" s="20"/>
      <c r="C116" s="19"/>
      <c r="D116" s="19"/>
      <c r="E116" s="56"/>
      <c r="F116" s="56"/>
      <c r="G116" s="19"/>
      <c r="H116" s="8"/>
    </row>
    <row r="117" spans="1:12" ht="19.5" customHeight="1" x14ac:dyDescent="0.25">
      <c r="A117" s="394" t="s">
        <v>106</v>
      </c>
      <c r="B117" s="395"/>
      <c r="C117" s="395"/>
      <c r="D117" s="395"/>
      <c r="E117" s="395"/>
      <c r="F117" s="395"/>
      <c r="G117" s="396"/>
      <c r="H117" s="8"/>
    </row>
    <row r="118" spans="1:12" ht="38.25" x14ac:dyDescent="0.25">
      <c r="A118" s="132"/>
      <c r="B118" s="133" t="s">
        <v>87</v>
      </c>
      <c r="C118" s="132" t="s">
        <v>86</v>
      </c>
      <c r="D118" s="132" t="s">
        <v>177</v>
      </c>
      <c r="E118" s="132" t="s">
        <v>146</v>
      </c>
      <c r="F118" s="132" t="s">
        <v>185</v>
      </c>
      <c r="G118" s="147" t="s">
        <v>184</v>
      </c>
      <c r="H118" s="8"/>
    </row>
    <row r="119" spans="1:12" x14ac:dyDescent="0.25">
      <c r="A119" s="138" t="s">
        <v>108</v>
      </c>
      <c r="B119" s="422" t="s">
        <v>179</v>
      </c>
      <c r="C119" s="422"/>
      <c r="D119" s="422"/>
      <c r="E119" s="422"/>
      <c r="F119" s="422"/>
      <c r="G119" s="422"/>
      <c r="H119" s="8"/>
      <c r="I119" s="38"/>
      <c r="J119" s="129"/>
      <c r="K119" s="38"/>
      <c r="L119" s="38"/>
    </row>
    <row r="120" spans="1:12" x14ac:dyDescent="0.25">
      <c r="A120" s="75" t="s">
        <v>7</v>
      </c>
      <c r="B120" s="145" t="s">
        <v>152</v>
      </c>
      <c r="C120" s="125">
        <v>12</v>
      </c>
      <c r="D120" s="125">
        <v>1</v>
      </c>
      <c r="E120" s="126"/>
      <c r="F120" s="134">
        <v>0.2</v>
      </c>
      <c r="G120" s="126">
        <f>(E120*F120)</f>
        <v>0</v>
      </c>
      <c r="H120" s="8"/>
      <c r="I120" s="38"/>
      <c r="J120" s="129"/>
      <c r="K120" s="38"/>
      <c r="L120" s="38"/>
    </row>
    <row r="121" spans="1:12" ht="26.25" x14ac:dyDescent="0.25">
      <c r="A121" s="75" t="s">
        <v>8</v>
      </c>
      <c r="B121" s="145" t="s">
        <v>153</v>
      </c>
      <c r="C121" s="125">
        <v>12</v>
      </c>
      <c r="D121" s="125">
        <v>1</v>
      </c>
      <c r="E121" s="126"/>
      <c r="F121" s="134">
        <v>0.2</v>
      </c>
      <c r="G121" s="126">
        <f t="shared" ref="G121:G127" si="6">(E121*F121)</f>
        <v>0</v>
      </c>
      <c r="H121" s="150"/>
      <c r="I121" s="38"/>
      <c r="J121" s="129"/>
      <c r="K121" s="38"/>
      <c r="L121" s="38"/>
    </row>
    <row r="122" spans="1:12" ht="12.75" customHeight="1" x14ac:dyDescent="0.25">
      <c r="A122" s="75" t="s">
        <v>9</v>
      </c>
      <c r="B122" s="145" t="s">
        <v>154</v>
      </c>
      <c r="C122" s="125">
        <v>12</v>
      </c>
      <c r="D122" s="125">
        <v>1</v>
      </c>
      <c r="E122" s="126"/>
      <c r="F122" s="134">
        <v>0.2</v>
      </c>
      <c r="G122" s="126">
        <f t="shared" si="6"/>
        <v>0</v>
      </c>
      <c r="H122" s="8"/>
      <c r="I122" s="38"/>
      <c r="J122" s="129"/>
      <c r="K122" s="38"/>
      <c r="L122" s="38"/>
    </row>
    <row r="123" spans="1:12" x14ac:dyDescent="0.25">
      <c r="A123" s="75" t="s">
        <v>10</v>
      </c>
      <c r="B123" s="145" t="s">
        <v>155</v>
      </c>
      <c r="C123" s="127">
        <v>12</v>
      </c>
      <c r="D123" s="127">
        <v>1</v>
      </c>
      <c r="E123" s="128"/>
      <c r="F123" s="134">
        <v>0.2</v>
      </c>
      <c r="G123" s="126">
        <f t="shared" si="6"/>
        <v>0</v>
      </c>
      <c r="H123" s="8"/>
      <c r="I123" s="38"/>
      <c r="J123" s="129"/>
      <c r="K123" s="38"/>
      <c r="L123" s="38"/>
    </row>
    <row r="124" spans="1:12" s="23" customFormat="1" x14ac:dyDescent="0.25">
      <c r="A124" s="135" t="s">
        <v>11</v>
      </c>
      <c r="B124" s="145" t="s">
        <v>156</v>
      </c>
      <c r="C124" s="135">
        <v>12</v>
      </c>
      <c r="D124" s="125">
        <v>1</v>
      </c>
      <c r="E124" s="143"/>
      <c r="F124" s="134">
        <v>0.2</v>
      </c>
      <c r="G124" s="126">
        <f t="shared" si="6"/>
        <v>0</v>
      </c>
      <c r="H124" s="8"/>
      <c r="I124" s="21"/>
      <c r="J124" s="129"/>
      <c r="K124" s="21"/>
      <c r="L124" s="21"/>
    </row>
    <row r="125" spans="1:12" s="23" customFormat="1" x14ac:dyDescent="0.25">
      <c r="A125" s="75" t="s">
        <v>12</v>
      </c>
      <c r="B125" s="145" t="s">
        <v>157</v>
      </c>
      <c r="C125" s="125">
        <v>12</v>
      </c>
      <c r="D125" s="125">
        <v>1</v>
      </c>
      <c r="E125" s="142"/>
      <c r="F125" s="134">
        <v>0.2</v>
      </c>
      <c r="G125" s="126">
        <f t="shared" si="6"/>
        <v>0</v>
      </c>
      <c r="H125" s="8"/>
      <c r="I125" s="21"/>
      <c r="J125" s="129"/>
      <c r="K125" s="21"/>
      <c r="L125" s="21"/>
    </row>
    <row r="126" spans="1:12" s="23" customFormat="1" x14ac:dyDescent="0.25">
      <c r="A126" s="75" t="s">
        <v>13</v>
      </c>
      <c r="B126" s="145" t="s">
        <v>158</v>
      </c>
      <c r="C126" s="125">
        <v>12</v>
      </c>
      <c r="D126" s="125">
        <v>1</v>
      </c>
      <c r="E126" s="142"/>
      <c r="F126" s="134">
        <v>0.2</v>
      </c>
      <c r="G126" s="126">
        <f t="shared" si="6"/>
        <v>0</v>
      </c>
      <c r="H126" s="8"/>
      <c r="I126" s="21"/>
      <c r="J126" s="129"/>
      <c r="K126" s="21"/>
      <c r="L126" s="21"/>
    </row>
    <row r="127" spans="1:12" s="23" customFormat="1" x14ac:dyDescent="0.25">
      <c r="A127" s="75" t="s">
        <v>27</v>
      </c>
      <c r="B127" s="145" t="s">
        <v>159</v>
      </c>
      <c r="C127" s="125">
        <v>12</v>
      </c>
      <c r="D127" s="127">
        <v>1</v>
      </c>
      <c r="E127" s="142"/>
      <c r="F127" s="134">
        <v>0.2</v>
      </c>
      <c r="G127" s="126">
        <f t="shared" si="6"/>
        <v>0</v>
      </c>
      <c r="H127" s="8"/>
      <c r="I127" s="21"/>
      <c r="J127" s="129"/>
      <c r="K127" s="21"/>
      <c r="L127" s="21"/>
    </row>
    <row r="128" spans="1:12" s="23" customFormat="1" ht="18.75" customHeight="1" x14ac:dyDescent="0.25">
      <c r="A128" s="75" t="s">
        <v>39</v>
      </c>
      <c r="B128" s="145" t="s">
        <v>160</v>
      </c>
      <c r="C128" s="125">
        <v>12</v>
      </c>
      <c r="D128" s="125">
        <v>1</v>
      </c>
      <c r="E128" s="142"/>
      <c r="F128" s="125" t="s">
        <v>178</v>
      </c>
      <c r="G128" s="126">
        <f>(E128*D128)</f>
        <v>0</v>
      </c>
      <c r="H128" s="8"/>
      <c r="I128" s="21"/>
      <c r="J128" s="129"/>
      <c r="K128" s="21"/>
      <c r="L128" s="21"/>
    </row>
    <row r="129" spans="1:12" s="23" customFormat="1" ht="18.75" customHeight="1" x14ac:dyDescent="0.25">
      <c r="A129" s="139" t="s">
        <v>109</v>
      </c>
      <c r="B129" s="408" t="s">
        <v>206</v>
      </c>
      <c r="C129" s="408"/>
      <c r="D129" s="408"/>
      <c r="E129" s="408"/>
      <c r="F129" s="408"/>
      <c r="G129" s="408"/>
      <c r="H129" s="8"/>
      <c r="I129" s="21"/>
      <c r="J129" s="129"/>
      <c r="K129" s="21"/>
      <c r="L129" s="21"/>
    </row>
    <row r="130" spans="1:12" s="23" customFormat="1" x14ac:dyDescent="0.25">
      <c r="A130" s="135" t="s">
        <v>7</v>
      </c>
      <c r="B130" s="145" t="s">
        <v>161</v>
      </c>
      <c r="C130" s="125">
        <v>12</v>
      </c>
      <c r="D130" s="125">
        <v>1</v>
      </c>
      <c r="E130" s="142"/>
      <c r="F130" s="134">
        <v>0.2</v>
      </c>
      <c r="G130" s="126">
        <f>E130*D130*F130</f>
        <v>0</v>
      </c>
      <c r="H130" s="8"/>
      <c r="I130" s="21"/>
      <c r="J130" s="129"/>
      <c r="K130" s="21"/>
      <c r="L130" s="21"/>
    </row>
    <row r="131" spans="1:12" s="23" customFormat="1" x14ac:dyDescent="0.25">
      <c r="A131" s="135" t="s">
        <v>8</v>
      </c>
      <c r="B131" s="145" t="s">
        <v>162</v>
      </c>
      <c r="C131" s="125">
        <v>12</v>
      </c>
      <c r="D131" s="125">
        <v>1</v>
      </c>
      <c r="E131" s="142"/>
      <c r="F131" s="134">
        <v>0.2</v>
      </c>
      <c r="G131" s="126">
        <f t="shared" ref="G131:G135" si="7">E131*D131*F131</f>
        <v>0</v>
      </c>
      <c r="H131" s="8"/>
      <c r="I131" s="21"/>
      <c r="J131" s="129"/>
      <c r="K131" s="21"/>
      <c r="L131" s="21"/>
    </row>
    <row r="132" spans="1:12" s="23" customFormat="1" x14ac:dyDescent="0.25">
      <c r="A132" s="135" t="s">
        <v>9</v>
      </c>
      <c r="B132" s="145" t="s">
        <v>163</v>
      </c>
      <c r="C132" s="125">
        <v>12</v>
      </c>
      <c r="D132" s="125">
        <v>1</v>
      </c>
      <c r="E132" s="142"/>
      <c r="F132" s="134">
        <v>0.2</v>
      </c>
      <c r="G132" s="126">
        <f t="shared" si="7"/>
        <v>0</v>
      </c>
      <c r="H132" s="8"/>
      <c r="I132" s="21"/>
      <c r="J132" s="129"/>
      <c r="K132" s="21"/>
      <c r="L132" s="21"/>
    </row>
    <row r="133" spans="1:12" s="23" customFormat="1" x14ac:dyDescent="0.25">
      <c r="A133" s="135" t="s">
        <v>10</v>
      </c>
      <c r="B133" s="145" t="s">
        <v>164</v>
      </c>
      <c r="C133" s="125">
        <v>12</v>
      </c>
      <c r="D133" s="125">
        <v>1</v>
      </c>
      <c r="E133" s="142"/>
      <c r="F133" s="134">
        <v>0.2</v>
      </c>
      <c r="G133" s="126">
        <f t="shared" si="7"/>
        <v>0</v>
      </c>
      <c r="H133" s="8"/>
      <c r="I133" s="21"/>
      <c r="J133" s="129"/>
      <c r="K133" s="21"/>
      <c r="L133" s="21"/>
    </row>
    <row r="134" spans="1:12" s="23" customFormat="1" x14ac:dyDescent="0.25">
      <c r="A134" s="135" t="s">
        <v>11</v>
      </c>
      <c r="B134" s="145" t="s">
        <v>165</v>
      </c>
      <c r="C134" s="125">
        <v>12</v>
      </c>
      <c r="D134" s="125">
        <v>1</v>
      </c>
      <c r="E134" s="142"/>
      <c r="F134" s="134">
        <v>0.2</v>
      </c>
      <c r="G134" s="126">
        <f t="shared" si="7"/>
        <v>0</v>
      </c>
      <c r="H134" s="8"/>
      <c r="I134" s="21"/>
      <c r="J134" s="129"/>
      <c r="K134" s="21"/>
      <c r="L134" s="21"/>
    </row>
    <row r="135" spans="1:12" s="23" customFormat="1" x14ac:dyDescent="0.25">
      <c r="A135" s="135" t="s">
        <v>12</v>
      </c>
      <c r="B135" s="145" t="s">
        <v>231</v>
      </c>
      <c r="C135" s="125">
        <v>12</v>
      </c>
      <c r="D135" s="125">
        <v>1</v>
      </c>
      <c r="E135" s="142"/>
      <c r="F135" s="134">
        <v>0.1</v>
      </c>
      <c r="G135" s="126">
        <f t="shared" si="7"/>
        <v>0</v>
      </c>
      <c r="H135" s="8"/>
      <c r="I135" s="21"/>
      <c r="J135" s="129"/>
      <c r="K135" s="21"/>
      <c r="L135" s="21"/>
    </row>
    <row r="136" spans="1:12" s="23" customFormat="1" x14ac:dyDescent="0.25">
      <c r="A136" s="135" t="s">
        <v>13</v>
      </c>
      <c r="B136" s="145" t="s">
        <v>166</v>
      </c>
      <c r="C136" s="125">
        <v>12</v>
      </c>
      <c r="D136" s="125">
        <v>1</v>
      </c>
      <c r="E136" s="142"/>
      <c r="F136" s="134">
        <v>0.1</v>
      </c>
      <c r="G136" s="126">
        <f>E136*D136*F136</f>
        <v>0</v>
      </c>
      <c r="H136" s="8"/>
      <c r="I136" s="21"/>
      <c r="J136" s="129"/>
      <c r="K136" s="21"/>
      <c r="L136" s="21"/>
    </row>
    <row r="137" spans="1:12" s="23" customFormat="1" x14ac:dyDescent="0.25">
      <c r="A137" s="135" t="s">
        <v>27</v>
      </c>
      <c r="B137" s="145" t="s">
        <v>167</v>
      </c>
      <c r="C137" s="125">
        <v>12</v>
      </c>
      <c r="D137" s="125">
        <v>1</v>
      </c>
      <c r="E137" s="142"/>
      <c r="F137" s="134">
        <v>0.1</v>
      </c>
      <c r="G137" s="126">
        <f>E137*D137*F137</f>
        <v>0</v>
      </c>
      <c r="H137" s="8"/>
      <c r="I137" s="21"/>
      <c r="J137" s="129"/>
      <c r="K137" s="21"/>
      <c r="L137" s="21"/>
    </row>
    <row r="138" spans="1:12" s="23" customFormat="1" x14ac:dyDescent="0.25">
      <c r="A138" s="135" t="s">
        <v>39</v>
      </c>
      <c r="B138" s="145" t="s">
        <v>183</v>
      </c>
      <c r="C138" s="125">
        <v>1</v>
      </c>
      <c r="D138" s="125">
        <v>12</v>
      </c>
      <c r="E138" s="142"/>
      <c r="F138" s="125" t="s">
        <v>178</v>
      </c>
      <c r="G138" s="126">
        <f>E138*D138</f>
        <v>0</v>
      </c>
      <c r="H138" s="8"/>
      <c r="I138" s="21"/>
      <c r="J138" s="129"/>
      <c r="K138" s="21"/>
      <c r="L138" s="21"/>
    </row>
    <row r="139" spans="1:12" s="23" customFormat="1" x14ac:dyDescent="0.25">
      <c r="A139" s="135" t="s">
        <v>40</v>
      </c>
      <c r="B139" s="145" t="s">
        <v>215</v>
      </c>
      <c r="C139" s="125">
        <v>2</v>
      </c>
      <c r="D139" s="125">
        <v>6</v>
      </c>
      <c r="E139" s="142"/>
      <c r="F139" s="125" t="s">
        <v>178</v>
      </c>
      <c r="G139" s="126">
        <f>E139*D139</f>
        <v>0</v>
      </c>
      <c r="H139" s="8"/>
      <c r="I139" s="21"/>
      <c r="J139" s="129"/>
      <c r="K139" s="21"/>
      <c r="L139" s="21"/>
    </row>
    <row r="140" spans="1:12" s="23" customFormat="1" ht="25.5" x14ac:dyDescent="0.25">
      <c r="A140" s="135" t="s">
        <v>41</v>
      </c>
      <c r="B140" s="197" t="s">
        <v>214</v>
      </c>
      <c r="C140" s="125">
        <v>12</v>
      </c>
      <c r="D140" s="125">
        <v>6</v>
      </c>
      <c r="E140" s="142"/>
      <c r="F140" s="134" t="s">
        <v>178</v>
      </c>
      <c r="G140" s="126">
        <f>E140*D140</f>
        <v>0</v>
      </c>
      <c r="H140" s="8"/>
      <c r="I140" s="21"/>
      <c r="J140" s="129"/>
      <c r="K140" s="21"/>
      <c r="L140" s="21"/>
    </row>
    <row r="141" spans="1:12" s="23" customFormat="1" x14ac:dyDescent="0.25">
      <c r="A141" s="135" t="s">
        <v>42</v>
      </c>
      <c r="B141" s="146" t="s">
        <v>216</v>
      </c>
      <c r="C141" s="125">
        <v>12</v>
      </c>
      <c r="D141" s="125">
        <v>1</v>
      </c>
      <c r="E141" s="142"/>
      <c r="F141" s="134" t="s">
        <v>178</v>
      </c>
      <c r="G141" s="126">
        <f>E141*D141</f>
        <v>0</v>
      </c>
      <c r="H141" s="8"/>
      <c r="I141" s="21"/>
      <c r="J141" s="129"/>
      <c r="K141" s="21"/>
      <c r="L141" s="21"/>
    </row>
    <row r="142" spans="1:12" s="23" customFormat="1" x14ac:dyDescent="0.25">
      <c r="A142" s="135" t="s">
        <v>217</v>
      </c>
      <c r="B142" s="146" t="s">
        <v>176</v>
      </c>
      <c r="C142" s="125">
        <v>2</v>
      </c>
      <c r="D142" s="125">
        <v>6</v>
      </c>
      <c r="E142" s="126"/>
      <c r="F142" s="125" t="s">
        <v>178</v>
      </c>
      <c r="G142" s="126">
        <f>E142*D142</f>
        <v>0</v>
      </c>
      <c r="H142" s="8"/>
      <c r="I142" s="21"/>
      <c r="J142" s="129"/>
      <c r="K142" s="21"/>
      <c r="L142" s="21"/>
    </row>
    <row r="143" spans="1:12" s="23" customFormat="1" x14ac:dyDescent="0.25">
      <c r="A143" s="135" t="s">
        <v>232</v>
      </c>
      <c r="B143" s="145" t="s">
        <v>182</v>
      </c>
      <c r="C143" s="125">
        <v>1</v>
      </c>
      <c r="D143" s="125">
        <v>12</v>
      </c>
      <c r="E143" s="126"/>
      <c r="F143" s="125" t="s">
        <v>178</v>
      </c>
      <c r="G143" s="126">
        <f t="shared" ref="G143" si="8">E143*D143</f>
        <v>0</v>
      </c>
      <c r="H143" s="8"/>
      <c r="I143" s="21"/>
      <c r="J143" s="129"/>
      <c r="K143" s="21"/>
      <c r="L143" s="21"/>
    </row>
    <row r="144" spans="1:12" s="23" customFormat="1" ht="15.75" customHeight="1" x14ac:dyDescent="0.25">
      <c r="A144" s="136" t="s">
        <v>180</v>
      </c>
      <c r="B144" s="409" t="s">
        <v>285</v>
      </c>
      <c r="C144" s="410"/>
      <c r="D144" s="410"/>
      <c r="E144" s="410"/>
      <c r="F144" s="410"/>
      <c r="G144" s="411"/>
      <c r="H144" s="8"/>
      <c r="I144" s="21"/>
      <c r="J144" s="129"/>
      <c r="K144" s="21"/>
      <c r="L144" s="21"/>
    </row>
    <row r="145" spans="1:12" s="23" customFormat="1" x14ac:dyDescent="0.25">
      <c r="A145" s="75" t="s">
        <v>7</v>
      </c>
      <c r="B145" s="144" t="s">
        <v>168</v>
      </c>
      <c r="C145" s="125">
        <v>6</v>
      </c>
      <c r="D145" s="125">
        <v>2</v>
      </c>
      <c r="E145" s="142"/>
      <c r="F145" s="125" t="s">
        <v>178</v>
      </c>
      <c r="G145" s="126">
        <f>E145*D145</f>
        <v>0</v>
      </c>
      <c r="H145" s="8"/>
      <c r="I145" s="21"/>
      <c r="J145" s="129"/>
      <c r="K145" s="21"/>
      <c r="L145" s="21"/>
    </row>
    <row r="146" spans="1:12" s="23" customFormat="1" x14ac:dyDescent="0.25">
      <c r="A146" s="135" t="s">
        <v>8</v>
      </c>
      <c r="B146" s="144" t="s">
        <v>230</v>
      </c>
      <c r="C146" s="125">
        <v>5</v>
      </c>
      <c r="D146" s="125">
        <v>24</v>
      </c>
      <c r="E146" s="142"/>
      <c r="F146" s="125" t="s">
        <v>178</v>
      </c>
      <c r="G146" s="126">
        <f>E146*D146</f>
        <v>0</v>
      </c>
      <c r="H146" s="8"/>
      <c r="I146" s="21"/>
      <c r="J146" s="129"/>
      <c r="K146" s="21"/>
      <c r="L146" s="21"/>
    </row>
    <row r="147" spans="1:12" s="23" customFormat="1" ht="13.5" customHeight="1" x14ac:dyDescent="0.25">
      <c r="A147" s="75" t="s">
        <v>9</v>
      </c>
      <c r="B147" s="144" t="s">
        <v>169</v>
      </c>
      <c r="C147" s="125">
        <v>0.5</v>
      </c>
      <c r="D147" s="125">
        <v>24</v>
      </c>
      <c r="E147" s="142"/>
      <c r="F147" s="125" t="s">
        <v>178</v>
      </c>
      <c r="G147" s="126">
        <f t="shared" ref="G147:G157" si="9">E147*D147</f>
        <v>0</v>
      </c>
      <c r="H147" s="8"/>
      <c r="J147" s="129"/>
    </row>
    <row r="148" spans="1:12" s="23" customFormat="1" x14ac:dyDescent="0.25">
      <c r="A148" s="75" t="s">
        <v>10</v>
      </c>
      <c r="B148" s="145" t="s">
        <v>170</v>
      </c>
      <c r="C148" s="125">
        <v>1</v>
      </c>
      <c r="D148" s="125">
        <v>12</v>
      </c>
      <c r="E148" s="142"/>
      <c r="F148" s="125" t="s">
        <v>178</v>
      </c>
      <c r="G148" s="126">
        <f t="shared" si="9"/>
        <v>0</v>
      </c>
      <c r="H148" s="8"/>
      <c r="J148" s="129"/>
    </row>
    <row r="149" spans="1:12" s="23" customFormat="1" x14ac:dyDescent="0.25">
      <c r="A149" s="75" t="s">
        <v>11</v>
      </c>
      <c r="B149" s="145" t="s">
        <v>171</v>
      </c>
      <c r="C149" s="125">
        <v>4</v>
      </c>
      <c r="D149" s="125">
        <v>4</v>
      </c>
      <c r="E149" s="142"/>
      <c r="F149" s="125" t="s">
        <v>178</v>
      </c>
      <c r="G149" s="126">
        <f t="shared" si="9"/>
        <v>0</v>
      </c>
      <c r="H149" s="8"/>
      <c r="J149" s="129"/>
    </row>
    <row r="150" spans="1:12" s="23" customFormat="1" x14ac:dyDescent="0.25">
      <c r="A150" s="75" t="s">
        <v>12</v>
      </c>
      <c r="B150" s="145" t="s">
        <v>172</v>
      </c>
      <c r="C150" s="125">
        <v>2</v>
      </c>
      <c r="D150" s="125">
        <v>6</v>
      </c>
      <c r="E150" s="142"/>
      <c r="F150" s="125" t="s">
        <v>178</v>
      </c>
      <c r="G150" s="126">
        <f t="shared" si="9"/>
        <v>0</v>
      </c>
      <c r="H150" s="8"/>
      <c r="J150" s="129"/>
    </row>
    <row r="151" spans="1:12" s="23" customFormat="1" x14ac:dyDescent="0.25">
      <c r="A151" s="135" t="s">
        <v>13</v>
      </c>
      <c r="B151" s="145" t="s">
        <v>173</v>
      </c>
      <c r="C151" s="125">
        <v>4</v>
      </c>
      <c r="D151" s="125">
        <v>3</v>
      </c>
      <c r="E151" s="142"/>
      <c r="F151" s="125" t="s">
        <v>178</v>
      </c>
      <c r="G151" s="126">
        <f t="shared" si="9"/>
        <v>0</v>
      </c>
      <c r="H151" s="8"/>
      <c r="J151" s="129"/>
    </row>
    <row r="152" spans="1:12" s="23" customFormat="1" x14ac:dyDescent="0.25">
      <c r="A152" s="75" t="s">
        <v>27</v>
      </c>
      <c r="B152" s="145" t="s">
        <v>174</v>
      </c>
      <c r="C152" s="125">
        <v>4</v>
      </c>
      <c r="D152" s="125">
        <v>3</v>
      </c>
      <c r="E152" s="142"/>
      <c r="F152" s="125" t="s">
        <v>178</v>
      </c>
      <c r="G152" s="126">
        <f t="shared" si="9"/>
        <v>0</v>
      </c>
      <c r="H152" s="8"/>
      <c r="J152" s="130"/>
    </row>
    <row r="153" spans="1:12" s="23" customFormat="1" x14ac:dyDescent="0.25">
      <c r="A153" s="75" t="s">
        <v>39</v>
      </c>
      <c r="B153" s="137" t="s">
        <v>181</v>
      </c>
      <c r="C153" s="125">
        <v>1</v>
      </c>
      <c r="D153" s="125">
        <v>12</v>
      </c>
      <c r="E153" s="142"/>
      <c r="F153" s="125" t="s">
        <v>178</v>
      </c>
      <c r="G153" s="126">
        <f t="shared" si="9"/>
        <v>0</v>
      </c>
      <c r="H153" s="8"/>
      <c r="J153" s="129"/>
    </row>
    <row r="154" spans="1:12" s="23" customFormat="1" x14ac:dyDescent="0.25">
      <c r="A154" s="75" t="s">
        <v>40</v>
      </c>
      <c r="B154" s="145" t="s">
        <v>175</v>
      </c>
      <c r="C154" s="125">
        <v>4</v>
      </c>
      <c r="D154" s="125">
        <v>3</v>
      </c>
      <c r="E154" s="126"/>
      <c r="F154" s="125" t="s">
        <v>178</v>
      </c>
      <c r="G154" s="126">
        <f t="shared" si="9"/>
        <v>0</v>
      </c>
      <c r="H154" s="8"/>
      <c r="J154" s="131"/>
    </row>
    <row r="155" spans="1:12" s="23" customFormat="1" x14ac:dyDescent="0.25">
      <c r="A155" s="75" t="s">
        <v>41</v>
      </c>
      <c r="B155" s="145" t="s">
        <v>218</v>
      </c>
      <c r="C155" s="125">
        <v>2</v>
      </c>
      <c r="D155" s="125">
        <v>6</v>
      </c>
      <c r="E155" s="126"/>
      <c r="F155" s="125" t="s">
        <v>178</v>
      </c>
      <c r="G155" s="126">
        <f t="shared" si="9"/>
        <v>0</v>
      </c>
      <c r="H155" s="8"/>
      <c r="J155" s="131"/>
    </row>
    <row r="156" spans="1:12" s="23" customFormat="1" x14ac:dyDescent="0.25">
      <c r="A156" s="75" t="s">
        <v>42</v>
      </c>
      <c r="B156" s="145" t="s">
        <v>219</v>
      </c>
      <c r="C156" s="125">
        <v>0.5</v>
      </c>
      <c r="D156" s="125">
        <v>24</v>
      </c>
      <c r="E156" s="126"/>
      <c r="F156" s="125" t="s">
        <v>178</v>
      </c>
      <c r="G156" s="126">
        <f t="shared" si="9"/>
        <v>0</v>
      </c>
      <c r="H156" s="8"/>
      <c r="J156" s="131"/>
    </row>
    <row r="157" spans="1:12" s="23" customFormat="1" x14ac:dyDescent="0.25">
      <c r="A157" s="75" t="s">
        <v>217</v>
      </c>
      <c r="B157" s="145" t="s">
        <v>220</v>
      </c>
      <c r="C157" s="125">
        <v>1</v>
      </c>
      <c r="D157" s="125">
        <v>12</v>
      </c>
      <c r="E157" s="126"/>
      <c r="F157" s="125" t="s">
        <v>178</v>
      </c>
      <c r="G157" s="126">
        <f t="shared" si="9"/>
        <v>0</v>
      </c>
      <c r="H157" s="8"/>
      <c r="J157" s="131"/>
    </row>
    <row r="158" spans="1:12" s="23" customFormat="1" x14ac:dyDescent="0.25">
      <c r="H158" s="8"/>
    </row>
    <row r="159" spans="1:12" x14ac:dyDescent="0.25">
      <c r="A159" s="503" t="s">
        <v>105</v>
      </c>
      <c r="B159" s="503"/>
      <c r="C159" s="503"/>
      <c r="D159" s="503"/>
      <c r="E159" s="20"/>
      <c r="F159" s="20"/>
      <c r="G159" s="17"/>
      <c r="H159" s="17"/>
      <c r="I159" s="17"/>
      <c r="J159" s="17"/>
      <c r="K159" s="17"/>
    </row>
    <row r="160" spans="1:12" x14ac:dyDescent="0.25">
      <c r="A160" s="147"/>
      <c r="B160" s="141" t="s">
        <v>111</v>
      </c>
      <c r="C160" s="132" t="s">
        <v>124</v>
      </c>
      <c r="D160" s="132" t="s">
        <v>123</v>
      </c>
      <c r="E160" s="57"/>
      <c r="F160" s="17"/>
      <c r="G160" s="17"/>
      <c r="H160" s="17"/>
      <c r="I160" s="17"/>
      <c r="J160" s="17"/>
    </row>
    <row r="161" spans="1:11" s="18" customFormat="1" ht="12.75" x14ac:dyDescent="0.2">
      <c r="A161" s="125" t="s">
        <v>108</v>
      </c>
      <c r="B161" s="148" t="str">
        <f>B119</f>
        <v>Itens de Jardinagem</v>
      </c>
      <c r="C161" s="126">
        <f>SUM(G120:G128)</f>
        <v>0</v>
      </c>
      <c r="D161" s="126">
        <f>C161/12</f>
        <v>0</v>
      </c>
      <c r="E161" s="17"/>
      <c r="F161" s="17"/>
      <c r="G161" s="17"/>
      <c r="H161" s="17"/>
      <c r="I161" s="17"/>
    </row>
    <row r="162" spans="1:11" s="18" customFormat="1" ht="25.5" x14ac:dyDescent="0.2">
      <c r="A162" s="125" t="s">
        <v>109</v>
      </c>
      <c r="B162" s="148" t="str">
        <f>B129</f>
        <v>Itens para Serviços diversos de Limpeza e Conservação das Praças</v>
      </c>
      <c r="C162" s="126">
        <f>SUM(G130:G143)</f>
        <v>0</v>
      </c>
      <c r="D162" s="126">
        <f>C162/12</f>
        <v>0</v>
      </c>
      <c r="E162" s="17"/>
      <c r="F162" s="17"/>
      <c r="G162" s="17"/>
      <c r="H162" s="17"/>
      <c r="I162" s="17"/>
    </row>
    <row r="163" spans="1:11" s="18" customFormat="1" ht="25.5" x14ac:dyDescent="0.2">
      <c r="A163" s="125" t="s">
        <v>180</v>
      </c>
      <c r="B163" s="148" t="str">
        <f>B144</f>
        <v>Itens para Limpeza dos Banheiros e Chafariz localizados nas Praças.</v>
      </c>
      <c r="C163" s="126">
        <f>SUM(G145:G157)</f>
        <v>0</v>
      </c>
      <c r="D163" s="126">
        <f>C163/12</f>
        <v>0</v>
      </c>
      <c r="E163" s="17"/>
      <c r="F163" s="17"/>
      <c r="G163" s="17"/>
      <c r="H163" s="17"/>
      <c r="I163" s="17"/>
    </row>
    <row r="164" spans="1:11" s="18" customFormat="1" ht="15" customHeight="1" x14ac:dyDescent="0.2">
      <c r="A164" s="504" t="s">
        <v>110</v>
      </c>
      <c r="B164" s="505"/>
      <c r="C164" s="506"/>
      <c r="D164" s="149">
        <f>SUM(D161:D163)</f>
        <v>0</v>
      </c>
      <c r="E164" s="64"/>
      <c r="F164" s="33"/>
      <c r="G164" s="17"/>
      <c r="H164" s="17"/>
      <c r="I164" s="17"/>
      <c r="J164" s="17"/>
      <c r="K164" s="17"/>
    </row>
    <row r="165" spans="1:11" s="18" customFormat="1" ht="15" customHeight="1" x14ac:dyDescent="0.2">
      <c r="A165" s="4"/>
      <c r="B165" s="20"/>
      <c r="C165" s="32"/>
      <c r="D165" s="24"/>
      <c r="E165" s="24"/>
      <c r="F165" s="33"/>
      <c r="G165" s="17"/>
      <c r="H165" s="17"/>
      <c r="I165" s="17"/>
      <c r="J165" s="17"/>
      <c r="K165" s="17"/>
    </row>
    <row r="166" spans="1:11" s="18" customFormat="1" ht="15" customHeight="1" x14ac:dyDescent="0.2">
      <c r="A166" s="406" t="s">
        <v>107</v>
      </c>
      <c r="B166" s="407"/>
      <c r="C166" s="407"/>
      <c r="D166" s="407"/>
      <c r="E166" s="407"/>
      <c r="F166" s="20"/>
      <c r="G166" s="20"/>
      <c r="H166" s="17"/>
      <c r="I166" s="17"/>
      <c r="J166" s="17"/>
      <c r="K166" s="17"/>
    </row>
    <row r="167" spans="1:11" s="18" customFormat="1" ht="77.25" customHeight="1" x14ac:dyDescent="0.2">
      <c r="A167" s="507" t="s">
        <v>100</v>
      </c>
      <c r="B167" s="508"/>
      <c r="C167" s="508"/>
      <c r="D167" s="508"/>
      <c r="E167" s="508"/>
      <c r="F167" s="232"/>
      <c r="G167" s="232"/>
      <c r="H167" s="17"/>
      <c r="I167" s="17"/>
      <c r="J167" s="17"/>
      <c r="K167" s="17"/>
    </row>
    <row r="168" spans="1:11" s="18" customFormat="1" ht="51" customHeight="1" x14ac:dyDescent="0.2">
      <c r="A168" s="494" t="s">
        <v>114</v>
      </c>
      <c r="B168" s="495"/>
      <c r="C168" s="495"/>
      <c r="D168" s="496"/>
      <c r="E168" s="8"/>
      <c r="F168" s="8"/>
      <c r="G168" s="8"/>
      <c r="H168" s="17"/>
      <c r="I168" s="17"/>
      <c r="J168" s="17"/>
      <c r="K168" s="17"/>
    </row>
    <row r="169" spans="1:11" s="18" customFormat="1" ht="15" customHeight="1" x14ac:dyDescent="0.2">
      <c r="A169" s="424" t="s">
        <v>5</v>
      </c>
      <c r="B169" s="425"/>
      <c r="C169" s="426">
        <v>0.03</v>
      </c>
      <c r="D169" s="426"/>
      <c r="E169" s="8"/>
      <c r="F169" s="8"/>
      <c r="G169" s="8"/>
      <c r="H169" s="17"/>
      <c r="I169" s="17"/>
      <c r="J169" s="17"/>
      <c r="K169" s="17"/>
    </row>
    <row r="170" spans="1:11" x14ac:dyDescent="0.25">
      <c r="A170" s="434" t="s">
        <v>99</v>
      </c>
      <c r="B170" s="435"/>
      <c r="C170" s="436">
        <v>0.14249999999999999</v>
      </c>
      <c r="D170" s="437"/>
      <c r="E170" s="8"/>
      <c r="F170" s="8"/>
      <c r="G170" s="8"/>
      <c r="H170" s="23"/>
    </row>
    <row r="171" spans="1:11" ht="15.75" customHeight="1" x14ac:dyDescent="0.25">
      <c r="A171" s="440" t="s">
        <v>186</v>
      </c>
      <c r="B171" s="441"/>
      <c r="C171" s="438"/>
      <c r="D171" s="439"/>
      <c r="E171" s="8"/>
      <c r="F171" s="8"/>
      <c r="G171" s="8"/>
      <c r="H171" s="23"/>
    </row>
    <row r="172" spans="1:11" x14ac:dyDescent="0.25">
      <c r="A172" s="424" t="s">
        <v>6</v>
      </c>
      <c r="B172" s="425"/>
      <c r="C172" s="426">
        <v>0.1</v>
      </c>
      <c r="D172" s="426"/>
      <c r="E172" s="8"/>
      <c r="F172" s="8"/>
      <c r="G172" s="8"/>
      <c r="H172" s="23"/>
    </row>
    <row r="173" spans="1:11" x14ac:dyDescent="0.25">
      <c r="A173" s="430" t="s">
        <v>0</v>
      </c>
      <c r="B173" s="431"/>
      <c r="C173" s="432">
        <f>SUM(C169:D172)</f>
        <v>0.27250000000000002</v>
      </c>
      <c r="D173" s="433"/>
      <c r="E173" s="8"/>
      <c r="F173" s="8"/>
      <c r="G173" s="8"/>
      <c r="H173" s="23"/>
    </row>
    <row r="174" spans="1:11" s="23" customFormat="1" x14ac:dyDescent="0.25">
      <c r="A174" s="34"/>
      <c r="B174" s="35"/>
      <c r="C174" s="36"/>
      <c r="D174" s="36"/>
      <c r="E174" s="8"/>
      <c r="F174" s="8"/>
      <c r="G174" s="8"/>
    </row>
    <row r="175" spans="1:11" ht="21" customHeight="1" x14ac:dyDescent="0.25">
      <c r="A175" s="427" t="s">
        <v>34</v>
      </c>
      <c r="B175" s="428"/>
      <c r="C175" s="428"/>
      <c r="D175" s="428"/>
      <c r="E175" s="429"/>
      <c r="F175" s="23"/>
      <c r="G175" s="23"/>
      <c r="H175" s="23"/>
    </row>
    <row r="176" spans="1:11" ht="25.5" x14ac:dyDescent="0.25">
      <c r="A176" s="162" t="s">
        <v>112</v>
      </c>
      <c r="B176" s="163" t="s">
        <v>4</v>
      </c>
      <c r="C176" s="162" t="s">
        <v>97</v>
      </c>
      <c r="D176" s="162" t="s">
        <v>21</v>
      </c>
      <c r="E176" s="162" t="s">
        <v>121</v>
      </c>
      <c r="F176" s="57"/>
      <c r="G176" s="21"/>
      <c r="H176" s="23"/>
    </row>
    <row r="177" spans="1:13" x14ac:dyDescent="0.25">
      <c r="A177" s="164"/>
      <c r="B177" s="166" t="s">
        <v>187</v>
      </c>
      <c r="C177" s="164"/>
      <c r="D177" s="162"/>
      <c r="E177" s="162"/>
      <c r="F177" s="58"/>
      <c r="G177" s="21"/>
      <c r="H177" s="23"/>
    </row>
    <row r="178" spans="1:13" x14ac:dyDescent="0.25">
      <c r="A178" s="151" t="s">
        <v>7</v>
      </c>
      <c r="B178" s="152" t="s">
        <v>127</v>
      </c>
      <c r="C178" s="153">
        <f>SUM(C24,C64,D92,C115)</f>
        <v>0</v>
      </c>
      <c r="D178" s="154">
        <f>C173</f>
        <v>0.27250000000000002</v>
      </c>
      <c r="E178" s="155">
        <f>(C178*D178)</f>
        <v>0</v>
      </c>
      <c r="F178" s="22"/>
      <c r="G178" s="21"/>
      <c r="H178" s="23"/>
    </row>
    <row r="179" spans="1:13" x14ac:dyDescent="0.25">
      <c r="A179" s="156" t="s">
        <v>8</v>
      </c>
      <c r="B179" s="167" t="s">
        <v>265</v>
      </c>
      <c r="C179" s="158">
        <f>SUM(C25,D64,D93,C115)</f>
        <v>0</v>
      </c>
      <c r="D179" s="154">
        <f>C173</f>
        <v>0.27250000000000002</v>
      </c>
      <c r="E179" s="155">
        <f>(C179*D179)</f>
        <v>0</v>
      </c>
      <c r="F179" s="22"/>
      <c r="G179" s="21"/>
      <c r="H179" s="23"/>
    </row>
    <row r="180" spans="1:13" ht="25.5" x14ac:dyDescent="0.25">
      <c r="A180" s="164" t="s">
        <v>113</v>
      </c>
      <c r="B180" s="165" t="s">
        <v>4</v>
      </c>
      <c r="C180" s="162" t="s">
        <v>97</v>
      </c>
      <c r="D180" s="162" t="str">
        <f>D176</f>
        <v>Percentual (%)</v>
      </c>
      <c r="E180" s="162" t="s">
        <v>98</v>
      </c>
      <c r="F180" s="23"/>
      <c r="G180" s="23"/>
      <c r="H180" s="23"/>
      <c r="J180" s="423"/>
      <c r="K180" s="423"/>
      <c r="L180" s="423"/>
      <c r="M180" s="423"/>
    </row>
    <row r="181" spans="1:13" x14ac:dyDescent="0.25">
      <c r="A181" s="156" t="s">
        <v>7</v>
      </c>
      <c r="B181" s="157" t="s">
        <v>188</v>
      </c>
      <c r="C181" s="159">
        <f>D164</f>
        <v>0</v>
      </c>
      <c r="D181" s="160">
        <f>D178</f>
        <v>0.27250000000000002</v>
      </c>
      <c r="E181" s="161">
        <f>D181*C181</f>
        <v>0</v>
      </c>
      <c r="F181" s="23"/>
      <c r="G181" s="23"/>
      <c r="H181" s="23"/>
      <c r="J181" s="27"/>
      <c r="K181" s="27"/>
      <c r="L181" s="27"/>
      <c r="M181" s="27"/>
    </row>
    <row r="182" spans="1:13" ht="60.75" customHeight="1" x14ac:dyDescent="0.25">
      <c r="A182" s="29"/>
      <c r="B182" s="17"/>
      <c r="C182" s="57"/>
      <c r="D182" s="213"/>
      <c r="E182" s="229"/>
      <c r="F182" s="23"/>
      <c r="G182" s="23"/>
      <c r="H182" s="23"/>
      <c r="J182" s="43"/>
      <c r="K182" s="43"/>
      <c r="L182" s="43"/>
      <c r="M182" s="43"/>
    </row>
    <row r="183" spans="1:13" x14ac:dyDescent="0.25">
      <c r="A183" s="493" t="s">
        <v>92</v>
      </c>
      <c r="B183" s="493"/>
      <c r="C183" s="493"/>
      <c r="D183" s="493"/>
      <c r="E183" s="8"/>
      <c r="F183" s="23"/>
      <c r="G183" s="23"/>
      <c r="H183" s="23"/>
      <c r="J183" s="28"/>
      <c r="K183" s="26"/>
      <c r="L183" s="26"/>
      <c r="M183" s="26"/>
    </row>
    <row r="184" spans="1:13" ht="38.25" x14ac:dyDescent="0.25">
      <c r="A184" s="224"/>
      <c r="B184" s="224" t="s">
        <v>93</v>
      </c>
      <c r="C184" s="224" t="s">
        <v>193</v>
      </c>
      <c r="D184" s="224" t="s">
        <v>269</v>
      </c>
      <c r="E184" s="8"/>
      <c r="F184" s="23"/>
      <c r="G184" s="23"/>
      <c r="H184" s="23"/>
      <c r="J184" s="21"/>
      <c r="K184" s="21"/>
      <c r="L184" s="21"/>
      <c r="M184" s="21"/>
    </row>
    <row r="185" spans="1:13" ht="25.5" x14ac:dyDescent="0.25">
      <c r="A185" s="75" t="s">
        <v>7</v>
      </c>
      <c r="B185" s="148" t="s">
        <v>131</v>
      </c>
      <c r="C185" s="170">
        <f>C24</f>
        <v>0</v>
      </c>
      <c r="D185" s="170">
        <f>C25</f>
        <v>0</v>
      </c>
      <c r="F185" s="23"/>
      <c r="G185" s="23"/>
      <c r="H185" s="23"/>
    </row>
    <row r="186" spans="1:13" x14ac:dyDescent="0.25">
      <c r="A186" s="75" t="s">
        <v>8</v>
      </c>
      <c r="B186" s="148" t="s">
        <v>189</v>
      </c>
      <c r="C186" s="170">
        <f>C64</f>
        <v>0</v>
      </c>
      <c r="D186" s="170">
        <f>D64</f>
        <v>0</v>
      </c>
      <c r="F186" s="23"/>
      <c r="G186" s="23"/>
      <c r="H186" s="23"/>
    </row>
    <row r="187" spans="1:13" ht="25.5" x14ac:dyDescent="0.25">
      <c r="A187" s="75" t="s">
        <v>9</v>
      </c>
      <c r="B187" s="148" t="s">
        <v>190</v>
      </c>
      <c r="C187" s="170">
        <f>D92</f>
        <v>0</v>
      </c>
      <c r="D187" s="170">
        <f>D93</f>
        <v>0</v>
      </c>
      <c r="F187" s="23"/>
      <c r="G187" s="23"/>
      <c r="H187" s="23"/>
    </row>
    <row r="188" spans="1:13" ht="25.5" x14ac:dyDescent="0.25">
      <c r="A188" s="75" t="s">
        <v>10</v>
      </c>
      <c r="B188" s="189" t="s">
        <v>233</v>
      </c>
      <c r="C188" s="170">
        <f>C115</f>
        <v>0</v>
      </c>
      <c r="D188" s="170">
        <f>C115</f>
        <v>0</v>
      </c>
      <c r="F188" s="23"/>
      <c r="G188" s="23"/>
      <c r="H188" s="23"/>
    </row>
    <row r="189" spans="1:13" ht="25.5" x14ac:dyDescent="0.25">
      <c r="A189" s="75" t="s">
        <v>12</v>
      </c>
      <c r="B189" s="148" t="s">
        <v>192</v>
      </c>
      <c r="C189" s="172">
        <f>E178</f>
        <v>0</v>
      </c>
      <c r="D189" s="172">
        <f>E179</f>
        <v>0</v>
      </c>
      <c r="F189" s="23"/>
      <c r="G189" s="23"/>
      <c r="H189" s="23"/>
    </row>
    <row r="190" spans="1:13" s="23" customFormat="1" x14ac:dyDescent="0.25">
      <c r="A190" s="75"/>
      <c r="B190" s="171" t="s">
        <v>124</v>
      </c>
      <c r="C190" s="149">
        <f>SUM(C185:C189)</f>
        <v>0</v>
      </c>
      <c r="D190" s="149">
        <f>SUM(D185:D189)</f>
        <v>0</v>
      </c>
    </row>
    <row r="191" spans="1:13" s="23" customFormat="1" x14ac:dyDescent="0.25">
      <c r="A191" s="57"/>
      <c r="B191" s="52"/>
      <c r="C191" s="53"/>
      <c r="D191" s="21"/>
      <c r="E191" s="21"/>
    </row>
    <row r="192" spans="1:13" x14ac:dyDescent="0.25">
      <c r="A192" s="493" t="s">
        <v>94</v>
      </c>
      <c r="B192" s="493"/>
      <c r="C192" s="493"/>
      <c r="D192" s="493"/>
      <c r="E192" s="493"/>
      <c r="F192" s="25"/>
      <c r="G192" s="25"/>
      <c r="H192" s="25"/>
    </row>
    <row r="193" spans="1:8" x14ac:dyDescent="0.25">
      <c r="A193" s="173"/>
      <c r="B193" s="173" t="s">
        <v>58</v>
      </c>
      <c r="C193" s="78" t="s">
        <v>95</v>
      </c>
      <c r="D193" s="174" t="s">
        <v>82</v>
      </c>
      <c r="E193" s="174" t="s">
        <v>125</v>
      </c>
      <c r="F193" s="23"/>
      <c r="G193" s="23"/>
      <c r="H193" s="23"/>
    </row>
    <row r="194" spans="1:8" x14ac:dyDescent="0.25">
      <c r="A194" s="125"/>
      <c r="B194" s="75" t="s">
        <v>194</v>
      </c>
      <c r="C194" s="176">
        <v>1</v>
      </c>
      <c r="D194" s="177">
        <f>C190</f>
        <v>0</v>
      </c>
      <c r="E194" s="177">
        <f>D194*12</f>
        <v>0</v>
      </c>
      <c r="F194" s="23"/>
      <c r="G194" s="23"/>
      <c r="H194" s="23"/>
    </row>
    <row r="195" spans="1:8" ht="25.5" x14ac:dyDescent="0.25">
      <c r="A195" s="125"/>
      <c r="B195" s="75" t="s">
        <v>264</v>
      </c>
      <c r="C195" s="176">
        <v>1</v>
      </c>
      <c r="D195" s="177">
        <f>D190</f>
        <v>0</v>
      </c>
      <c r="E195" s="177">
        <f>D195*12</f>
        <v>0</v>
      </c>
      <c r="F195" s="23"/>
      <c r="G195" s="23"/>
      <c r="H195" s="23"/>
    </row>
    <row r="196" spans="1:8" ht="26.25" x14ac:dyDescent="0.25">
      <c r="A196" s="146"/>
      <c r="B196" s="187" t="s">
        <v>234</v>
      </c>
      <c r="C196" s="127" t="s">
        <v>122</v>
      </c>
      <c r="D196" s="178">
        <f>SUM(E181,D164)</f>
        <v>0</v>
      </c>
      <c r="E196" s="178">
        <f>D196*12</f>
        <v>0</v>
      </c>
      <c r="F196" s="23"/>
      <c r="G196" s="23"/>
      <c r="H196" s="23"/>
    </row>
    <row r="197" spans="1:8" x14ac:dyDescent="0.25">
      <c r="A197" s="481" t="s">
        <v>96</v>
      </c>
      <c r="B197" s="482"/>
      <c r="C197" s="483"/>
      <c r="D197" s="491">
        <f>SUM(E194:E196)</f>
        <v>0</v>
      </c>
      <c r="E197" s="492"/>
      <c r="F197" s="23"/>
      <c r="G197" s="23"/>
      <c r="H197" s="23"/>
    </row>
    <row r="198" spans="1:8" x14ac:dyDescent="0.25">
      <c r="A198" s="481" t="s">
        <v>126</v>
      </c>
      <c r="B198" s="482"/>
      <c r="C198" s="483"/>
      <c r="D198" s="479">
        <f>D197/12</f>
        <v>0</v>
      </c>
      <c r="E198" s="480"/>
      <c r="F198" s="23"/>
      <c r="G198" s="23"/>
      <c r="H198" s="23"/>
    </row>
    <row r="199" spans="1:8" x14ac:dyDescent="0.25">
      <c r="A199" s="23"/>
      <c r="B199" s="23"/>
      <c r="C199" s="23"/>
      <c r="D199" s="23"/>
      <c r="E199" s="23"/>
      <c r="F199" s="23"/>
      <c r="G199" s="23"/>
      <c r="H199" s="23"/>
    </row>
  </sheetData>
  <mergeCells count="110">
    <mergeCell ref="D198:E198"/>
    <mergeCell ref="A198:C198"/>
    <mergeCell ref="D37:D38"/>
    <mergeCell ref="E37:E38"/>
    <mergeCell ref="A29:A30"/>
    <mergeCell ref="B29:B30"/>
    <mergeCell ref="C29:C30"/>
    <mergeCell ref="D29:D30"/>
    <mergeCell ref="C22:C23"/>
    <mergeCell ref="E22:E23"/>
    <mergeCell ref="A22:A23"/>
    <mergeCell ref="B22:B23"/>
    <mergeCell ref="A59:A60"/>
    <mergeCell ref="A49:E49"/>
    <mergeCell ref="A197:C197"/>
    <mergeCell ref="D197:E197"/>
    <mergeCell ref="A192:E192"/>
    <mergeCell ref="A168:D168"/>
    <mergeCell ref="A111:C111"/>
    <mergeCell ref="A112:C112"/>
    <mergeCell ref="A183:D183"/>
    <mergeCell ref="A159:D159"/>
    <mergeCell ref="A164:C164"/>
    <mergeCell ref="A167:E167"/>
    <mergeCell ref="A1:D1"/>
    <mergeCell ref="A2:D2"/>
    <mergeCell ref="A3:C3"/>
    <mergeCell ref="A4:C4"/>
    <mergeCell ref="A13:B13"/>
    <mergeCell ref="B8:C8"/>
    <mergeCell ref="B7:C7"/>
    <mergeCell ref="A6:D6"/>
    <mergeCell ref="A12:D12"/>
    <mergeCell ref="B10:C10"/>
    <mergeCell ref="B9:C9"/>
    <mergeCell ref="B11:C11"/>
    <mergeCell ref="I67:J68"/>
    <mergeCell ref="K67:K68"/>
    <mergeCell ref="L67:L68"/>
    <mergeCell ref="M67:N67"/>
    <mergeCell ref="I69:J69"/>
    <mergeCell ref="A14:B14"/>
    <mergeCell ref="C50:C51"/>
    <mergeCell ref="A64:B64"/>
    <mergeCell ref="A67:F67"/>
    <mergeCell ref="A68:F68"/>
    <mergeCell ref="A66:F66"/>
    <mergeCell ref="D59:D60"/>
    <mergeCell ref="D50:D51"/>
    <mergeCell ref="E50:E51"/>
    <mergeCell ref="B50:B51"/>
    <mergeCell ref="A50:A51"/>
    <mergeCell ref="E29:E30"/>
    <mergeCell ref="A34:B34"/>
    <mergeCell ref="A37:A38"/>
    <mergeCell ref="B37:B38"/>
    <mergeCell ref="C37:C38"/>
    <mergeCell ref="A27:E27"/>
    <mergeCell ref="A28:E28"/>
    <mergeCell ref="A21:C21"/>
    <mergeCell ref="J180:M180"/>
    <mergeCell ref="A169:B169"/>
    <mergeCell ref="C169:D169"/>
    <mergeCell ref="A175:E175"/>
    <mergeCell ref="A173:B173"/>
    <mergeCell ref="C173:D173"/>
    <mergeCell ref="A170:B170"/>
    <mergeCell ref="C170:D171"/>
    <mergeCell ref="A171:B171"/>
    <mergeCell ref="A172:B172"/>
    <mergeCell ref="C172:D172"/>
    <mergeCell ref="A166:E166"/>
    <mergeCell ref="B129:G129"/>
    <mergeCell ref="B144:G144"/>
    <mergeCell ref="I75:J75"/>
    <mergeCell ref="I76:J76"/>
    <mergeCell ref="I77:J77"/>
    <mergeCell ref="I78:J78"/>
    <mergeCell ref="G78:G79"/>
    <mergeCell ref="I70:J70"/>
    <mergeCell ref="I71:J71"/>
    <mergeCell ref="A95:F95"/>
    <mergeCell ref="A100:B100"/>
    <mergeCell ref="A109:B109"/>
    <mergeCell ref="E100:F100"/>
    <mergeCell ref="E109:F109"/>
    <mergeCell ref="B119:G119"/>
    <mergeCell ref="I72:J72"/>
    <mergeCell ref="I73:J73"/>
    <mergeCell ref="I74:J74"/>
    <mergeCell ref="H78:H79"/>
    <mergeCell ref="A16:C16"/>
    <mergeCell ref="A47:C47"/>
    <mergeCell ref="A56:C56"/>
    <mergeCell ref="G50:G51"/>
    <mergeCell ref="A58:D58"/>
    <mergeCell ref="B59:B60"/>
    <mergeCell ref="C59:C60"/>
    <mergeCell ref="A117:G117"/>
    <mergeCell ref="A70:A71"/>
    <mergeCell ref="B70:B71"/>
    <mergeCell ref="C70:C71"/>
    <mergeCell ref="D70:D71"/>
    <mergeCell ref="E70:F70"/>
    <mergeCell ref="A82:B82"/>
    <mergeCell ref="A84:H84"/>
    <mergeCell ref="A90:D90"/>
    <mergeCell ref="F110:G110"/>
    <mergeCell ref="A110:E110"/>
    <mergeCell ref="A36:E36"/>
  </mergeCells>
  <printOptions horizontalCentered="1"/>
  <pageMargins left="0.51181102362204722" right="0.51181102362204722" top="0.35433070866141736" bottom="0.35433070866141736" header="0.31496062992125984" footer="0.31496062992125984"/>
  <pageSetup paperSize="9" fitToHeight="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8"/>
  <sheetViews>
    <sheetView showGridLines="0" zoomScale="130" zoomScaleNormal="130" workbookViewId="0">
      <selection activeCell="F180" sqref="A1:H180"/>
    </sheetView>
  </sheetViews>
  <sheetFormatPr defaultRowHeight="15" x14ac:dyDescent="0.25"/>
  <cols>
    <col min="1" max="1" width="15.28515625" customWidth="1"/>
    <col min="2" max="2" width="24.85546875" customWidth="1"/>
    <col min="3" max="3" width="20.28515625" customWidth="1"/>
    <col min="4" max="4" width="36.42578125" customWidth="1"/>
    <col min="5" max="5" width="11.5703125" bestFit="1" customWidth="1"/>
    <col min="6" max="6" width="8.85546875" bestFit="1" customWidth="1"/>
    <col min="7" max="7" width="12.42578125" customWidth="1"/>
  </cols>
  <sheetData>
    <row r="1" spans="1:8" ht="23.25" customHeight="1" thickBot="1" x14ac:dyDescent="0.3">
      <c r="A1" s="594" t="s">
        <v>292</v>
      </c>
      <c r="B1" s="595"/>
      <c r="C1" s="595"/>
      <c r="D1" s="596"/>
      <c r="E1" s="250"/>
      <c r="F1" s="250"/>
      <c r="G1" s="251"/>
      <c r="H1" s="251"/>
    </row>
    <row r="2" spans="1:8" ht="35.25" customHeight="1" thickBot="1" x14ac:dyDescent="0.3">
      <c r="A2" s="597" t="s">
        <v>293</v>
      </c>
      <c r="B2" s="598"/>
      <c r="C2" s="598"/>
      <c r="D2" s="599"/>
      <c r="E2" s="250"/>
      <c r="F2" s="250"/>
      <c r="G2" s="251"/>
      <c r="H2" s="251"/>
    </row>
    <row r="3" spans="1:8" ht="10.5" customHeight="1" thickBot="1" x14ac:dyDescent="0.3">
      <c r="A3" s="600"/>
      <c r="B3" s="601"/>
      <c r="C3" s="602"/>
      <c r="D3" s="252"/>
      <c r="E3" s="250"/>
      <c r="F3" s="250"/>
      <c r="G3" s="251"/>
      <c r="H3" s="251"/>
    </row>
    <row r="4" spans="1:8" ht="10.5" customHeight="1" thickBot="1" x14ac:dyDescent="0.3">
      <c r="A4" s="600"/>
      <c r="B4" s="601"/>
      <c r="C4" s="602"/>
      <c r="D4" s="252"/>
      <c r="E4" s="250"/>
      <c r="F4" s="250"/>
      <c r="G4" s="251"/>
      <c r="H4" s="251"/>
    </row>
    <row r="5" spans="1:8" ht="10.5" customHeight="1" thickBot="1" x14ac:dyDescent="0.3">
      <c r="A5" s="250"/>
      <c r="B5" s="250"/>
      <c r="C5" s="250"/>
      <c r="D5" s="253"/>
      <c r="E5" s="250"/>
      <c r="F5" s="250"/>
      <c r="G5" s="251"/>
      <c r="H5" s="251"/>
    </row>
    <row r="6" spans="1:8" ht="12.75" customHeight="1" thickBot="1" x14ac:dyDescent="0.3">
      <c r="A6" s="603" t="s">
        <v>37</v>
      </c>
      <c r="B6" s="604"/>
      <c r="C6" s="604"/>
      <c r="D6" s="605"/>
      <c r="E6" s="250"/>
      <c r="F6" s="250" t="s">
        <v>195</v>
      </c>
      <c r="G6" s="251"/>
      <c r="H6" s="251"/>
    </row>
    <row r="7" spans="1:8" ht="10.5" customHeight="1" thickBot="1" x14ac:dyDescent="0.3">
      <c r="A7" s="254" t="s">
        <v>7</v>
      </c>
      <c r="B7" s="608" t="s">
        <v>115</v>
      </c>
      <c r="C7" s="609"/>
      <c r="D7" s="255"/>
      <c r="E7" s="250"/>
      <c r="F7" s="250"/>
      <c r="G7" s="251"/>
      <c r="H7" s="251"/>
    </row>
    <row r="8" spans="1:8" ht="10.5" customHeight="1" thickBot="1" x14ac:dyDescent="0.3">
      <c r="A8" s="254" t="s">
        <v>8</v>
      </c>
      <c r="B8" s="608" t="s">
        <v>38</v>
      </c>
      <c r="C8" s="609"/>
      <c r="D8" s="256" t="s">
        <v>47</v>
      </c>
      <c r="E8" s="250"/>
      <c r="F8" s="250"/>
      <c r="G8" s="251"/>
      <c r="H8" s="251"/>
    </row>
    <row r="9" spans="1:8" ht="10.5" customHeight="1" thickBot="1" x14ac:dyDescent="0.3">
      <c r="A9" s="254" t="s">
        <v>9</v>
      </c>
      <c r="B9" s="608" t="s">
        <v>48</v>
      </c>
      <c r="C9" s="609"/>
      <c r="D9" s="256">
        <v>2019</v>
      </c>
      <c r="E9" s="250"/>
      <c r="F9" s="250"/>
      <c r="G9" s="251"/>
      <c r="H9" s="251"/>
    </row>
    <row r="10" spans="1:8" ht="12.75" customHeight="1" thickBot="1" x14ac:dyDescent="0.3">
      <c r="A10" s="254" t="s">
        <v>43</v>
      </c>
      <c r="B10" s="608" t="s">
        <v>294</v>
      </c>
      <c r="C10" s="609"/>
      <c r="D10" s="256">
        <v>12</v>
      </c>
      <c r="E10" s="250"/>
      <c r="F10" s="250"/>
      <c r="G10" s="251"/>
      <c r="H10" s="251"/>
    </row>
    <row r="11" spans="1:8" ht="10.5" customHeight="1" thickBot="1" x14ac:dyDescent="0.3">
      <c r="A11" s="257"/>
      <c r="B11" s="606"/>
      <c r="C11" s="607"/>
      <c r="D11" s="258"/>
      <c r="E11" s="250"/>
      <c r="F11" s="250"/>
      <c r="G11" s="251"/>
      <c r="H11" s="251"/>
    </row>
    <row r="12" spans="1:8" ht="12.75" customHeight="1" thickBot="1" x14ac:dyDescent="0.3">
      <c r="A12" s="586" t="s">
        <v>45</v>
      </c>
      <c r="B12" s="587"/>
      <c r="C12" s="587"/>
      <c r="D12" s="588"/>
      <c r="E12" s="250"/>
      <c r="F12" s="250"/>
      <c r="G12" s="251"/>
      <c r="H12" s="251"/>
    </row>
    <row r="13" spans="1:8" ht="36" customHeight="1" thickBot="1" x14ac:dyDescent="0.3">
      <c r="A13" s="589" t="s">
        <v>46</v>
      </c>
      <c r="B13" s="590"/>
      <c r="C13" s="259" t="s">
        <v>128</v>
      </c>
      <c r="D13" s="260" t="s">
        <v>129</v>
      </c>
      <c r="E13" s="250"/>
      <c r="F13" s="250"/>
      <c r="G13" s="251"/>
      <c r="H13" s="251"/>
    </row>
    <row r="14" spans="1:8" ht="45.75" customHeight="1" thickBot="1" x14ac:dyDescent="0.3">
      <c r="A14" s="591" t="s">
        <v>295</v>
      </c>
      <c r="B14" s="592"/>
      <c r="C14" s="256" t="s">
        <v>130</v>
      </c>
      <c r="D14" s="261" t="s">
        <v>302</v>
      </c>
      <c r="E14" s="250"/>
      <c r="F14" s="250"/>
      <c r="G14" s="251"/>
      <c r="H14" s="251"/>
    </row>
    <row r="15" spans="1:8" ht="10.5" customHeight="1" thickBot="1" x14ac:dyDescent="0.3">
      <c r="A15" s="262"/>
      <c r="B15" s="262"/>
      <c r="C15" s="262"/>
      <c r="D15" s="250" t="s">
        <v>195</v>
      </c>
      <c r="E15" s="250"/>
      <c r="F15" s="250"/>
      <c r="G15" s="251"/>
      <c r="H15" s="251"/>
    </row>
    <row r="16" spans="1:8" ht="10.5" customHeight="1" thickBot="1" x14ac:dyDescent="0.3">
      <c r="A16" s="579" t="s">
        <v>131</v>
      </c>
      <c r="B16" s="580"/>
      <c r="C16" s="593"/>
      <c r="D16" s="263"/>
      <c r="E16" s="263"/>
      <c r="F16" s="263"/>
      <c r="G16" s="250"/>
      <c r="H16" s="251"/>
    </row>
    <row r="17" spans="1:8" ht="26.25" thickBot="1" x14ac:dyDescent="0.3">
      <c r="A17" s="264" t="s">
        <v>116</v>
      </c>
      <c r="B17" s="265" t="s">
        <v>117</v>
      </c>
      <c r="C17" s="265" t="s">
        <v>198</v>
      </c>
      <c r="D17" s="262"/>
      <c r="E17" s="262"/>
      <c r="F17" s="262"/>
      <c r="G17" s="250"/>
      <c r="H17" s="251"/>
    </row>
    <row r="18" spans="1:8" ht="12.75" customHeight="1" thickBot="1" x14ac:dyDescent="0.3">
      <c r="A18" s="266" t="s">
        <v>7</v>
      </c>
      <c r="B18" s="267" t="s">
        <v>196</v>
      </c>
      <c r="C18" s="268"/>
      <c r="D18" s="269"/>
      <c r="E18" s="269"/>
      <c r="F18" s="250"/>
      <c r="G18" s="250"/>
      <c r="H18" s="251"/>
    </row>
    <row r="19" spans="1:8" ht="24.75" customHeight="1" thickBot="1" x14ac:dyDescent="0.3">
      <c r="A19" s="262"/>
      <c r="B19" s="262"/>
      <c r="C19" s="262"/>
      <c r="D19" s="250"/>
      <c r="E19" s="250"/>
      <c r="F19" s="250"/>
      <c r="G19" s="250"/>
      <c r="H19" s="250"/>
    </row>
    <row r="20" spans="1:8" ht="10.5" customHeight="1" thickBot="1" x14ac:dyDescent="0.3">
      <c r="A20" s="579" t="s">
        <v>118</v>
      </c>
      <c r="B20" s="580"/>
      <c r="C20" s="581"/>
      <c r="D20" s="263"/>
      <c r="E20" s="250"/>
      <c r="F20" s="250"/>
      <c r="G20" s="250"/>
      <c r="H20" s="250"/>
    </row>
    <row r="21" spans="1:8" x14ac:dyDescent="0.25">
      <c r="A21" s="582" t="s">
        <v>116</v>
      </c>
      <c r="B21" s="584" t="s">
        <v>119</v>
      </c>
      <c r="C21" s="582" t="s">
        <v>57</v>
      </c>
      <c r="D21" s="250"/>
      <c r="E21" s="559"/>
      <c r="F21" s="250"/>
      <c r="G21" s="250"/>
      <c r="H21" s="250"/>
    </row>
    <row r="22" spans="1:8" ht="10.5" customHeight="1" thickBot="1" x14ac:dyDescent="0.3">
      <c r="A22" s="583"/>
      <c r="B22" s="585"/>
      <c r="C22" s="583"/>
      <c r="D22" s="250"/>
      <c r="E22" s="559"/>
      <c r="F22" s="250"/>
      <c r="G22" s="250"/>
      <c r="H22" s="250"/>
    </row>
    <row r="23" spans="1:8" ht="15.75" thickBot="1" x14ac:dyDescent="0.3">
      <c r="A23" s="266" t="s">
        <v>7</v>
      </c>
      <c r="B23" s="270" t="s">
        <v>199</v>
      </c>
      <c r="C23" s="271"/>
      <c r="D23" s="272"/>
      <c r="E23" s="269"/>
      <c r="F23" s="250"/>
      <c r="G23" s="250"/>
      <c r="H23" s="250"/>
    </row>
    <row r="24" spans="1:8" ht="10.5" customHeight="1" thickBot="1" x14ac:dyDescent="0.3">
      <c r="A24" s="250"/>
      <c r="B24" s="250"/>
      <c r="C24" s="250"/>
      <c r="D24" s="250"/>
      <c r="E24" s="250"/>
      <c r="F24" s="250"/>
      <c r="G24" s="250"/>
      <c r="H24" s="250"/>
    </row>
    <row r="25" spans="1:8" ht="15.75" thickBot="1" x14ac:dyDescent="0.3">
      <c r="A25" s="569" t="s">
        <v>14</v>
      </c>
      <c r="B25" s="570"/>
      <c r="C25" s="570"/>
      <c r="D25" s="571"/>
      <c r="E25" s="263"/>
      <c r="F25" s="250"/>
      <c r="G25" s="250"/>
      <c r="H25" s="250"/>
    </row>
    <row r="26" spans="1:8" ht="17.25" customHeight="1" thickBot="1" x14ac:dyDescent="0.3">
      <c r="A26" s="572" t="s">
        <v>15</v>
      </c>
      <c r="B26" s="573"/>
      <c r="C26" s="573"/>
      <c r="D26" s="574"/>
      <c r="E26" s="273"/>
      <c r="F26" s="250"/>
      <c r="G26" s="250"/>
      <c r="H26" s="250"/>
    </row>
    <row r="27" spans="1:8" ht="12.75" customHeight="1" x14ac:dyDescent="0.25">
      <c r="A27" s="575" t="s">
        <v>16</v>
      </c>
      <c r="B27" s="577" t="s">
        <v>17</v>
      </c>
      <c r="C27" s="577" t="s">
        <v>21</v>
      </c>
      <c r="D27" s="577" t="s">
        <v>200</v>
      </c>
      <c r="E27" s="250"/>
      <c r="F27" s="250"/>
      <c r="G27" s="250"/>
      <c r="H27" s="250"/>
    </row>
    <row r="28" spans="1:8" ht="27" customHeight="1" thickBot="1" x14ac:dyDescent="0.3">
      <c r="A28" s="576"/>
      <c r="B28" s="578"/>
      <c r="C28" s="578"/>
      <c r="D28" s="578"/>
      <c r="E28" s="251"/>
      <c r="F28" s="250"/>
      <c r="G28" s="250"/>
      <c r="H28" s="250"/>
    </row>
    <row r="29" spans="1:8" ht="22.5" customHeight="1" thickBot="1" x14ac:dyDescent="0.3">
      <c r="A29" s="274" t="s">
        <v>7</v>
      </c>
      <c r="B29" s="275" t="s">
        <v>18</v>
      </c>
      <c r="C29" s="276">
        <v>8.3299999999999999E-2</v>
      </c>
      <c r="D29" s="277">
        <f>C29*C23</f>
        <v>0</v>
      </c>
      <c r="E29" s="251"/>
      <c r="F29" s="250"/>
      <c r="G29" s="250"/>
      <c r="H29" s="250"/>
    </row>
    <row r="30" spans="1:8" ht="23.25" customHeight="1" thickBot="1" x14ac:dyDescent="0.3">
      <c r="A30" s="274" t="s">
        <v>8</v>
      </c>
      <c r="B30" s="275" t="s">
        <v>55</v>
      </c>
      <c r="C30" s="276">
        <v>2.7799999999999998E-2</v>
      </c>
      <c r="D30" s="277">
        <f>C30*C23</f>
        <v>0</v>
      </c>
      <c r="E30" s="251"/>
      <c r="F30" s="250"/>
      <c r="G30" s="250"/>
      <c r="H30" s="250"/>
    </row>
    <row r="31" spans="1:8" ht="18.75" customHeight="1" thickBot="1" x14ac:dyDescent="0.3">
      <c r="A31" s="274" t="s">
        <v>9</v>
      </c>
      <c r="B31" s="275" t="s">
        <v>56</v>
      </c>
      <c r="C31" s="276">
        <v>8.3299999999999999E-2</v>
      </c>
      <c r="D31" s="277">
        <f>C31*C23</f>
        <v>0</v>
      </c>
      <c r="E31" s="251"/>
      <c r="F31" s="250"/>
      <c r="G31" s="250"/>
      <c r="H31" s="250"/>
    </row>
    <row r="32" spans="1:8" ht="25.5" customHeight="1" thickBot="1" x14ac:dyDescent="0.3">
      <c r="A32" s="548" t="s">
        <v>51</v>
      </c>
      <c r="B32" s="549"/>
      <c r="C32" s="278"/>
      <c r="D32" s="279">
        <f>SUM(D29:D31)</f>
        <v>0</v>
      </c>
      <c r="E32" s="251"/>
      <c r="F32" s="250"/>
      <c r="G32" s="250"/>
      <c r="H32" s="250"/>
    </row>
    <row r="33" spans="1:8" ht="18.75" customHeight="1" thickBot="1" x14ac:dyDescent="0.3">
      <c r="A33" s="280"/>
      <c r="B33" s="262"/>
      <c r="C33" s="272"/>
      <c r="D33" s="272"/>
      <c r="E33" s="272"/>
      <c r="F33" s="250"/>
      <c r="G33" s="250"/>
      <c r="H33" s="250"/>
    </row>
    <row r="34" spans="1:8" ht="12.75" customHeight="1" thickBot="1" x14ac:dyDescent="0.3">
      <c r="A34" s="562" t="s">
        <v>83</v>
      </c>
      <c r="B34" s="563"/>
      <c r="C34" s="563"/>
      <c r="D34" s="564"/>
      <c r="E34" s="272"/>
      <c r="F34" s="250"/>
      <c r="G34" s="250"/>
      <c r="H34" s="250"/>
    </row>
    <row r="35" spans="1:8" ht="15" customHeight="1" x14ac:dyDescent="0.25">
      <c r="A35" s="565" t="s">
        <v>19</v>
      </c>
      <c r="B35" s="567" t="s">
        <v>20</v>
      </c>
      <c r="C35" s="567" t="s">
        <v>21</v>
      </c>
      <c r="D35" s="565" t="s">
        <v>201</v>
      </c>
      <c r="E35" s="251"/>
      <c r="F35" s="250"/>
      <c r="G35" s="250"/>
      <c r="H35" s="250"/>
    </row>
    <row r="36" spans="1:8" ht="12.75" customHeight="1" thickBot="1" x14ac:dyDescent="0.3">
      <c r="A36" s="566"/>
      <c r="B36" s="568"/>
      <c r="C36" s="568"/>
      <c r="D36" s="566"/>
      <c r="E36" s="251"/>
      <c r="F36" s="250"/>
      <c r="G36" s="250"/>
      <c r="H36" s="250"/>
    </row>
    <row r="37" spans="1:8" ht="12.75" customHeight="1" thickBot="1" x14ac:dyDescent="0.3">
      <c r="A37" s="274" t="s">
        <v>7</v>
      </c>
      <c r="B37" s="275" t="s">
        <v>22</v>
      </c>
      <c r="C37" s="276">
        <v>0.2</v>
      </c>
      <c r="D37" s="281">
        <f>C$23*C37</f>
        <v>0</v>
      </c>
      <c r="E37" s="251"/>
      <c r="F37" s="250"/>
      <c r="G37" s="250"/>
      <c r="H37" s="250"/>
    </row>
    <row r="38" spans="1:8" ht="15.75" thickBot="1" x14ac:dyDescent="0.3">
      <c r="A38" s="274" t="s">
        <v>8</v>
      </c>
      <c r="B38" s="275" t="s">
        <v>23</v>
      </c>
      <c r="C38" s="276">
        <v>2.5000000000000001E-2</v>
      </c>
      <c r="D38" s="281">
        <f t="shared" ref="D38:D44" si="0">C$23*C38</f>
        <v>0</v>
      </c>
      <c r="E38" s="251"/>
      <c r="F38" s="250"/>
      <c r="G38" s="250"/>
      <c r="H38" s="250"/>
    </row>
    <row r="39" spans="1:8" ht="10.5" customHeight="1" thickBot="1" x14ac:dyDescent="0.3">
      <c r="A39" s="274" t="s">
        <v>9</v>
      </c>
      <c r="B39" s="275" t="s">
        <v>24</v>
      </c>
      <c r="C39" s="282">
        <v>0.03</v>
      </c>
      <c r="D39" s="281">
        <f t="shared" si="0"/>
        <v>0</v>
      </c>
      <c r="E39" s="251"/>
      <c r="F39" s="250"/>
      <c r="G39" s="250"/>
      <c r="H39" s="250"/>
    </row>
    <row r="40" spans="1:8" ht="10.5" customHeight="1" thickBot="1" x14ac:dyDescent="0.3">
      <c r="A40" s="274" t="s">
        <v>10</v>
      </c>
      <c r="B40" s="275" t="s">
        <v>25</v>
      </c>
      <c r="C40" s="276">
        <v>1.4999999999999999E-2</v>
      </c>
      <c r="D40" s="281">
        <f t="shared" si="0"/>
        <v>0</v>
      </c>
      <c r="E40" s="251"/>
      <c r="F40" s="250"/>
      <c r="G40" s="250"/>
      <c r="H40" s="250"/>
    </row>
    <row r="41" spans="1:8" ht="10.5" customHeight="1" thickBot="1" x14ac:dyDescent="0.3">
      <c r="A41" s="274" t="s">
        <v>11</v>
      </c>
      <c r="B41" s="275" t="s">
        <v>26</v>
      </c>
      <c r="C41" s="276">
        <v>0.01</v>
      </c>
      <c r="D41" s="281">
        <f t="shared" si="0"/>
        <v>0</v>
      </c>
      <c r="E41" s="251"/>
      <c r="F41" s="250"/>
      <c r="G41" s="250"/>
      <c r="H41" s="250"/>
    </row>
    <row r="42" spans="1:8" ht="10.5" customHeight="1" thickBot="1" x14ac:dyDescent="0.3">
      <c r="A42" s="274" t="s">
        <v>12</v>
      </c>
      <c r="B42" s="275" t="s">
        <v>1</v>
      </c>
      <c r="C42" s="276">
        <v>6.0000000000000001E-3</v>
      </c>
      <c r="D42" s="281">
        <f t="shared" si="0"/>
        <v>0</v>
      </c>
      <c r="E42" s="251"/>
      <c r="F42" s="250"/>
      <c r="G42" s="250"/>
      <c r="H42" s="250"/>
    </row>
    <row r="43" spans="1:8" ht="15.75" thickBot="1" x14ac:dyDescent="0.3">
      <c r="A43" s="274" t="s">
        <v>13</v>
      </c>
      <c r="B43" s="275" t="s">
        <v>2</v>
      </c>
      <c r="C43" s="276">
        <v>2E-3</v>
      </c>
      <c r="D43" s="281">
        <f t="shared" si="0"/>
        <v>0</v>
      </c>
      <c r="E43" s="251"/>
      <c r="F43" s="250"/>
      <c r="G43" s="250"/>
      <c r="H43" s="250"/>
    </row>
    <row r="44" spans="1:8" ht="12.75" customHeight="1" thickBot="1" x14ac:dyDescent="0.3">
      <c r="A44" s="274" t="s">
        <v>27</v>
      </c>
      <c r="B44" s="275" t="s">
        <v>3</v>
      </c>
      <c r="C44" s="276">
        <v>0.08</v>
      </c>
      <c r="D44" s="281">
        <f t="shared" si="0"/>
        <v>0</v>
      </c>
      <c r="E44" s="251"/>
      <c r="F44" s="250"/>
      <c r="G44" s="250"/>
      <c r="H44" s="250"/>
    </row>
    <row r="45" spans="1:8" ht="17.25" customHeight="1" thickBot="1" x14ac:dyDescent="0.3">
      <c r="A45" s="548" t="s">
        <v>52</v>
      </c>
      <c r="B45" s="549"/>
      <c r="C45" s="278"/>
      <c r="D45" s="283">
        <f>SUM(D37:D44)</f>
        <v>0</v>
      </c>
      <c r="E45" s="251"/>
      <c r="F45" s="250"/>
      <c r="G45" s="250"/>
      <c r="H45" s="250"/>
    </row>
    <row r="46" spans="1:8" ht="10.5" customHeight="1" thickBot="1" x14ac:dyDescent="0.3">
      <c r="A46" s="280"/>
      <c r="B46" s="262"/>
      <c r="C46" s="262"/>
      <c r="D46" s="284"/>
      <c r="E46" s="285"/>
      <c r="F46" s="250"/>
      <c r="G46" s="250"/>
      <c r="H46" s="250"/>
    </row>
    <row r="47" spans="1:8" ht="12.75" customHeight="1" thickBot="1" x14ac:dyDescent="0.3">
      <c r="A47" s="562" t="s">
        <v>120</v>
      </c>
      <c r="B47" s="563"/>
      <c r="C47" s="563"/>
      <c r="D47" s="564"/>
      <c r="E47" s="272"/>
      <c r="F47" s="250"/>
      <c r="G47" s="250"/>
      <c r="H47" s="250"/>
    </row>
    <row r="48" spans="1:8" ht="10.5" customHeight="1" x14ac:dyDescent="0.25">
      <c r="A48" s="565" t="s">
        <v>29</v>
      </c>
      <c r="B48" s="565" t="s">
        <v>30</v>
      </c>
      <c r="C48" s="565" t="s">
        <v>21</v>
      </c>
      <c r="D48" s="567" t="s">
        <v>201</v>
      </c>
      <c r="E48" s="251"/>
      <c r="F48" s="250"/>
      <c r="G48" s="559"/>
      <c r="H48" s="250"/>
    </row>
    <row r="49" spans="1:8" ht="10.5" customHeight="1" thickBot="1" x14ac:dyDescent="0.3">
      <c r="A49" s="566"/>
      <c r="B49" s="566"/>
      <c r="C49" s="566"/>
      <c r="D49" s="568"/>
      <c r="E49" s="251"/>
      <c r="F49" s="250"/>
      <c r="G49" s="559"/>
      <c r="H49" s="250"/>
    </row>
    <row r="50" spans="1:8" ht="10.5" customHeight="1" thickBot="1" x14ac:dyDescent="0.3">
      <c r="A50" s="274" t="s">
        <v>7</v>
      </c>
      <c r="B50" s="275" t="s">
        <v>31</v>
      </c>
      <c r="C50" s="286" t="s">
        <v>103</v>
      </c>
      <c r="D50" s="281"/>
      <c r="E50" s="251"/>
      <c r="F50" s="250"/>
      <c r="G50" s="250"/>
      <c r="H50" s="250"/>
    </row>
    <row r="51" spans="1:8" ht="15.75" customHeight="1" thickBot="1" x14ac:dyDescent="0.3">
      <c r="A51" s="274" t="s">
        <v>8</v>
      </c>
      <c r="B51" s="275" t="s">
        <v>54</v>
      </c>
      <c r="C51" s="287" t="s">
        <v>50</v>
      </c>
      <c r="D51" s="281"/>
      <c r="E51" s="251"/>
      <c r="F51" s="250"/>
      <c r="G51" s="250"/>
      <c r="H51" s="250"/>
    </row>
    <row r="52" spans="1:8" ht="10.5" customHeight="1" thickBot="1" x14ac:dyDescent="0.3">
      <c r="A52" s="274" t="s">
        <v>9</v>
      </c>
      <c r="B52" s="275" t="s">
        <v>35</v>
      </c>
      <c r="C52" s="287" t="s">
        <v>50</v>
      </c>
      <c r="D52" s="281"/>
      <c r="E52" s="250"/>
      <c r="F52" s="250"/>
      <c r="G52" s="250"/>
      <c r="H52" s="250"/>
    </row>
    <row r="53" spans="1:8" ht="10.5" customHeight="1" thickBot="1" x14ac:dyDescent="0.3">
      <c r="A53" s="274" t="s">
        <v>10</v>
      </c>
      <c r="B53" s="275" t="s">
        <v>36</v>
      </c>
      <c r="C53" s="287" t="s">
        <v>50</v>
      </c>
      <c r="D53" s="281"/>
      <c r="E53" s="251"/>
      <c r="F53" s="250"/>
      <c r="G53" s="250"/>
      <c r="H53" s="250"/>
    </row>
    <row r="54" spans="1:8" ht="10.5" customHeight="1" thickBot="1" x14ac:dyDescent="0.3">
      <c r="A54" s="548" t="s">
        <v>53</v>
      </c>
      <c r="B54" s="549"/>
      <c r="C54" s="560">
        <f>SUM(D50:D53)</f>
        <v>0</v>
      </c>
      <c r="D54" s="561"/>
      <c r="E54" s="285"/>
      <c r="F54" s="250"/>
      <c r="G54" s="250"/>
      <c r="H54" s="250"/>
    </row>
    <row r="55" spans="1:8" ht="16.5" customHeight="1" thickBot="1" x14ac:dyDescent="0.3">
      <c r="A55" s="280"/>
      <c r="B55" s="262"/>
      <c r="C55" s="262"/>
      <c r="D55" s="262"/>
      <c r="E55" s="285"/>
      <c r="F55" s="250"/>
      <c r="G55" s="250"/>
      <c r="H55" s="250"/>
    </row>
    <row r="56" spans="1:8" ht="12.75" customHeight="1" thickBot="1" x14ac:dyDescent="0.3">
      <c r="A56" s="562" t="s">
        <v>101</v>
      </c>
      <c r="B56" s="563"/>
      <c r="C56" s="564"/>
      <c r="D56" s="272"/>
      <c r="E56" s="250"/>
      <c r="F56" s="250"/>
      <c r="G56" s="250"/>
      <c r="H56" s="250"/>
    </row>
    <row r="57" spans="1:8" x14ac:dyDescent="0.25">
      <c r="A57" s="565">
        <v>2</v>
      </c>
      <c r="B57" s="565" t="s">
        <v>32</v>
      </c>
      <c r="C57" s="567" t="s">
        <v>201</v>
      </c>
      <c r="D57" s="272"/>
      <c r="E57" s="250"/>
      <c r="F57" s="250"/>
      <c r="G57" s="250"/>
      <c r="H57" s="250"/>
    </row>
    <row r="58" spans="1:8" ht="10.5" customHeight="1" thickBot="1" x14ac:dyDescent="0.3">
      <c r="A58" s="566"/>
      <c r="B58" s="566"/>
      <c r="C58" s="568"/>
      <c r="D58" s="272"/>
      <c r="E58" s="250"/>
      <c r="F58" s="250"/>
      <c r="G58" s="250"/>
      <c r="H58" s="250"/>
    </row>
    <row r="59" spans="1:8" ht="12.75" customHeight="1" thickBot="1" x14ac:dyDescent="0.3">
      <c r="A59" s="274" t="s">
        <v>16</v>
      </c>
      <c r="B59" s="275" t="s">
        <v>17</v>
      </c>
      <c r="C59" s="281"/>
      <c r="D59" s="272"/>
      <c r="E59" s="250"/>
      <c r="F59" s="250"/>
      <c r="G59" s="250"/>
      <c r="H59" s="250"/>
    </row>
    <row r="60" spans="1:8" ht="26.25" thickBot="1" x14ac:dyDescent="0.3">
      <c r="A60" s="274" t="s">
        <v>19</v>
      </c>
      <c r="B60" s="275" t="s">
        <v>20</v>
      </c>
      <c r="C60" s="281"/>
      <c r="D60" s="272"/>
      <c r="E60" s="250"/>
      <c r="F60" s="250"/>
      <c r="G60" s="250"/>
      <c r="H60" s="250"/>
    </row>
    <row r="61" spans="1:8" ht="19.5" customHeight="1" thickBot="1" x14ac:dyDescent="0.3">
      <c r="A61" s="274" t="s">
        <v>29</v>
      </c>
      <c r="B61" s="275" t="s">
        <v>30</v>
      </c>
      <c r="C61" s="281"/>
      <c r="D61" s="272"/>
      <c r="E61" s="250"/>
      <c r="F61" s="250"/>
      <c r="G61" s="250"/>
      <c r="H61" s="250"/>
    </row>
    <row r="62" spans="1:8" ht="15" customHeight="1" thickBot="1" x14ac:dyDescent="0.3">
      <c r="A62" s="548" t="s">
        <v>0</v>
      </c>
      <c r="B62" s="549"/>
      <c r="C62" s="288">
        <f>SUM(C59:C61)</f>
        <v>0</v>
      </c>
      <c r="D62" s="272"/>
      <c r="E62" s="250"/>
      <c r="F62" s="250"/>
      <c r="G62" s="250"/>
      <c r="H62" s="250"/>
    </row>
    <row r="63" spans="1:8" ht="17.25" customHeight="1" thickBot="1" x14ac:dyDescent="0.3">
      <c r="A63" s="250"/>
      <c r="B63" s="250"/>
      <c r="C63" s="250"/>
      <c r="D63" s="289"/>
      <c r="E63" s="250"/>
      <c r="F63" s="250"/>
      <c r="G63" s="250"/>
      <c r="H63" s="250"/>
    </row>
    <row r="64" spans="1:8" ht="15.75" thickBot="1" x14ac:dyDescent="0.3">
      <c r="A64" s="550" t="s">
        <v>91</v>
      </c>
      <c r="B64" s="551"/>
      <c r="C64" s="551"/>
      <c r="D64" s="551"/>
      <c r="E64" s="551"/>
      <c r="F64" s="552"/>
      <c r="G64" s="273"/>
      <c r="H64" s="273"/>
    </row>
    <row r="65" spans="1:8" ht="72" customHeight="1" thickBot="1" x14ac:dyDescent="0.3">
      <c r="A65" s="553" t="s">
        <v>73</v>
      </c>
      <c r="B65" s="554"/>
      <c r="C65" s="554"/>
      <c r="D65" s="554"/>
      <c r="E65" s="554"/>
      <c r="F65" s="555"/>
      <c r="G65" s="290"/>
      <c r="H65" s="290"/>
    </row>
    <row r="66" spans="1:8" ht="36" customHeight="1" thickBot="1" x14ac:dyDescent="0.3">
      <c r="A66" s="553" t="s">
        <v>74</v>
      </c>
      <c r="B66" s="554"/>
      <c r="C66" s="554"/>
      <c r="D66" s="554"/>
      <c r="E66" s="554"/>
      <c r="F66" s="558"/>
      <c r="G66" s="290"/>
      <c r="H66" s="290"/>
    </row>
    <row r="67" spans="1:8" ht="15.75" thickBot="1" x14ac:dyDescent="0.3">
      <c r="A67" s="291"/>
      <c r="B67" s="291"/>
      <c r="C67" s="291"/>
      <c r="D67" s="291"/>
      <c r="E67" s="291"/>
      <c r="F67" s="291"/>
      <c r="G67" s="291"/>
      <c r="H67" s="291"/>
    </row>
    <row r="68" spans="1:8" ht="15.75" thickBot="1" x14ac:dyDescent="0.3">
      <c r="A68" s="556">
        <v>3</v>
      </c>
      <c r="B68" s="556" t="s">
        <v>33</v>
      </c>
      <c r="C68" s="556" t="s">
        <v>59</v>
      </c>
      <c r="D68" s="292" t="s">
        <v>296</v>
      </c>
      <c r="E68" s="545" t="s">
        <v>134</v>
      </c>
      <c r="F68" s="547"/>
      <c r="G68" s="291"/>
      <c r="H68" s="291"/>
    </row>
    <row r="69" spans="1:8" ht="39" thickBot="1" x14ac:dyDescent="0.3">
      <c r="A69" s="557"/>
      <c r="B69" s="557"/>
      <c r="C69" s="557"/>
      <c r="D69" s="293" t="s">
        <v>297</v>
      </c>
      <c r="E69" s="293" t="s">
        <v>61</v>
      </c>
      <c r="F69" s="293" t="s">
        <v>62</v>
      </c>
      <c r="G69" s="250"/>
      <c r="H69" s="250"/>
    </row>
    <row r="70" spans="1:8" ht="39" thickBot="1" x14ac:dyDescent="0.3">
      <c r="A70" s="294" t="s">
        <v>7</v>
      </c>
      <c r="B70" s="295" t="s">
        <v>63</v>
      </c>
      <c r="C70" s="296">
        <v>1</v>
      </c>
      <c r="D70" s="296">
        <v>15</v>
      </c>
      <c r="E70" s="297">
        <v>0.69040000000000001</v>
      </c>
      <c r="F70" s="296">
        <v>10</v>
      </c>
      <c r="G70" s="250"/>
      <c r="H70" s="250"/>
    </row>
    <row r="71" spans="1:8" ht="39" thickBot="1" x14ac:dyDescent="0.3">
      <c r="A71" s="294" t="s">
        <v>8</v>
      </c>
      <c r="B71" s="295" t="s">
        <v>64</v>
      </c>
      <c r="C71" s="296">
        <v>1</v>
      </c>
      <c r="D71" s="296">
        <v>5</v>
      </c>
      <c r="E71" s="297">
        <v>0.69040000000000001</v>
      </c>
      <c r="F71" s="296">
        <v>3</v>
      </c>
      <c r="G71" s="250"/>
      <c r="H71" s="250"/>
    </row>
    <row r="72" spans="1:8" ht="39" thickBot="1" x14ac:dyDescent="0.3">
      <c r="A72" s="294" t="s">
        <v>9</v>
      </c>
      <c r="B72" s="295" t="s">
        <v>65</v>
      </c>
      <c r="C72" s="296">
        <v>1</v>
      </c>
      <c r="D72" s="296">
        <v>2</v>
      </c>
      <c r="E72" s="297">
        <v>1</v>
      </c>
      <c r="F72" s="296">
        <v>2</v>
      </c>
      <c r="G72" s="250"/>
      <c r="H72" s="250"/>
    </row>
    <row r="73" spans="1:8" ht="26.25" thickBot="1" x14ac:dyDescent="0.3">
      <c r="A73" s="294" t="s">
        <v>10</v>
      </c>
      <c r="B73" s="295" t="s">
        <v>66</v>
      </c>
      <c r="C73" s="296">
        <v>1</v>
      </c>
      <c r="D73" s="296">
        <v>2</v>
      </c>
      <c r="E73" s="297">
        <v>0.69040000000000001</v>
      </c>
      <c r="F73" s="296">
        <v>1</v>
      </c>
      <c r="G73" s="250"/>
      <c r="H73" s="250"/>
    </row>
    <row r="74" spans="1:8" ht="26.25" thickBot="1" x14ac:dyDescent="0.3">
      <c r="A74" s="294" t="s">
        <v>11</v>
      </c>
      <c r="B74" s="295" t="s">
        <v>67</v>
      </c>
      <c r="C74" s="296">
        <v>1</v>
      </c>
      <c r="D74" s="296">
        <v>3</v>
      </c>
      <c r="E74" s="297">
        <v>1</v>
      </c>
      <c r="F74" s="296">
        <v>3</v>
      </c>
      <c r="G74" s="250"/>
      <c r="H74" s="250"/>
    </row>
    <row r="75" spans="1:8" ht="39" thickBot="1" x14ac:dyDescent="0.3">
      <c r="A75" s="294" t="s">
        <v>12</v>
      </c>
      <c r="B75" s="295" t="s">
        <v>68</v>
      </c>
      <c r="C75" s="296">
        <v>1</v>
      </c>
      <c r="D75" s="296">
        <v>1</v>
      </c>
      <c r="E75" s="297">
        <v>1</v>
      </c>
      <c r="F75" s="298">
        <v>1</v>
      </c>
      <c r="G75" s="250"/>
      <c r="H75" s="250"/>
    </row>
    <row r="76" spans="1:8" ht="26.25" thickBot="1" x14ac:dyDescent="0.3">
      <c r="A76" s="294" t="s">
        <v>13</v>
      </c>
      <c r="B76" s="295" t="s">
        <v>69</v>
      </c>
      <c r="C76" s="296">
        <v>1</v>
      </c>
      <c r="D76" s="296">
        <v>1</v>
      </c>
      <c r="E76" s="299">
        <v>1</v>
      </c>
      <c r="F76" s="300">
        <v>1</v>
      </c>
      <c r="G76" s="538"/>
      <c r="H76" s="539"/>
    </row>
    <row r="77" spans="1:8" ht="26.25" thickBot="1" x14ac:dyDescent="0.3">
      <c r="A77" s="294" t="s">
        <v>27</v>
      </c>
      <c r="B77" s="295" t="s">
        <v>70</v>
      </c>
      <c r="C77" s="296">
        <v>1</v>
      </c>
      <c r="D77" s="296">
        <v>5</v>
      </c>
      <c r="E77" s="299">
        <v>0.69040000000000001</v>
      </c>
      <c r="F77" s="294">
        <v>3</v>
      </c>
      <c r="G77" s="538"/>
      <c r="H77" s="539"/>
    </row>
    <row r="78" spans="1:8" ht="26.25" thickBot="1" x14ac:dyDescent="0.3">
      <c r="A78" s="294" t="s">
        <v>39</v>
      </c>
      <c r="B78" s="295" t="s">
        <v>71</v>
      </c>
      <c r="C78" s="296">
        <v>1</v>
      </c>
      <c r="D78" s="296">
        <v>120</v>
      </c>
      <c r="E78" s="299">
        <v>0.69040000000000001</v>
      </c>
      <c r="F78" s="294">
        <v>83</v>
      </c>
      <c r="G78" s="301"/>
      <c r="H78" s="301"/>
    </row>
    <row r="79" spans="1:8" ht="39" thickBot="1" x14ac:dyDescent="0.3">
      <c r="A79" s="294" t="s">
        <v>40</v>
      </c>
      <c r="B79" s="295" t="s">
        <v>72</v>
      </c>
      <c r="C79" s="296">
        <v>1</v>
      </c>
      <c r="D79" s="296">
        <v>6</v>
      </c>
      <c r="E79" s="299">
        <v>1</v>
      </c>
      <c r="F79" s="294">
        <v>6</v>
      </c>
      <c r="G79" s="301"/>
      <c r="H79" s="301"/>
    </row>
    <row r="80" spans="1:8" ht="15.75" thickBot="1" x14ac:dyDescent="0.3">
      <c r="A80" s="540" t="s">
        <v>28</v>
      </c>
      <c r="B80" s="541"/>
      <c r="C80" s="302"/>
      <c r="D80" s="303"/>
      <c r="E80" s="303"/>
      <c r="F80" s="304">
        <v>113</v>
      </c>
      <c r="G80" s="301"/>
      <c r="H80" s="301"/>
    </row>
    <row r="81" spans="1:8" ht="15.75" thickBot="1" x14ac:dyDescent="0.3">
      <c r="A81" s="291"/>
      <c r="B81" s="291"/>
      <c r="C81" s="305"/>
      <c r="D81" s="250"/>
      <c r="E81" s="250"/>
      <c r="F81" s="250"/>
      <c r="G81" s="301"/>
      <c r="H81" s="301"/>
    </row>
    <row r="82" spans="1:8" ht="15.75" thickBot="1" x14ac:dyDescent="0.3">
      <c r="A82" s="542" t="s">
        <v>75</v>
      </c>
      <c r="B82" s="543"/>
      <c r="C82" s="543"/>
      <c r="D82" s="543"/>
      <c r="E82" s="543"/>
      <c r="F82" s="543"/>
      <c r="G82" s="543"/>
      <c r="H82" s="544"/>
    </row>
    <row r="83" spans="1:8" ht="51.75" customHeight="1" thickBot="1" x14ac:dyDescent="0.3">
      <c r="A83" s="306" t="s">
        <v>76</v>
      </c>
      <c r="B83" s="293" t="s">
        <v>58</v>
      </c>
      <c r="C83" s="293" t="s">
        <v>77</v>
      </c>
      <c r="D83" s="293" t="s">
        <v>78</v>
      </c>
      <c r="E83" s="293" t="s">
        <v>79</v>
      </c>
      <c r="F83" s="293" t="s">
        <v>80</v>
      </c>
      <c r="G83" s="293" t="s">
        <v>81</v>
      </c>
      <c r="H83" s="293" t="s">
        <v>82</v>
      </c>
    </row>
    <row r="84" spans="1:8" ht="15.75" thickBot="1" x14ac:dyDescent="0.3">
      <c r="A84" s="307" t="s">
        <v>7</v>
      </c>
      <c r="B84" s="296" t="s">
        <v>199</v>
      </c>
      <c r="C84" s="308">
        <f>SUM(C23,C62)</f>
        <v>0</v>
      </c>
      <c r="D84" s="309">
        <v>30</v>
      </c>
      <c r="E84" s="308">
        <f>C84/D84</f>
        <v>0</v>
      </c>
      <c r="F84" s="309">
        <v>113</v>
      </c>
      <c r="G84" s="308">
        <f>F84*E84</f>
        <v>0</v>
      </c>
      <c r="H84" s="308">
        <f>G84/12</f>
        <v>0</v>
      </c>
    </row>
    <row r="85" spans="1:8" ht="15.75" thickBot="1" x14ac:dyDescent="0.3">
      <c r="A85" s="250"/>
      <c r="B85" s="250"/>
      <c r="C85" s="250"/>
      <c r="D85" s="250"/>
      <c r="E85" s="250"/>
      <c r="F85" s="250"/>
      <c r="G85" s="301"/>
      <c r="H85" s="301"/>
    </row>
    <row r="86" spans="1:8" ht="89.25" customHeight="1" thickBot="1" x14ac:dyDescent="0.3">
      <c r="A86" s="545" t="s">
        <v>102</v>
      </c>
      <c r="B86" s="546"/>
      <c r="C86" s="546"/>
      <c r="D86" s="547"/>
      <c r="E86" s="250"/>
      <c r="F86" s="250"/>
      <c r="G86" s="301"/>
      <c r="H86" s="301"/>
    </row>
    <row r="87" spans="1:8" ht="15.75" thickBot="1" x14ac:dyDescent="0.3">
      <c r="A87" s="310" t="s">
        <v>76</v>
      </c>
      <c r="B87" s="311" t="s">
        <v>58</v>
      </c>
      <c r="C87" s="293" t="s">
        <v>82</v>
      </c>
      <c r="D87" s="293" t="s">
        <v>104</v>
      </c>
      <c r="E87" s="250"/>
      <c r="F87" s="250"/>
      <c r="G87" s="301"/>
      <c r="H87" s="301"/>
    </row>
    <row r="88" spans="1:8" ht="15.75" thickBot="1" x14ac:dyDescent="0.3">
      <c r="A88" s="307" t="s">
        <v>7</v>
      </c>
      <c r="B88" s="296" t="s">
        <v>199</v>
      </c>
      <c r="C88" s="312">
        <f>H84</f>
        <v>0</v>
      </c>
      <c r="D88" s="313">
        <f>C88*2.24%</f>
        <v>0</v>
      </c>
      <c r="E88" s="250"/>
      <c r="F88" s="250"/>
      <c r="G88" s="250"/>
      <c r="H88" s="250"/>
    </row>
    <row r="89" spans="1:8" ht="15.75" thickBot="1" x14ac:dyDescent="0.3">
      <c r="A89" s="314"/>
      <c r="B89" s="314"/>
      <c r="C89" s="314"/>
      <c r="D89" s="250"/>
      <c r="E89" s="250"/>
      <c r="F89" s="250"/>
      <c r="G89" s="250"/>
      <c r="H89" s="250"/>
    </row>
    <row r="90" spans="1:8" ht="15.75" thickBot="1" x14ac:dyDescent="0.3">
      <c r="A90" s="528" t="s">
        <v>151</v>
      </c>
      <c r="B90" s="529"/>
      <c r="C90" s="529"/>
      <c r="D90" s="529"/>
      <c r="E90" s="529"/>
      <c r="F90" s="530"/>
      <c r="G90" s="263"/>
      <c r="H90" s="250"/>
    </row>
    <row r="91" spans="1:8" ht="38.25" customHeight="1" thickBot="1" x14ac:dyDescent="0.3">
      <c r="A91" s="315" t="s">
        <v>89</v>
      </c>
      <c r="B91" s="316" t="s">
        <v>135</v>
      </c>
      <c r="C91" s="317" t="s">
        <v>84</v>
      </c>
      <c r="D91" s="317" t="s">
        <v>145</v>
      </c>
      <c r="E91" s="317" t="s">
        <v>146</v>
      </c>
      <c r="F91" s="317" t="s">
        <v>203</v>
      </c>
      <c r="G91" s="273"/>
      <c r="H91" s="250"/>
    </row>
    <row r="92" spans="1:8" ht="15.75" thickBot="1" x14ac:dyDescent="0.3">
      <c r="A92" s="318" t="s">
        <v>7</v>
      </c>
      <c r="B92" s="319" t="s">
        <v>136</v>
      </c>
      <c r="C92" s="320">
        <v>1</v>
      </c>
      <c r="D92" s="320">
        <v>3</v>
      </c>
      <c r="E92" s="321"/>
      <c r="F92" s="321"/>
      <c r="G92" s="269"/>
      <c r="H92" s="250"/>
    </row>
    <row r="93" spans="1:8" ht="15.75" thickBot="1" x14ac:dyDescent="0.3">
      <c r="A93" s="318" t="s">
        <v>8</v>
      </c>
      <c r="B93" s="319" t="s">
        <v>137</v>
      </c>
      <c r="C93" s="320">
        <v>1</v>
      </c>
      <c r="D93" s="320">
        <v>3</v>
      </c>
      <c r="E93" s="321"/>
      <c r="F93" s="321"/>
      <c r="G93" s="269"/>
      <c r="H93" s="250"/>
    </row>
    <row r="94" spans="1:8" ht="15.75" thickBot="1" x14ac:dyDescent="0.3">
      <c r="A94" s="318" t="s">
        <v>9</v>
      </c>
      <c r="B94" s="319" t="s">
        <v>85</v>
      </c>
      <c r="C94" s="320">
        <v>1</v>
      </c>
      <c r="D94" s="320">
        <v>2</v>
      </c>
      <c r="E94" s="321"/>
      <c r="F94" s="321"/>
      <c r="G94" s="269"/>
      <c r="H94" s="250"/>
    </row>
    <row r="95" spans="1:8" ht="15.75" thickBot="1" x14ac:dyDescent="0.3">
      <c r="A95" s="531" t="s">
        <v>148</v>
      </c>
      <c r="B95" s="532"/>
      <c r="C95" s="320"/>
      <c r="D95" s="320"/>
      <c r="E95" s="533">
        <f>SUM(F92:F94)</f>
        <v>0</v>
      </c>
      <c r="F95" s="534"/>
      <c r="G95" s="269"/>
      <c r="H95" s="250"/>
    </row>
    <row r="96" spans="1:8" ht="40.5" customHeight="1" thickBot="1" x14ac:dyDescent="0.3">
      <c r="A96" s="315" t="s">
        <v>90</v>
      </c>
      <c r="B96" s="317" t="s">
        <v>150</v>
      </c>
      <c r="C96" s="317" t="s">
        <v>84</v>
      </c>
      <c r="D96" s="317" t="s">
        <v>145</v>
      </c>
      <c r="E96" s="317" t="s">
        <v>146</v>
      </c>
      <c r="F96" s="317" t="s">
        <v>204</v>
      </c>
      <c r="G96" s="269"/>
      <c r="H96" s="250"/>
    </row>
    <row r="97" spans="1:8" ht="12.75" customHeight="1" thickBot="1" x14ac:dyDescent="0.3">
      <c r="A97" s="318" t="s">
        <v>7</v>
      </c>
      <c r="B97" s="319" t="s">
        <v>138</v>
      </c>
      <c r="C97" s="320">
        <v>1</v>
      </c>
      <c r="D97" s="320">
        <v>3</v>
      </c>
      <c r="E97" s="321"/>
      <c r="F97" s="321"/>
      <c r="G97" s="269"/>
      <c r="H97" s="250"/>
    </row>
    <row r="98" spans="1:8" ht="15.75" thickBot="1" x14ac:dyDescent="0.3">
      <c r="A98" s="318" t="s">
        <v>8</v>
      </c>
      <c r="B98" s="319" t="s">
        <v>139</v>
      </c>
      <c r="C98" s="320">
        <v>1</v>
      </c>
      <c r="D98" s="320">
        <v>3</v>
      </c>
      <c r="E98" s="321"/>
      <c r="F98" s="321"/>
      <c r="G98" s="269"/>
      <c r="H98" s="250"/>
    </row>
    <row r="99" spans="1:8" ht="10.5" customHeight="1" thickBot="1" x14ac:dyDescent="0.3">
      <c r="A99" s="318" t="s">
        <v>9</v>
      </c>
      <c r="B99" s="319" t="s">
        <v>140</v>
      </c>
      <c r="C99" s="320">
        <v>1</v>
      </c>
      <c r="D99" s="320">
        <v>6</v>
      </c>
      <c r="E99" s="321"/>
      <c r="F99" s="321"/>
      <c r="G99" s="269"/>
      <c r="H99" s="250"/>
    </row>
    <row r="100" spans="1:8" ht="26.25" thickBot="1" x14ac:dyDescent="0.3">
      <c r="A100" s="318" t="s">
        <v>10</v>
      </c>
      <c r="B100" s="319" t="s">
        <v>141</v>
      </c>
      <c r="C100" s="320">
        <v>1</v>
      </c>
      <c r="D100" s="320">
        <v>6</v>
      </c>
      <c r="E100" s="321"/>
      <c r="F100" s="321"/>
      <c r="G100" s="269"/>
      <c r="H100" s="250"/>
    </row>
    <row r="101" spans="1:8" ht="10.5" customHeight="1" thickBot="1" x14ac:dyDescent="0.3">
      <c r="A101" s="318" t="s">
        <v>11</v>
      </c>
      <c r="B101" s="319" t="s">
        <v>142</v>
      </c>
      <c r="C101" s="320">
        <v>1</v>
      </c>
      <c r="D101" s="320">
        <v>2</v>
      </c>
      <c r="E101" s="321"/>
      <c r="F101" s="321"/>
      <c r="G101" s="269"/>
      <c r="H101" s="250"/>
    </row>
    <row r="102" spans="1:8" ht="10.5" customHeight="1" thickBot="1" x14ac:dyDescent="0.3">
      <c r="A102" s="318" t="s">
        <v>12</v>
      </c>
      <c r="B102" s="319" t="s">
        <v>143</v>
      </c>
      <c r="C102" s="320">
        <v>1</v>
      </c>
      <c r="D102" s="320">
        <v>12</v>
      </c>
      <c r="E102" s="321"/>
      <c r="F102" s="321"/>
      <c r="G102" s="269"/>
      <c r="H102" s="250"/>
    </row>
    <row r="103" spans="1:8" ht="10.5" customHeight="1" thickBot="1" x14ac:dyDescent="0.3">
      <c r="A103" s="318" t="s">
        <v>13</v>
      </c>
      <c r="B103" s="319" t="s">
        <v>144</v>
      </c>
      <c r="C103" s="320">
        <v>1</v>
      </c>
      <c r="D103" s="320">
        <v>12</v>
      </c>
      <c r="E103" s="321"/>
      <c r="F103" s="321"/>
      <c r="G103" s="269"/>
      <c r="H103" s="250"/>
    </row>
    <row r="104" spans="1:8" ht="15.75" thickBot="1" x14ac:dyDescent="0.3">
      <c r="A104" s="531" t="s">
        <v>149</v>
      </c>
      <c r="B104" s="535"/>
      <c r="C104" s="535"/>
      <c r="D104" s="532"/>
      <c r="E104" s="536">
        <f>SUM(F97:F103)</f>
        <v>0</v>
      </c>
      <c r="F104" s="537"/>
      <c r="G104" s="269"/>
      <c r="H104" s="250"/>
    </row>
    <row r="105" spans="1:8" ht="15" customHeight="1" thickBot="1" x14ac:dyDescent="0.3">
      <c r="A105" s="520"/>
      <c r="B105" s="520"/>
      <c r="C105" s="520"/>
      <c r="D105" s="520"/>
      <c r="E105" s="520"/>
      <c r="F105" s="521"/>
      <c r="G105" s="521"/>
      <c r="H105" s="250"/>
    </row>
    <row r="106" spans="1:8" ht="24.75" customHeight="1" thickBot="1" x14ac:dyDescent="0.3">
      <c r="A106" s="522" t="s">
        <v>88</v>
      </c>
      <c r="B106" s="523"/>
      <c r="C106" s="524"/>
      <c r="D106" s="273"/>
      <c r="E106" s="273"/>
      <c r="F106" s="273"/>
      <c r="G106" s="273"/>
      <c r="H106" s="250"/>
    </row>
    <row r="107" spans="1:8" ht="42" customHeight="1" thickBot="1" x14ac:dyDescent="0.3">
      <c r="A107" s="522" t="s">
        <v>202</v>
      </c>
      <c r="B107" s="523"/>
      <c r="C107" s="524"/>
      <c r="D107" s="273"/>
      <c r="E107" s="273"/>
      <c r="F107" s="273"/>
      <c r="G107" s="273"/>
      <c r="H107" s="250"/>
    </row>
    <row r="108" spans="1:8" ht="12.75" customHeight="1" thickBot="1" x14ac:dyDescent="0.3">
      <c r="A108" s="318" t="s">
        <v>89</v>
      </c>
      <c r="B108" s="322" t="s">
        <v>135</v>
      </c>
      <c r="C108" s="323">
        <f>E95/12</f>
        <v>0</v>
      </c>
      <c r="D108" s="262"/>
      <c r="E108" s="262"/>
      <c r="F108" s="262"/>
      <c r="G108" s="273"/>
      <c r="H108" s="250"/>
    </row>
    <row r="109" spans="1:8" ht="26.25" thickBot="1" x14ac:dyDescent="0.3">
      <c r="A109" s="324" t="s">
        <v>90</v>
      </c>
      <c r="B109" s="325" t="s">
        <v>150</v>
      </c>
      <c r="C109" s="323">
        <f>E104/12</f>
        <v>0</v>
      </c>
      <c r="D109" s="326"/>
      <c r="E109" s="269"/>
      <c r="F109" s="269"/>
      <c r="G109" s="250"/>
      <c r="H109" s="250"/>
    </row>
    <row r="110" spans="1:8" ht="15.75" thickBot="1" x14ac:dyDescent="0.3">
      <c r="A110" s="324"/>
      <c r="B110" s="327" t="s">
        <v>0</v>
      </c>
      <c r="C110" s="328">
        <f>SUM(C108:C109)</f>
        <v>0</v>
      </c>
      <c r="D110" s="326"/>
      <c r="E110" s="269"/>
      <c r="F110" s="269"/>
      <c r="G110" s="250"/>
      <c r="H110" s="250"/>
    </row>
    <row r="111" spans="1:8" ht="15.75" thickBot="1" x14ac:dyDescent="0.3">
      <c r="A111" s="250"/>
      <c r="B111" s="273"/>
      <c r="C111" s="285"/>
      <c r="D111" s="285"/>
      <c r="E111" s="285"/>
      <c r="F111" s="285"/>
      <c r="G111" s="285"/>
      <c r="H111" s="250"/>
    </row>
    <row r="112" spans="1:8" ht="10.5" customHeight="1" thickBot="1" x14ac:dyDescent="0.3">
      <c r="A112" s="525" t="s">
        <v>106</v>
      </c>
      <c r="B112" s="526"/>
      <c r="C112" s="526"/>
      <c r="D112" s="526"/>
      <c r="E112" s="526"/>
      <c r="F112" s="526"/>
      <c r="G112" s="527"/>
      <c r="H112" s="250"/>
    </row>
    <row r="113" spans="1:8" ht="39" thickBot="1" x14ac:dyDescent="0.3">
      <c r="A113" s="329"/>
      <c r="B113" s="330" t="s">
        <v>87</v>
      </c>
      <c r="C113" s="331" t="s">
        <v>86</v>
      </c>
      <c r="D113" s="331" t="s">
        <v>177</v>
      </c>
      <c r="E113" s="331" t="s">
        <v>146</v>
      </c>
      <c r="F113" s="331" t="s">
        <v>185</v>
      </c>
      <c r="G113" s="332" t="s">
        <v>184</v>
      </c>
      <c r="H113" s="250"/>
    </row>
    <row r="114" spans="1:8" ht="27" customHeight="1" thickBot="1" x14ac:dyDescent="0.3">
      <c r="A114" s="333" t="s">
        <v>108</v>
      </c>
      <c r="B114" s="614" t="s">
        <v>179</v>
      </c>
      <c r="C114" s="615"/>
      <c r="D114" s="615"/>
      <c r="E114" s="615"/>
      <c r="F114" s="615"/>
      <c r="G114" s="616"/>
      <c r="H114" s="250"/>
    </row>
    <row r="115" spans="1:8" ht="10.5" customHeight="1" thickBot="1" x14ac:dyDescent="0.3">
      <c r="A115" s="254" t="s">
        <v>7</v>
      </c>
      <c r="B115" s="334" t="s">
        <v>152</v>
      </c>
      <c r="C115" s="335">
        <v>12</v>
      </c>
      <c r="D115" s="335">
        <v>1</v>
      </c>
      <c r="E115" s="336"/>
      <c r="F115" s="337">
        <v>0.2</v>
      </c>
      <c r="G115" s="336"/>
      <c r="H115" s="250"/>
    </row>
    <row r="116" spans="1:8" ht="10.5" customHeight="1" thickBot="1" x14ac:dyDescent="0.3">
      <c r="A116" s="254" t="s">
        <v>8</v>
      </c>
      <c r="B116" s="334" t="s">
        <v>153</v>
      </c>
      <c r="C116" s="335">
        <v>12</v>
      </c>
      <c r="D116" s="335">
        <v>1</v>
      </c>
      <c r="E116" s="336"/>
      <c r="F116" s="337">
        <v>0.2</v>
      </c>
      <c r="G116" s="336"/>
      <c r="H116" s="250"/>
    </row>
    <row r="117" spans="1:8" ht="15.75" thickBot="1" x14ac:dyDescent="0.3">
      <c r="A117" s="254" t="s">
        <v>9</v>
      </c>
      <c r="B117" s="334" t="s">
        <v>154</v>
      </c>
      <c r="C117" s="335">
        <v>12</v>
      </c>
      <c r="D117" s="335">
        <v>1</v>
      </c>
      <c r="E117" s="336"/>
      <c r="F117" s="337">
        <v>0.2</v>
      </c>
      <c r="G117" s="336"/>
      <c r="H117" s="250"/>
    </row>
    <row r="118" spans="1:8" ht="15.75" thickBot="1" x14ac:dyDescent="0.3">
      <c r="A118" s="254" t="s">
        <v>10</v>
      </c>
      <c r="B118" s="334" t="s">
        <v>155</v>
      </c>
      <c r="C118" s="335">
        <v>12</v>
      </c>
      <c r="D118" s="335">
        <v>1</v>
      </c>
      <c r="E118" s="336"/>
      <c r="F118" s="337">
        <v>0.2</v>
      </c>
      <c r="G118" s="336"/>
      <c r="H118" s="250"/>
    </row>
    <row r="119" spans="1:8" ht="10.5" customHeight="1" thickBot="1" x14ac:dyDescent="0.3">
      <c r="A119" s="254" t="s">
        <v>11</v>
      </c>
      <c r="B119" s="334" t="s">
        <v>156</v>
      </c>
      <c r="C119" s="256">
        <v>12</v>
      </c>
      <c r="D119" s="335">
        <v>1</v>
      </c>
      <c r="E119" s="338"/>
      <c r="F119" s="337">
        <v>0.2</v>
      </c>
      <c r="G119" s="336"/>
      <c r="H119" s="250"/>
    </row>
    <row r="120" spans="1:8" ht="15.75" thickBot="1" x14ac:dyDescent="0.3">
      <c r="A120" s="254" t="s">
        <v>12</v>
      </c>
      <c r="B120" s="334" t="s">
        <v>157</v>
      </c>
      <c r="C120" s="335">
        <v>12</v>
      </c>
      <c r="D120" s="335">
        <v>1</v>
      </c>
      <c r="E120" s="339"/>
      <c r="F120" s="340">
        <v>0.2</v>
      </c>
      <c r="G120" s="336"/>
      <c r="H120" s="250"/>
    </row>
    <row r="121" spans="1:8" ht="10.5" customHeight="1" thickBot="1" x14ac:dyDescent="0.3">
      <c r="A121" s="254" t="s">
        <v>13</v>
      </c>
      <c r="B121" s="334" t="s">
        <v>158</v>
      </c>
      <c r="C121" s="335">
        <v>12</v>
      </c>
      <c r="D121" s="335">
        <v>1</v>
      </c>
      <c r="E121" s="339"/>
      <c r="F121" s="340">
        <v>0.2</v>
      </c>
      <c r="G121" s="336"/>
      <c r="H121" s="250"/>
    </row>
    <row r="122" spans="1:8" ht="10.5" customHeight="1" thickBot="1" x14ac:dyDescent="0.3">
      <c r="A122" s="254" t="s">
        <v>27</v>
      </c>
      <c r="B122" s="334" t="s">
        <v>159</v>
      </c>
      <c r="C122" s="335">
        <v>12</v>
      </c>
      <c r="D122" s="335">
        <v>1</v>
      </c>
      <c r="E122" s="339"/>
      <c r="F122" s="340">
        <v>0.2</v>
      </c>
      <c r="G122" s="336"/>
      <c r="H122" s="250"/>
    </row>
    <row r="123" spans="1:8" ht="10.5" customHeight="1" thickBot="1" x14ac:dyDescent="0.3">
      <c r="A123" s="254" t="s">
        <v>39</v>
      </c>
      <c r="B123" s="334" t="s">
        <v>160</v>
      </c>
      <c r="C123" s="335">
        <v>12</v>
      </c>
      <c r="D123" s="335">
        <v>1</v>
      </c>
      <c r="E123" s="339"/>
      <c r="F123" s="341" t="s">
        <v>178</v>
      </c>
      <c r="G123" s="336"/>
      <c r="H123" s="250"/>
    </row>
    <row r="124" spans="1:8" ht="15.75" thickBot="1" x14ac:dyDescent="0.3">
      <c r="A124" s="329" t="s">
        <v>109</v>
      </c>
      <c r="B124" s="617" t="s">
        <v>205</v>
      </c>
      <c r="C124" s="618"/>
      <c r="D124" s="618"/>
      <c r="E124" s="618"/>
      <c r="F124" s="618"/>
      <c r="G124" s="619"/>
      <c r="H124" s="250"/>
    </row>
    <row r="125" spans="1:8" ht="15.75" thickBot="1" x14ac:dyDescent="0.3">
      <c r="A125" s="254" t="s">
        <v>7</v>
      </c>
      <c r="B125" s="334" t="s">
        <v>161</v>
      </c>
      <c r="C125" s="335">
        <v>12</v>
      </c>
      <c r="D125" s="335">
        <v>1</v>
      </c>
      <c r="E125" s="339"/>
      <c r="F125" s="340">
        <v>0.2</v>
      </c>
      <c r="G125" s="336"/>
      <c r="H125" s="250"/>
    </row>
    <row r="126" spans="1:8" ht="26.25" thickBot="1" x14ac:dyDescent="0.3">
      <c r="A126" s="254" t="s">
        <v>8</v>
      </c>
      <c r="B126" s="334" t="s">
        <v>162</v>
      </c>
      <c r="C126" s="335">
        <v>12</v>
      </c>
      <c r="D126" s="335">
        <v>1</v>
      </c>
      <c r="E126" s="339"/>
      <c r="F126" s="340">
        <v>0.2</v>
      </c>
      <c r="G126" s="336"/>
      <c r="H126" s="250"/>
    </row>
    <row r="127" spans="1:8" ht="15.75" thickBot="1" x14ac:dyDescent="0.3">
      <c r="A127" s="254" t="s">
        <v>9</v>
      </c>
      <c r="B127" s="334" t="s">
        <v>163</v>
      </c>
      <c r="C127" s="335">
        <v>12</v>
      </c>
      <c r="D127" s="335">
        <v>1</v>
      </c>
      <c r="E127" s="339"/>
      <c r="F127" s="340">
        <v>0.2</v>
      </c>
      <c r="G127" s="336"/>
      <c r="H127" s="250"/>
    </row>
    <row r="128" spans="1:8" ht="12.75" customHeight="1" thickBot="1" x14ac:dyDescent="0.3">
      <c r="A128" s="254" t="s">
        <v>10</v>
      </c>
      <c r="B128" s="334" t="s">
        <v>164</v>
      </c>
      <c r="C128" s="335">
        <v>12</v>
      </c>
      <c r="D128" s="335">
        <v>1</v>
      </c>
      <c r="E128" s="339"/>
      <c r="F128" s="340">
        <v>0.2</v>
      </c>
      <c r="G128" s="336"/>
      <c r="H128" s="250"/>
    </row>
    <row r="129" spans="1:8" ht="15.75" thickBot="1" x14ac:dyDescent="0.3">
      <c r="A129" s="254" t="s">
        <v>11</v>
      </c>
      <c r="B129" s="334" t="s">
        <v>165</v>
      </c>
      <c r="C129" s="335">
        <v>12</v>
      </c>
      <c r="D129" s="335">
        <v>1</v>
      </c>
      <c r="E129" s="339"/>
      <c r="F129" s="340">
        <v>0.2</v>
      </c>
      <c r="G129" s="336"/>
      <c r="H129" s="250"/>
    </row>
    <row r="130" spans="1:8" ht="10.5" customHeight="1" thickBot="1" x14ac:dyDescent="0.3">
      <c r="A130" s="254" t="s">
        <v>12</v>
      </c>
      <c r="B130" s="334" t="s">
        <v>231</v>
      </c>
      <c r="C130" s="335">
        <v>12</v>
      </c>
      <c r="D130" s="335">
        <v>1</v>
      </c>
      <c r="E130" s="339"/>
      <c r="F130" s="340">
        <v>0.1</v>
      </c>
      <c r="G130" s="336"/>
      <c r="H130" s="250"/>
    </row>
    <row r="131" spans="1:8" ht="10.5" customHeight="1" thickBot="1" x14ac:dyDescent="0.3">
      <c r="A131" s="254" t="s">
        <v>13</v>
      </c>
      <c r="B131" s="334" t="s">
        <v>166</v>
      </c>
      <c r="C131" s="335">
        <v>12</v>
      </c>
      <c r="D131" s="335">
        <v>1</v>
      </c>
      <c r="E131" s="339"/>
      <c r="F131" s="340">
        <v>0.1</v>
      </c>
      <c r="G131" s="336"/>
      <c r="H131" s="250"/>
    </row>
    <row r="132" spans="1:8" ht="10.5" customHeight="1" thickBot="1" x14ac:dyDescent="0.3">
      <c r="A132" s="254" t="s">
        <v>39</v>
      </c>
      <c r="B132" s="334" t="s">
        <v>167</v>
      </c>
      <c r="C132" s="335">
        <v>12</v>
      </c>
      <c r="D132" s="335">
        <v>1</v>
      </c>
      <c r="E132" s="339"/>
      <c r="F132" s="340">
        <v>0.1</v>
      </c>
      <c r="G132" s="336"/>
      <c r="H132" s="250"/>
    </row>
    <row r="133" spans="1:8" ht="15.75" thickBot="1" x14ac:dyDescent="0.3">
      <c r="A133" s="254" t="s">
        <v>40</v>
      </c>
      <c r="B133" s="334" t="s">
        <v>215</v>
      </c>
      <c r="C133" s="335">
        <v>12</v>
      </c>
      <c r="D133" s="335">
        <v>4</v>
      </c>
      <c r="E133" s="339"/>
      <c r="F133" s="341" t="s">
        <v>178</v>
      </c>
      <c r="G133" s="336"/>
      <c r="H133" s="250"/>
    </row>
    <row r="134" spans="1:8" ht="26.25" thickBot="1" x14ac:dyDescent="0.3">
      <c r="A134" s="254" t="s">
        <v>41</v>
      </c>
      <c r="B134" s="342" t="s">
        <v>214</v>
      </c>
      <c r="C134" s="335">
        <v>12</v>
      </c>
      <c r="D134" s="335">
        <v>3</v>
      </c>
      <c r="E134" s="339"/>
      <c r="F134" s="341" t="s">
        <v>178</v>
      </c>
      <c r="G134" s="336"/>
      <c r="H134" s="250"/>
    </row>
    <row r="135" spans="1:8" ht="15.75" thickBot="1" x14ac:dyDescent="0.3">
      <c r="A135" s="254" t="s">
        <v>42</v>
      </c>
      <c r="B135" s="343" t="s">
        <v>216</v>
      </c>
      <c r="C135" s="335">
        <v>12</v>
      </c>
      <c r="D135" s="335">
        <v>1</v>
      </c>
      <c r="E135" s="339"/>
      <c r="F135" s="341" t="s">
        <v>178</v>
      </c>
      <c r="G135" s="336"/>
      <c r="H135" s="250"/>
    </row>
    <row r="136" spans="1:8" ht="15.75" thickBot="1" x14ac:dyDescent="0.3">
      <c r="A136" s="254" t="s">
        <v>217</v>
      </c>
      <c r="B136" s="334" t="s">
        <v>183</v>
      </c>
      <c r="C136" s="335">
        <v>2</v>
      </c>
      <c r="D136" s="335">
        <v>6</v>
      </c>
      <c r="E136" s="339"/>
      <c r="F136" s="341" t="s">
        <v>178</v>
      </c>
      <c r="G136" s="336"/>
      <c r="H136" s="250"/>
    </row>
    <row r="137" spans="1:8" ht="15.75" thickBot="1" x14ac:dyDescent="0.3">
      <c r="A137" s="254" t="s">
        <v>232</v>
      </c>
      <c r="B137" s="334" t="s">
        <v>171</v>
      </c>
      <c r="C137" s="335">
        <v>4</v>
      </c>
      <c r="D137" s="335">
        <v>4</v>
      </c>
      <c r="E137" s="339"/>
      <c r="F137" s="341" t="s">
        <v>178</v>
      </c>
      <c r="G137" s="336"/>
      <c r="H137" s="250"/>
    </row>
    <row r="138" spans="1:8" ht="15.75" thickBot="1" x14ac:dyDescent="0.3">
      <c r="A138" s="254" t="s">
        <v>235</v>
      </c>
      <c r="B138" s="344" t="s">
        <v>181</v>
      </c>
      <c r="C138" s="335">
        <v>1</v>
      </c>
      <c r="D138" s="335">
        <v>12</v>
      </c>
      <c r="E138" s="339"/>
      <c r="F138" s="341" t="s">
        <v>178</v>
      </c>
      <c r="G138" s="336"/>
      <c r="H138" s="250"/>
    </row>
    <row r="139" spans="1:8" ht="15.75" thickBot="1" x14ac:dyDescent="0.3">
      <c r="A139" s="254" t="s">
        <v>236</v>
      </c>
      <c r="B139" s="343" t="s">
        <v>176</v>
      </c>
      <c r="C139" s="335">
        <v>1</v>
      </c>
      <c r="D139" s="335">
        <v>6</v>
      </c>
      <c r="E139" s="336"/>
      <c r="F139" s="335" t="s">
        <v>178</v>
      </c>
      <c r="G139" s="336"/>
      <c r="H139" s="250"/>
    </row>
    <row r="140" spans="1:8" ht="26.25" thickBot="1" x14ac:dyDescent="0.3">
      <c r="A140" s="254" t="s">
        <v>237</v>
      </c>
      <c r="B140" s="334" t="s">
        <v>182</v>
      </c>
      <c r="C140" s="335">
        <v>1</v>
      </c>
      <c r="D140" s="335">
        <v>12</v>
      </c>
      <c r="E140" s="336"/>
      <c r="F140" s="335" t="s">
        <v>178</v>
      </c>
      <c r="G140" s="336"/>
      <c r="H140" s="345"/>
    </row>
    <row r="141" spans="1:8" ht="16.5" thickBot="1" x14ac:dyDescent="0.3">
      <c r="A141" s="326"/>
      <c r="B141" s="251"/>
      <c r="C141" s="251"/>
      <c r="D141" s="251"/>
      <c r="E141" s="251"/>
      <c r="F141" s="251"/>
      <c r="G141" s="251"/>
      <c r="H141" s="345"/>
    </row>
    <row r="142" spans="1:8" ht="15.75" thickBot="1" x14ac:dyDescent="0.3">
      <c r="A142" s="614" t="s">
        <v>105</v>
      </c>
      <c r="B142" s="615"/>
      <c r="C142" s="615"/>
      <c r="D142" s="616"/>
      <c r="E142" s="273"/>
      <c r="F142" s="273"/>
      <c r="G142" s="272"/>
      <c r="H142" s="272"/>
    </row>
    <row r="143" spans="1:8" ht="15.75" thickBot="1" x14ac:dyDescent="0.3">
      <c r="A143" s="333"/>
      <c r="B143" s="346" t="s">
        <v>111</v>
      </c>
      <c r="C143" s="331" t="s">
        <v>124</v>
      </c>
      <c r="D143" s="331" t="s">
        <v>123</v>
      </c>
      <c r="E143" s="262"/>
      <c r="F143" s="272"/>
      <c r="G143" s="272"/>
      <c r="H143" s="272"/>
    </row>
    <row r="144" spans="1:8" ht="15.75" thickBot="1" x14ac:dyDescent="0.3">
      <c r="A144" s="341" t="s">
        <v>108</v>
      </c>
      <c r="B144" s="334" t="s">
        <v>179</v>
      </c>
      <c r="C144" s="336">
        <f>SUM(G115:G123)</f>
        <v>0</v>
      </c>
      <c r="D144" s="336">
        <f>C144/12</f>
        <v>0</v>
      </c>
      <c r="E144" s="272"/>
      <c r="F144" s="272"/>
      <c r="G144" s="272"/>
      <c r="H144" s="272"/>
    </row>
    <row r="145" spans="1:8" ht="10.5" customHeight="1" thickBot="1" x14ac:dyDescent="0.3">
      <c r="A145" s="341" t="s">
        <v>109</v>
      </c>
      <c r="B145" s="334" t="s">
        <v>205</v>
      </c>
      <c r="C145" s="336">
        <f>SUM(G125:G140)</f>
        <v>0</v>
      </c>
      <c r="D145" s="336">
        <f>C145/12</f>
        <v>0</v>
      </c>
      <c r="E145" s="272"/>
      <c r="F145" s="272"/>
      <c r="G145" s="272"/>
      <c r="H145" s="272"/>
    </row>
    <row r="146" spans="1:8" ht="17.25" customHeight="1" thickBot="1" x14ac:dyDescent="0.3">
      <c r="A146" s="509" t="s">
        <v>110</v>
      </c>
      <c r="B146" s="510"/>
      <c r="C146" s="511"/>
      <c r="D146" s="375">
        <f>SUM(D144:D145)</f>
        <v>0</v>
      </c>
      <c r="E146" s="250"/>
      <c r="F146" s="272"/>
      <c r="G146" s="272"/>
      <c r="H146" s="272"/>
    </row>
    <row r="147" spans="1:8" ht="15.75" customHeight="1" thickBot="1" x14ac:dyDescent="0.3">
      <c r="A147" s="250"/>
      <c r="B147" s="273"/>
      <c r="C147" s="269"/>
      <c r="D147" s="269"/>
      <c r="E147" s="269"/>
      <c r="F147" s="272"/>
      <c r="G147" s="272"/>
      <c r="H147" s="272"/>
    </row>
    <row r="148" spans="1:8" ht="15.75" thickBot="1" x14ac:dyDescent="0.3">
      <c r="A148" s="620" t="s">
        <v>107</v>
      </c>
      <c r="B148" s="621"/>
      <c r="C148" s="621"/>
      <c r="D148" s="621"/>
      <c r="E148" s="622"/>
      <c r="F148" s="273"/>
      <c r="G148" s="273"/>
      <c r="H148" s="272"/>
    </row>
    <row r="149" spans="1:8" ht="60" customHeight="1" thickBot="1" x14ac:dyDescent="0.3">
      <c r="A149" s="623" t="s">
        <v>100</v>
      </c>
      <c r="B149" s="624"/>
      <c r="C149" s="624"/>
      <c r="D149" s="624"/>
      <c r="E149" s="625"/>
      <c r="F149" s="347"/>
      <c r="G149" s="347"/>
      <c r="H149" s="272"/>
    </row>
    <row r="150" spans="1:8" s="348" customFormat="1" ht="34.5" customHeight="1" thickBot="1" x14ac:dyDescent="0.3">
      <c r="A150" s="626" t="s">
        <v>298</v>
      </c>
      <c r="B150" s="627"/>
      <c r="C150" s="627"/>
      <c r="D150" s="628"/>
      <c r="E150" s="269"/>
      <c r="F150" s="269"/>
      <c r="G150" s="269"/>
      <c r="H150" s="262"/>
    </row>
    <row r="151" spans="1:8" ht="12.75" customHeight="1" thickBot="1" x14ac:dyDescent="0.3">
      <c r="A151" s="629" t="s">
        <v>5</v>
      </c>
      <c r="B151" s="630"/>
      <c r="C151" s="631">
        <v>0.03</v>
      </c>
      <c r="D151" s="632"/>
      <c r="E151" s="250"/>
      <c r="F151" s="250"/>
      <c r="G151" s="250"/>
      <c r="H151" s="272"/>
    </row>
    <row r="152" spans="1:8" ht="16.5" customHeight="1" x14ac:dyDescent="0.25">
      <c r="A152" s="633" t="s">
        <v>99</v>
      </c>
      <c r="B152" s="634"/>
      <c r="C152" s="635">
        <v>0.14249999999999999</v>
      </c>
      <c r="D152" s="636"/>
      <c r="E152" s="250"/>
      <c r="F152" s="250"/>
      <c r="G152" s="250"/>
      <c r="H152" s="345"/>
    </row>
    <row r="153" spans="1:8" ht="60" customHeight="1" thickBot="1" x14ac:dyDescent="0.3">
      <c r="A153" s="639" t="s">
        <v>186</v>
      </c>
      <c r="B153" s="640"/>
      <c r="C153" s="637"/>
      <c r="D153" s="638"/>
      <c r="E153" s="250"/>
      <c r="F153" s="250"/>
      <c r="G153" s="250"/>
      <c r="H153" s="345"/>
    </row>
    <row r="154" spans="1:8" ht="12.75" customHeight="1" thickBot="1" x14ac:dyDescent="0.3">
      <c r="A154" s="629" t="s">
        <v>6</v>
      </c>
      <c r="B154" s="630"/>
      <c r="C154" s="641">
        <v>6.7900000000000002E-2</v>
      </c>
      <c r="D154" s="642"/>
      <c r="E154" s="250"/>
      <c r="F154" s="250"/>
      <c r="G154" s="250"/>
      <c r="H154" s="345"/>
    </row>
    <row r="155" spans="1:8" ht="16.5" thickBot="1" x14ac:dyDescent="0.3">
      <c r="A155" s="610" t="s">
        <v>0</v>
      </c>
      <c r="B155" s="611"/>
      <c r="C155" s="612">
        <f>SUM(C151:D154)</f>
        <v>0.2404</v>
      </c>
      <c r="D155" s="613"/>
      <c r="E155" s="250"/>
      <c r="F155" s="250"/>
      <c r="G155" s="250"/>
      <c r="H155" s="345"/>
    </row>
    <row r="156" spans="1:8" ht="16.5" thickBot="1" x14ac:dyDescent="0.3">
      <c r="A156" s="349"/>
      <c r="B156" s="350"/>
      <c r="C156" s="350"/>
      <c r="D156" s="350"/>
      <c r="E156" s="250"/>
      <c r="F156" s="250"/>
      <c r="G156" s="250"/>
      <c r="H156" s="345"/>
    </row>
    <row r="157" spans="1:8" ht="15.75" customHeight="1" thickBot="1" x14ac:dyDescent="0.3">
      <c r="A157" s="514" t="s">
        <v>34</v>
      </c>
      <c r="B157" s="515"/>
      <c r="C157" s="515"/>
      <c r="D157" s="515"/>
      <c r="E157" s="516"/>
      <c r="F157" s="345"/>
      <c r="G157" s="345"/>
      <c r="H157" s="345"/>
    </row>
    <row r="158" spans="1:8" ht="26.25" thickBot="1" x14ac:dyDescent="0.3">
      <c r="A158" s="351" t="s">
        <v>112</v>
      </c>
      <c r="B158" s="352" t="s">
        <v>4</v>
      </c>
      <c r="C158" s="353" t="s">
        <v>97</v>
      </c>
      <c r="D158" s="353" t="s">
        <v>21</v>
      </c>
      <c r="E158" s="353" t="s">
        <v>121</v>
      </c>
      <c r="F158" s="262"/>
      <c r="G158" s="345"/>
      <c r="H158" s="345"/>
    </row>
    <row r="159" spans="1:8" ht="10.5" customHeight="1" thickBot="1" x14ac:dyDescent="0.3">
      <c r="A159" s="354"/>
      <c r="B159" s="355" t="s">
        <v>187</v>
      </c>
      <c r="C159" s="356"/>
      <c r="D159" s="353"/>
      <c r="E159" s="353"/>
      <c r="F159" s="262"/>
      <c r="G159" s="345"/>
      <c r="H159" s="345"/>
    </row>
    <row r="160" spans="1:8" ht="21.75" customHeight="1" thickBot="1" x14ac:dyDescent="0.3">
      <c r="A160" s="357" t="s">
        <v>7</v>
      </c>
      <c r="B160" s="358" t="s">
        <v>199</v>
      </c>
      <c r="C160" s="359">
        <f>SUM(C23,C62,D88,C110)</f>
        <v>0</v>
      </c>
      <c r="D160" s="360">
        <f>C155</f>
        <v>0.2404</v>
      </c>
      <c r="E160" s="361">
        <f>C160*D160</f>
        <v>0</v>
      </c>
      <c r="F160" s="250"/>
      <c r="G160" s="345"/>
      <c r="H160" s="345"/>
    </row>
    <row r="161" spans="1:8" ht="26.25" thickBot="1" x14ac:dyDescent="0.3">
      <c r="A161" s="354" t="s">
        <v>113</v>
      </c>
      <c r="B161" s="362" t="s">
        <v>4</v>
      </c>
      <c r="C161" s="356" t="s">
        <v>97</v>
      </c>
      <c r="D161" s="356" t="s">
        <v>21</v>
      </c>
      <c r="E161" s="356" t="s">
        <v>98</v>
      </c>
      <c r="F161" s="345"/>
      <c r="G161" s="345"/>
      <c r="H161" s="345"/>
    </row>
    <row r="162" spans="1:8" ht="29.25" customHeight="1" thickBot="1" x14ac:dyDescent="0.3">
      <c r="A162" s="357" t="s">
        <v>7</v>
      </c>
      <c r="B162" s="363" t="s">
        <v>308</v>
      </c>
      <c r="C162" s="359"/>
      <c r="D162" s="364">
        <f>C155</f>
        <v>0.2404</v>
      </c>
      <c r="E162" s="365">
        <f>D162*C162</f>
        <v>0</v>
      </c>
      <c r="F162" s="345"/>
      <c r="G162" s="345"/>
      <c r="H162" s="345"/>
    </row>
    <row r="163" spans="1:8" ht="10.5" customHeight="1" thickBot="1" x14ac:dyDescent="0.3">
      <c r="A163" s="326"/>
      <c r="B163" s="272"/>
      <c r="C163" s="262"/>
      <c r="D163" s="262"/>
      <c r="E163" s="262"/>
      <c r="F163" s="345"/>
      <c r="G163" s="345"/>
      <c r="H163" s="345"/>
    </row>
    <row r="164" spans="1:8" ht="16.5" thickBot="1" x14ac:dyDescent="0.3">
      <c r="A164" s="517" t="s">
        <v>92</v>
      </c>
      <c r="B164" s="518"/>
      <c r="C164" s="519"/>
      <c r="D164" s="273"/>
      <c r="E164" s="250"/>
      <c r="F164" s="345"/>
      <c r="G164" s="345"/>
      <c r="H164" s="345"/>
    </row>
    <row r="165" spans="1:8" ht="26.25" thickBot="1" x14ac:dyDescent="0.3">
      <c r="A165" s="381"/>
      <c r="B165" s="381" t="s">
        <v>93</v>
      </c>
      <c r="C165" s="381" t="s">
        <v>228</v>
      </c>
      <c r="E165" s="250"/>
      <c r="F165" s="345"/>
      <c r="G165" s="345"/>
      <c r="H165" s="345"/>
    </row>
    <row r="166" spans="1:8" ht="26.25" thickBot="1" x14ac:dyDescent="0.3">
      <c r="A166" s="382" t="s">
        <v>7</v>
      </c>
      <c r="B166" s="383" t="s">
        <v>131</v>
      </c>
      <c r="C166" s="384">
        <f>C23</f>
        <v>0</v>
      </c>
      <c r="F166" s="345"/>
      <c r="G166" s="345"/>
      <c r="H166" s="345"/>
    </row>
    <row r="167" spans="1:8" ht="26.25" thickBot="1" x14ac:dyDescent="0.3">
      <c r="A167" s="382" t="s">
        <v>8</v>
      </c>
      <c r="B167" s="383" t="s">
        <v>189</v>
      </c>
      <c r="C167" s="384">
        <f>C62</f>
        <v>0</v>
      </c>
      <c r="F167" s="345"/>
      <c r="G167" s="345"/>
      <c r="H167" s="345"/>
    </row>
    <row r="168" spans="1:8" ht="39" thickBot="1" x14ac:dyDescent="0.3">
      <c r="A168" s="382" t="s">
        <v>9</v>
      </c>
      <c r="B168" s="383" t="s">
        <v>190</v>
      </c>
      <c r="C168" s="384">
        <f>D88</f>
        <v>0</v>
      </c>
      <c r="F168" s="345"/>
      <c r="G168" s="345"/>
      <c r="H168" s="345"/>
    </row>
    <row r="169" spans="1:8" ht="26.25" thickBot="1" x14ac:dyDescent="0.3">
      <c r="A169" s="382" t="s">
        <v>10</v>
      </c>
      <c r="B169" s="383" t="s">
        <v>233</v>
      </c>
      <c r="C169" s="384">
        <f>C110</f>
        <v>0</v>
      </c>
      <c r="F169" s="345"/>
      <c r="G169" s="345"/>
      <c r="H169" s="345"/>
    </row>
    <row r="170" spans="1:8" ht="26.25" thickBot="1" x14ac:dyDescent="0.3">
      <c r="A170" s="382" t="s">
        <v>11</v>
      </c>
      <c r="B170" s="383" t="s">
        <v>305</v>
      </c>
      <c r="C170" s="384">
        <f>D146</f>
        <v>0</v>
      </c>
      <c r="F170" s="345"/>
      <c r="G170" s="345"/>
      <c r="H170" s="345"/>
    </row>
    <row r="171" spans="1:8" ht="26.25" thickBot="1" x14ac:dyDescent="0.3">
      <c r="A171" s="382" t="s">
        <v>12</v>
      </c>
      <c r="B171" s="383" t="s">
        <v>192</v>
      </c>
      <c r="C171" s="385">
        <f>SUM(E160,E162)</f>
        <v>0</v>
      </c>
      <c r="F171" s="345"/>
      <c r="G171" s="345"/>
      <c r="H171" s="345"/>
    </row>
    <row r="172" spans="1:8" ht="16.5" thickBot="1" x14ac:dyDescent="0.3">
      <c r="A172" s="382"/>
      <c r="B172" s="386" t="s">
        <v>124</v>
      </c>
      <c r="C172" s="387">
        <f>SUM(C166:C171)</f>
        <v>0</v>
      </c>
      <c r="E172" s="345"/>
      <c r="F172" s="345"/>
      <c r="G172" s="345"/>
      <c r="H172" s="345"/>
    </row>
    <row r="173" spans="1:8" ht="16.5" thickBot="1" x14ac:dyDescent="0.3">
      <c r="A173" s="262"/>
      <c r="B173" s="366"/>
      <c r="C173" s="366"/>
      <c r="D173" s="345"/>
      <c r="E173" s="345"/>
      <c r="F173" s="345"/>
      <c r="G173" s="345"/>
      <c r="H173" s="345"/>
    </row>
    <row r="174" spans="1:8" ht="15.75" thickBot="1" x14ac:dyDescent="0.3">
      <c r="A174" s="517" t="s">
        <v>94</v>
      </c>
      <c r="B174" s="518"/>
      <c r="C174" s="518"/>
      <c r="D174" s="518"/>
      <c r="E174" s="519"/>
      <c r="F174" s="273"/>
      <c r="G174" s="273"/>
      <c r="H174" s="273"/>
    </row>
    <row r="175" spans="1:8" ht="16.5" thickBot="1" x14ac:dyDescent="0.3">
      <c r="A175" s="367"/>
      <c r="B175" s="368" t="s">
        <v>58</v>
      </c>
      <c r="C175" s="259" t="s">
        <v>95</v>
      </c>
      <c r="D175" s="260" t="s">
        <v>299</v>
      </c>
      <c r="E175" s="260" t="s">
        <v>300</v>
      </c>
      <c r="F175" s="345"/>
      <c r="G175" s="345"/>
      <c r="H175" s="345"/>
    </row>
    <row r="176" spans="1:8" ht="26.25" thickBot="1" x14ac:dyDescent="0.3">
      <c r="A176" s="341"/>
      <c r="B176" s="256" t="s">
        <v>207</v>
      </c>
      <c r="C176" s="335">
        <v>1</v>
      </c>
      <c r="D176" s="369">
        <f>C172</f>
        <v>0</v>
      </c>
      <c r="E176" s="369">
        <f>D176*12</f>
        <v>0</v>
      </c>
      <c r="F176" s="345"/>
      <c r="G176" s="345"/>
      <c r="H176" s="345"/>
    </row>
    <row r="177" spans="1:8" ht="16.5" thickBot="1" x14ac:dyDescent="0.3">
      <c r="A177" s="509" t="s">
        <v>96</v>
      </c>
      <c r="B177" s="510"/>
      <c r="C177" s="511"/>
      <c r="D177" s="512">
        <f>E176</f>
        <v>0</v>
      </c>
      <c r="E177" s="513"/>
      <c r="F177" s="345"/>
      <c r="G177" s="345"/>
      <c r="H177" s="345"/>
    </row>
    <row r="178" spans="1:8" ht="15" customHeight="1" thickBot="1" x14ac:dyDescent="0.3">
      <c r="A178" s="509" t="s">
        <v>126</v>
      </c>
      <c r="B178" s="510"/>
      <c r="C178" s="511"/>
      <c r="D178" s="512">
        <f>D177/12</f>
        <v>0</v>
      </c>
      <c r="E178" s="513"/>
      <c r="F178" s="345"/>
      <c r="G178" s="345"/>
      <c r="H178" s="345"/>
    </row>
  </sheetData>
  <mergeCells count="90">
    <mergeCell ref="A155:B155"/>
    <mergeCell ref="C155:D155"/>
    <mergeCell ref="B114:G114"/>
    <mergeCell ref="B124:G124"/>
    <mergeCell ref="A142:D142"/>
    <mergeCell ref="A146:C146"/>
    <mergeCell ref="A148:E148"/>
    <mergeCell ref="A149:E149"/>
    <mergeCell ref="A150:D150"/>
    <mergeCell ref="A151:B151"/>
    <mergeCell ref="C151:D151"/>
    <mergeCell ref="A152:B152"/>
    <mergeCell ref="C152:D153"/>
    <mergeCell ref="A153:B153"/>
    <mergeCell ref="A154:B154"/>
    <mergeCell ref="C154:D154"/>
    <mergeCell ref="A12:D12"/>
    <mergeCell ref="A13:B13"/>
    <mergeCell ref="A14:B14"/>
    <mergeCell ref="A16:C16"/>
    <mergeCell ref="A1:D1"/>
    <mergeCell ref="A2:D2"/>
    <mergeCell ref="A3:C3"/>
    <mergeCell ref="A6:D6"/>
    <mergeCell ref="B11:C11"/>
    <mergeCell ref="A4:C4"/>
    <mergeCell ref="B7:C7"/>
    <mergeCell ref="B8:C8"/>
    <mergeCell ref="B9:C9"/>
    <mergeCell ref="B10:C10"/>
    <mergeCell ref="A20:C20"/>
    <mergeCell ref="A21:A22"/>
    <mergeCell ref="B21:B22"/>
    <mergeCell ref="C21:C22"/>
    <mergeCell ref="E21:E22"/>
    <mergeCell ref="A25:D25"/>
    <mergeCell ref="A26:D26"/>
    <mergeCell ref="A27:A28"/>
    <mergeCell ref="B27:B28"/>
    <mergeCell ref="C27:C28"/>
    <mergeCell ref="D27:D28"/>
    <mergeCell ref="A32:B32"/>
    <mergeCell ref="A34:D34"/>
    <mergeCell ref="A35:A36"/>
    <mergeCell ref="B35:B36"/>
    <mergeCell ref="C35:C36"/>
    <mergeCell ref="D35:D36"/>
    <mergeCell ref="A45:B45"/>
    <mergeCell ref="A47:D47"/>
    <mergeCell ref="A48:A49"/>
    <mergeCell ref="B48:B49"/>
    <mergeCell ref="C48:C49"/>
    <mergeCell ref="D48:D49"/>
    <mergeCell ref="G48:G49"/>
    <mergeCell ref="A54:B54"/>
    <mergeCell ref="C54:D54"/>
    <mergeCell ref="A56:C56"/>
    <mergeCell ref="A57:A58"/>
    <mergeCell ref="B57:B58"/>
    <mergeCell ref="C57:C58"/>
    <mergeCell ref="A62:B62"/>
    <mergeCell ref="A64:F64"/>
    <mergeCell ref="A65:F65"/>
    <mergeCell ref="A68:A69"/>
    <mergeCell ref="B68:B69"/>
    <mergeCell ref="C68:C69"/>
    <mergeCell ref="E68:F68"/>
    <mergeCell ref="A66:F66"/>
    <mergeCell ref="G76:G77"/>
    <mergeCell ref="H76:H77"/>
    <mergeCell ref="A80:B80"/>
    <mergeCell ref="A82:H82"/>
    <mergeCell ref="A86:D86"/>
    <mergeCell ref="A90:F90"/>
    <mergeCell ref="A95:B95"/>
    <mergeCell ref="E95:F95"/>
    <mergeCell ref="A104:D104"/>
    <mergeCell ref="E104:F104"/>
    <mergeCell ref="A105:E105"/>
    <mergeCell ref="F105:G105"/>
    <mergeCell ref="A106:C106"/>
    <mergeCell ref="A107:C107"/>
    <mergeCell ref="A112:G112"/>
    <mergeCell ref="A178:C178"/>
    <mergeCell ref="D178:E178"/>
    <mergeCell ref="A157:E157"/>
    <mergeCell ref="A164:C164"/>
    <mergeCell ref="A174:E174"/>
    <mergeCell ref="A177:C177"/>
    <mergeCell ref="D177:E177"/>
  </mergeCells>
  <pageMargins left="0.511811024" right="0.511811024" top="0.78740157499999996" bottom="0.78740157499999996" header="0.31496062000000002" footer="0.31496062000000002"/>
  <pageSetup paperSize="9" scale="97"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P177"/>
  <sheetViews>
    <sheetView showGridLines="0" zoomScale="115" zoomScaleNormal="115" workbookViewId="0">
      <selection activeCell="F180" sqref="A1:H180"/>
    </sheetView>
  </sheetViews>
  <sheetFormatPr defaultColWidth="9.140625" defaultRowHeight="15.75" x14ac:dyDescent="0.25"/>
  <cols>
    <col min="1" max="1" width="9.140625" style="1"/>
    <col min="2" max="2" width="47.5703125" style="1" customWidth="1"/>
    <col min="3" max="3" width="18" style="1" customWidth="1"/>
    <col min="4" max="4" width="18.7109375" style="1" customWidth="1"/>
    <col min="5" max="5" width="16.42578125" style="1" customWidth="1"/>
    <col min="6" max="6" width="14.7109375" style="1" bestFit="1" customWidth="1"/>
    <col min="7" max="7" width="15.140625" style="1" customWidth="1"/>
    <col min="8" max="13" width="9.140625" style="1"/>
    <col min="14" max="14" width="8.85546875" style="1" bestFit="1" customWidth="1"/>
    <col min="15" max="16384" width="9.140625" style="1"/>
  </cols>
  <sheetData>
    <row r="1" spans="1:16" s="2" customFormat="1" ht="24" customHeight="1" x14ac:dyDescent="0.25">
      <c r="A1" s="460" t="s">
        <v>44</v>
      </c>
      <c r="B1" s="461"/>
      <c r="C1" s="461"/>
      <c r="D1" s="462"/>
      <c r="E1" s="8"/>
      <c r="F1" s="8"/>
    </row>
    <row r="2" spans="1:16" s="3" customFormat="1" ht="30.75" customHeight="1" x14ac:dyDescent="0.25">
      <c r="A2" s="463" t="s">
        <v>273</v>
      </c>
      <c r="B2" s="464"/>
      <c r="C2" s="464"/>
      <c r="D2" s="465"/>
      <c r="E2" s="8"/>
      <c r="F2" s="8"/>
    </row>
    <row r="3" spans="1:16" s="3" customFormat="1" ht="12.75" x14ac:dyDescent="0.25">
      <c r="A3" s="466"/>
      <c r="B3" s="466"/>
      <c r="C3" s="466"/>
      <c r="D3" s="175"/>
      <c r="E3" s="8"/>
      <c r="F3" s="8"/>
      <c r="I3" s="42"/>
      <c r="J3" s="42"/>
      <c r="K3" s="42"/>
      <c r="L3" s="42"/>
      <c r="M3" s="42"/>
      <c r="N3" s="42"/>
      <c r="O3" s="42"/>
      <c r="P3" s="42"/>
    </row>
    <row r="4" spans="1:16" s="3" customFormat="1" ht="15" x14ac:dyDescent="0.25">
      <c r="A4" s="466"/>
      <c r="B4" s="466"/>
      <c r="C4" s="466"/>
      <c r="D4" s="175"/>
      <c r="E4" s="8"/>
      <c r="F4" s="8"/>
      <c r="I4" s="42"/>
      <c r="J4" s="41"/>
      <c r="K4" s="41"/>
      <c r="L4" s="41"/>
      <c r="M4" s="41"/>
      <c r="N4" s="41"/>
      <c r="O4" s="42"/>
      <c r="P4" s="42"/>
    </row>
    <row r="5" spans="1:16" s="3" customFormat="1" ht="18" customHeight="1" x14ac:dyDescent="0.25">
      <c r="A5" s="8"/>
      <c r="B5" s="8"/>
      <c r="C5" s="8"/>
      <c r="D5" s="60"/>
      <c r="E5" s="8"/>
      <c r="F5" s="8"/>
      <c r="I5" s="42"/>
      <c r="J5" s="41"/>
      <c r="K5" s="41"/>
      <c r="L5" s="41"/>
      <c r="M5" s="41"/>
      <c r="N5" s="41"/>
      <c r="O5" s="42"/>
      <c r="P5" s="42"/>
    </row>
    <row r="6" spans="1:16" s="3" customFormat="1" ht="10.5" customHeight="1" x14ac:dyDescent="0.25">
      <c r="A6" s="647" t="s">
        <v>37</v>
      </c>
      <c r="B6" s="647"/>
      <c r="C6" s="647"/>
      <c r="D6" s="647"/>
      <c r="E6" s="8"/>
      <c r="F6" s="8" t="s">
        <v>195</v>
      </c>
      <c r="I6" s="42"/>
      <c r="J6" s="41"/>
      <c r="K6" s="41"/>
      <c r="L6" s="41"/>
      <c r="M6" s="41"/>
      <c r="N6" s="41"/>
      <c r="O6" s="42"/>
      <c r="P6" s="42"/>
    </row>
    <row r="7" spans="1:16" s="3" customFormat="1" ht="10.5" customHeight="1" x14ac:dyDescent="0.25">
      <c r="A7" s="75" t="s">
        <v>7</v>
      </c>
      <c r="B7" s="648" t="s">
        <v>115</v>
      </c>
      <c r="C7" s="648"/>
      <c r="D7" s="76"/>
      <c r="E7" s="8"/>
      <c r="F7" s="8"/>
      <c r="I7" s="42"/>
      <c r="J7" s="41"/>
      <c r="K7" s="41"/>
      <c r="L7" s="41"/>
      <c r="M7" s="41"/>
      <c r="N7" s="41"/>
      <c r="O7" s="42"/>
      <c r="P7" s="42"/>
    </row>
    <row r="8" spans="1:16" s="3" customFormat="1" ht="10.5" customHeight="1" x14ac:dyDescent="0.25">
      <c r="A8" s="75" t="s">
        <v>8</v>
      </c>
      <c r="B8" s="648" t="s">
        <v>38</v>
      </c>
      <c r="C8" s="648"/>
      <c r="D8" s="75" t="s">
        <v>47</v>
      </c>
      <c r="E8" s="8"/>
      <c r="F8" s="8"/>
      <c r="I8" s="42"/>
      <c r="J8" s="41"/>
      <c r="K8" s="41"/>
      <c r="L8" s="41"/>
      <c r="M8" s="41"/>
      <c r="N8" s="41"/>
      <c r="O8" s="42"/>
      <c r="P8" s="42"/>
    </row>
    <row r="9" spans="1:16" s="3" customFormat="1" ht="10.5" customHeight="1" x14ac:dyDescent="0.25">
      <c r="A9" s="75" t="s">
        <v>9</v>
      </c>
      <c r="B9" s="648" t="s">
        <v>48</v>
      </c>
      <c r="C9" s="648"/>
      <c r="D9" s="75">
        <v>2019</v>
      </c>
      <c r="E9" s="8"/>
      <c r="F9" s="8"/>
      <c r="I9" s="42"/>
      <c r="J9" s="41"/>
      <c r="K9" s="41"/>
      <c r="L9" s="41"/>
      <c r="M9" s="41"/>
      <c r="N9" s="41"/>
      <c r="O9" s="42"/>
      <c r="P9" s="42"/>
    </row>
    <row r="10" spans="1:16" s="2" customFormat="1" ht="12.75" customHeight="1" x14ac:dyDescent="0.25">
      <c r="A10" s="75" t="s">
        <v>43</v>
      </c>
      <c r="B10" s="648" t="s">
        <v>49</v>
      </c>
      <c r="C10" s="648"/>
      <c r="D10" s="75">
        <v>12</v>
      </c>
      <c r="E10" s="8"/>
      <c r="F10" s="8"/>
      <c r="G10" s="3"/>
      <c r="H10" s="3"/>
      <c r="I10" s="5"/>
      <c r="J10" s="5"/>
      <c r="K10" s="5"/>
      <c r="L10" s="5"/>
      <c r="M10" s="5"/>
      <c r="N10" s="5"/>
      <c r="O10" s="5"/>
      <c r="P10" s="5"/>
    </row>
    <row r="11" spans="1:16" s="2" customFormat="1" ht="10.5" customHeight="1" x14ac:dyDescent="0.25">
      <c r="A11" s="191"/>
      <c r="B11" s="649"/>
      <c r="C11" s="649"/>
      <c r="D11" s="188"/>
      <c r="E11" s="8"/>
      <c r="F11" s="8"/>
      <c r="I11" s="5"/>
      <c r="J11" s="5"/>
      <c r="K11" s="5"/>
      <c r="L11" s="5"/>
      <c r="M11" s="5"/>
      <c r="N11" s="5"/>
      <c r="O11" s="5"/>
      <c r="P11" s="5"/>
    </row>
    <row r="12" spans="1:16" s="2" customFormat="1" ht="19.5" customHeight="1" x14ac:dyDescent="0.25">
      <c r="A12" s="651" t="s">
        <v>45</v>
      </c>
      <c r="B12" s="652"/>
      <c r="C12" s="652"/>
      <c r="D12" s="653"/>
      <c r="E12" s="212"/>
      <c r="F12" s="8"/>
      <c r="I12" s="5"/>
      <c r="J12" s="5"/>
      <c r="K12" s="5"/>
      <c r="L12" s="5"/>
      <c r="M12" s="5"/>
      <c r="N12" s="5"/>
      <c r="O12" s="5"/>
      <c r="P12" s="5"/>
    </row>
    <row r="13" spans="1:16" s="2" customFormat="1" ht="30" customHeight="1" x14ac:dyDescent="0.25">
      <c r="A13" s="650" t="s">
        <v>46</v>
      </c>
      <c r="B13" s="650"/>
      <c r="C13" s="190" t="s">
        <v>221</v>
      </c>
      <c r="D13" s="79" t="s">
        <v>222</v>
      </c>
      <c r="E13" s="371"/>
      <c r="F13" s="8"/>
      <c r="I13" s="5"/>
      <c r="J13" s="5"/>
      <c r="K13" s="5"/>
      <c r="L13" s="5"/>
      <c r="M13" s="5"/>
      <c r="N13" s="5"/>
      <c r="O13" s="5"/>
      <c r="P13" s="5"/>
    </row>
    <row r="14" spans="1:16" s="2" customFormat="1" ht="15" customHeight="1" x14ac:dyDescent="0.25">
      <c r="A14" s="75" t="s">
        <v>7</v>
      </c>
      <c r="B14" s="75" t="s">
        <v>274</v>
      </c>
      <c r="C14" s="372" t="s">
        <v>208</v>
      </c>
      <c r="D14" s="179" t="s">
        <v>223</v>
      </c>
      <c r="E14" s="51"/>
      <c r="F14" s="8"/>
      <c r="I14" s="5"/>
      <c r="J14" s="5"/>
      <c r="K14" s="5"/>
      <c r="L14" s="5"/>
      <c r="M14" s="5"/>
      <c r="N14" s="5"/>
      <c r="O14" s="5"/>
      <c r="P14" s="5"/>
    </row>
    <row r="15" spans="1:16" s="2" customFormat="1" ht="28.5" customHeight="1" x14ac:dyDescent="0.25">
      <c r="A15" s="75" t="s">
        <v>8</v>
      </c>
      <c r="B15" s="75" t="s">
        <v>275</v>
      </c>
      <c r="C15" s="372" t="s">
        <v>208</v>
      </c>
      <c r="D15" s="179" t="s">
        <v>224</v>
      </c>
      <c r="E15" s="51"/>
      <c r="F15" s="8"/>
      <c r="I15" s="5"/>
      <c r="J15" s="5"/>
      <c r="K15" s="5"/>
      <c r="L15" s="5"/>
      <c r="M15" s="5"/>
      <c r="N15" s="5"/>
      <c r="O15" s="5"/>
      <c r="P15" s="5"/>
    </row>
    <row r="16" spans="1:16" s="2" customFormat="1" ht="28.5" customHeight="1" x14ac:dyDescent="0.25">
      <c r="A16" s="75" t="s">
        <v>9</v>
      </c>
      <c r="B16" s="75" t="s">
        <v>276</v>
      </c>
      <c r="C16" s="372" t="s">
        <v>209</v>
      </c>
      <c r="D16" s="198" t="s">
        <v>225</v>
      </c>
      <c r="E16" s="51"/>
      <c r="F16" s="8"/>
      <c r="I16" s="5"/>
      <c r="J16" s="5"/>
      <c r="K16" s="5"/>
      <c r="L16" s="5"/>
      <c r="M16" s="5"/>
      <c r="N16" s="5"/>
      <c r="O16" s="5"/>
      <c r="P16" s="5"/>
    </row>
    <row r="17" spans="1:16" s="2" customFormat="1" ht="28.5" customHeight="1" x14ac:dyDescent="0.25">
      <c r="A17" s="75" t="s">
        <v>10</v>
      </c>
      <c r="B17" s="75" t="s">
        <v>277</v>
      </c>
      <c r="C17" s="372" t="s">
        <v>209</v>
      </c>
      <c r="D17" s="198" t="s">
        <v>226</v>
      </c>
      <c r="E17" s="51"/>
      <c r="F17" s="8"/>
      <c r="I17" s="5"/>
      <c r="J17" s="5"/>
      <c r="K17" s="5"/>
      <c r="L17" s="5"/>
      <c r="M17" s="5"/>
      <c r="N17" s="5"/>
      <c r="O17" s="5"/>
      <c r="P17" s="5"/>
    </row>
    <row r="18" spans="1:16" s="2" customFormat="1" ht="12.75" x14ac:dyDescent="0.25">
      <c r="A18" s="69"/>
      <c r="B18" s="69"/>
      <c r="C18" s="69"/>
      <c r="D18" s="8"/>
      <c r="E18" s="4"/>
      <c r="F18" s="8"/>
    </row>
    <row r="19" spans="1:16" s="2" customFormat="1" ht="14.25" x14ac:dyDescent="0.25">
      <c r="A19" s="388" t="s">
        <v>131</v>
      </c>
      <c r="B19" s="388"/>
      <c r="C19" s="388"/>
      <c r="D19" s="40"/>
      <c r="E19" s="40"/>
      <c r="F19" s="40"/>
      <c r="G19" s="4"/>
    </row>
    <row r="20" spans="1:16" s="2" customFormat="1" ht="36.75" customHeight="1" x14ac:dyDescent="0.25">
      <c r="A20" s="77" t="s">
        <v>116</v>
      </c>
      <c r="B20" s="77" t="s">
        <v>210</v>
      </c>
      <c r="C20" s="77" t="s">
        <v>211</v>
      </c>
      <c r="D20" s="370"/>
      <c r="E20" s="370"/>
      <c r="F20" s="370"/>
      <c r="G20" s="4"/>
    </row>
    <row r="21" spans="1:16" s="2" customFormat="1" ht="12.75" x14ac:dyDescent="0.25">
      <c r="A21" s="71" t="s">
        <v>7</v>
      </c>
      <c r="B21" s="72" t="s">
        <v>270</v>
      </c>
      <c r="C21" s="73"/>
      <c r="D21" s="374"/>
      <c r="E21" s="28"/>
      <c r="F21" s="22"/>
      <c r="G21" s="180"/>
    </row>
    <row r="22" spans="1:16" s="2" customFormat="1" ht="17.25" customHeight="1" x14ac:dyDescent="0.25">
      <c r="A22" s="69"/>
      <c r="B22" s="69"/>
      <c r="C22" s="69"/>
      <c r="D22" s="4"/>
      <c r="E22" s="4"/>
      <c r="F22" s="4"/>
      <c r="G22" s="4"/>
      <c r="H22" s="8"/>
    </row>
    <row r="23" spans="1:16" s="2" customFormat="1" ht="18.75" customHeight="1" x14ac:dyDescent="0.25">
      <c r="A23" s="457" t="s">
        <v>118</v>
      </c>
      <c r="B23" s="458"/>
      <c r="C23" s="459"/>
      <c r="D23" s="40"/>
      <c r="E23" s="4"/>
      <c r="F23" s="8"/>
      <c r="G23" s="8"/>
      <c r="H23" s="8"/>
    </row>
    <row r="24" spans="1:16" s="2" customFormat="1" ht="18.75" customHeight="1" x14ac:dyDescent="0.25">
      <c r="A24" s="657" t="s">
        <v>116</v>
      </c>
      <c r="B24" s="659" t="s">
        <v>119</v>
      </c>
      <c r="C24" s="657" t="s">
        <v>57</v>
      </c>
      <c r="D24" s="4"/>
      <c r="E24" s="392"/>
      <c r="F24" s="8"/>
      <c r="G24" s="8"/>
      <c r="H24" s="8"/>
    </row>
    <row r="25" spans="1:16" s="2" customFormat="1" ht="12.75" x14ac:dyDescent="0.25">
      <c r="A25" s="658"/>
      <c r="B25" s="659"/>
      <c r="C25" s="658"/>
      <c r="D25" s="4"/>
      <c r="E25" s="392"/>
      <c r="F25" s="8"/>
      <c r="G25" s="8"/>
      <c r="H25" s="8"/>
    </row>
    <row r="26" spans="1:16" s="2" customFormat="1" ht="12.75" x14ac:dyDescent="0.25">
      <c r="A26" s="71" t="s">
        <v>7</v>
      </c>
      <c r="B26" s="74" t="s">
        <v>270</v>
      </c>
      <c r="C26" s="82"/>
      <c r="D26" s="81"/>
      <c r="E26" s="28"/>
      <c r="F26" s="8"/>
      <c r="G26" s="8"/>
      <c r="H26" s="8"/>
    </row>
    <row r="27" spans="1:16" s="2" customFormat="1" ht="12.75" x14ac:dyDescent="0.25">
      <c r="A27" s="8"/>
      <c r="B27" s="8"/>
      <c r="C27" s="8"/>
      <c r="D27" s="8"/>
      <c r="E27" s="8"/>
      <c r="F27" s="8"/>
      <c r="G27" s="8"/>
      <c r="H27" s="8"/>
    </row>
    <row r="28" spans="1:16" s="2" customFormat="1" ht="14.25" x14ac:dyDescent="0.25">
      <c r="A28" s="654" t="s">
        <v>14</v>
      </c>
      <c r="B28" s="655"/>
      <c r="C28" s="655"/>
      <c r="D28" s="656"/>
      <c r="E28" s="40"/>
      <c r="F28" s="8"/>
      <c r="G28" s="8"/>
      <c r="H28" s="8"/>
    </row>
    <row r="29" spans="1:16" s="2" customFormat="1" ht="12.75" x14ac:dyDescent="0.25">
      <c r="A29" s="660" t="s">
        <v>15</v>
      </c>
      <c r="B29" s="661"/>
      <c r="C29" s="661"/>
      <c r="D29" s="662"/>
      <c r="E29" s="20"/>
      <c r="F29" s="8"/>
      <c r="G29" s="8"/>
      <c r="H29" s="8"/>
    </row>
    <row r="30" spans="1:16" s="2" customFormat="1" ht="12.75" customHeight="1" x14ac:dyDescent="0.25">
      <c r="A30" s="445" t="s">
        <v>16</v>
      </c>
      <c r="B30" s="453" t="s">
        <v>17</v>
      </c>
      <c r="C30" s="484" t="s">
        <v>21</v>
      </c>
      <c r="D30" s="484" t="s">
        <v>200</v>
      </c>
      <c r="E30" s="4"/>
      <c r="F30" s="8"/>
      <c r="G30" s="8"/>
      <c r="H30" s="8"/>
    </row>
    <row r="31" spans="1:16" s="2" customFormat="1" ht="12.75" x14ac:dyDescent="0.25">
      <c r="A31" s="445"/>
      <c r="B31" s="453"/>
      <c r="C31" s="485"/>
      <c r="D31" s="485"/>
      <c r="F31" s="8"/>
      <c r="G31" s="8"/>
      <c r="H31" s="8"/>
    </row>
    <row r="32" spans="1:16" s="2" customFormat="1" ht="12.75" x14ac:dyDescent="0.25">
      <c r="A32" s="83" t="s">
        <v>7</v>
      </c>
      <c r="B32" s="84" t="s">
        <v>18</v>
      </c>
      <c r="C32" s="89">
        <v>8.3299999999999999E-2</v>
      </c>
      <c r="D32" s="85">
        <f>$C$26*C32</f>
        <v>0</v>
      </c>
      <c r="F32" s="8"/>
      <c r="G32" s="8"/>
      <c r="H32" s="8"/>
    </row>
    <row r="33" spans="1:8" s="2" customFormat="1" ht="12.75" customHeight="1" x14ac:dyDescent="0.25">
      <c r="A33" s="83" t="s">
        <v>8</v>
      </c>
      <c r="B33" s="84" t="s">
        <v>55</v>
      </c>
      <c r="C33" s="89">
        <v>2.7799999999999998E-2</v>
      </c>
      <c r="D33" s="85">
        <f>$C$26*C33</f>
        <v>0</v>
      </c>
      <c r="F33" s="8"/>
      <c r="G33" s="8"/>
      <c r="H33" s="8"/>
    </row>
    <row r="34" spans="1:8" s="2" customFormat="1" ht="12.75" customHeight="1" x14ac:dyDescent="0.25">
      <c r="A34" s="83" t="s">
        <v>9</v>
      </c>
      <c r="B34" s="84" t="s">
        <v>56</v>
      </c>
      <c r="C34" s="89">
        <v>8.3299999999999999E-2</v>
      </c>
      <c r="D34" s="85">
        <f>$C$26*C34</f>
        <v>0</v>
      </c>
      <c r="F34" s="8"/>
      <c r="G34" s="8"/>
      <c r="H34" s="8"/>
    </row>
    <row r="35" spans="1:8" s="2" customFormat="1" ht="28.5" customHeight="1" x14ac:dyDescent="0.25">
      <c r="A35" s="445" t="s">
        <v>51</v>
      </c>
      <c r="B35" s="445"/>
      <c r="C35" s="86"/>
      <c r="D35" s="86">
        <f>SUM(D32:D34)</f>
        <v>0</v>
      </c>
      <c r="F35" s="8"/>
      <c r="G35" s="8"/>
      <c r="H35" s="8"/>
    </row>
    <row r="36" spans="1:8" s="2" customFormat="1" ht="12.75" x14ac:dyDescent="0.25">
      <c r="A36" s="30"/>
      <c r="B36" s="31"/>
      <c r="C36" s="45"/>
      <c r="D36" s="44"/>
      <c r="E36" s="44"/>
      <c r="F36" s="8"/>
      <c r="G36" s="8"/>
      <c r="H36" s="8"/>
    </row>
    <row r="37" spans="1:8" s="2" customFormat="1" ht="12.75" customHeight="1" x14ac:dyDescent="0.25">
      <c r="A37" s="660" t="s">
        <v>83</v>
      </c>
      <c r="B37" s="661"/>
      <c r="C37" s="661"/>
      <c r="D37" s="662"/>
      <c r="E37" s="17"/>
      <c r="F37" s="8"/>
      <c r="G37" s="8"/>
      <c r="H37" s="8"/>
    </row>
    <row r="38" spans="1:8" s="2" customFormat="1" ht="12.75" x14ac:dyDescent="0.25">
      <c r="A38" s="393" t="s">
        <v>19</v>
      </c>
      <c r="B38" s="450" t="s">
        <v>20</v>
      </c>
      <c r="C38" s="450" t="s">
        <v>21</v>
      </c>
      <c r="D38" s="393" t="s">
        <v>201</v>
      </c>
      <c r="E38" s="643"/>
      <c r="F38" s="8"/>
      <c r="G38" s="8"/>
      <c r="H38" s="8"/>
    </row>
    <row r="39" spans="1:8" s="2" customFormat="1" ht="12.75" customHeight="1" x14ac:dyDescent="0.25">
      <c r="A39" s="393"/>
      <c r="B39" s="450"/>
      <c r="C39" s="450"/>
      <c r="D39" s="393"/>
      <c r="E39" s="643"/>
      <c r="F39" s="8"/>
      <c r="G39" s="8"/>
      <c r="H39" s="8"/>
    </row>
    <row r="40" spans="1:8" s="2" customFormat="1" ht="12.75" customHeight="1" x14ac:dyDescent="0.25">
      <c r="A40" s="83" t="s">
        <v>7</v>
      </c>
      <c r="B40" s="84" t="s">
        <v>22</v>
      </c>
      <c r="C40" s="89">
        <v>0.2</v>
      </c>
      <c r="D40" s="88">
        <f>($C$26*C40)</f>
        <v>0</v>
      </c>
      <c r="E40" s="24"/>
      <c r="F40" s="8"/>
      <c r="G40" s="8"/>
      <c r="H40" s="8"/>
    </row>
    <row r="41" spans="1:8" s="2" customFormat="1" ht="13.5" customHeight="1" x14ac:dyDescent="0.25">
      <c r="A41" s="83" t="s">
        <v>8</v>
      </c>
      <c r="B41" s="84" t="s">
        <v>23</v>
      </c>
      <c r="C41" s="89">
        <v>2.5000000000000001E-2</v>
      </c>
      <c r="D41" s="88">
        <f t="shared" ref="D41:D47" si="0">($C$26*C41)</f>
        <v>0</v>
      </c>
      <c r="E41" s="24"/>
      <c r="F41" s="8"/>
      <c r="G41" s="8"/>
      <c r="H41" s="8"/>
    </row>
    <row r="42" spans="1:8" s="2" customFormat="1" ht="12.75" x14ac:dyDescent="0.25">
      <c r="A42" s="83" t="s">
        <v>9</v>
      </c>
      <c r="B42" s="84" t="s">
        <v>24</v>
      </c>
      <c r="C42" s="90">
        <v>0.03</v>
      </c>
      <c r="D42" s="88">
        <f t="shared" si="0"/>
        <v>0</v>
      </c>
      <c r="E42" s="24"/>
      <c r="F42" s="8"/>
      <c r="G42" s="8"/>
      <c r="H42" s="8"/>
    </row>
    <row r="43" spans="1:8" s="2" customFormat="1" ht="12.75" x14ac:dyDescent="0.25">
      <c r="A43" s="83" t="s">
        <v>10</v>
      </c>
      <c r="B43" s="84" t="s">
        <v>25</v>
      </c>
      <c r="C43" s="89">
        <v>1.4999999999999999E-2</v>
      </c>
      <c r="D43" s="88">
        <f t="shared" si="0"/>
        <v>0</v>
      </c>
      <c r="E43" s="24"/>
      <c r="F43" s="8"/>
      <c r="G43" s="8"/>
      <c r="H43" s="8"/>
    </row>
    <row r="44" spans="1:8" s="2" customFormat="1" ht="12.75" x14ac:dyDescent="0.25">
      <c r="A44" s="83" t="s">
        <v>11</v>
      </c>
      <c r="B44" s="84" t="s">
        <v>26</v>
      </c>
      <c r="C44" s="89">
        <v>0.01</v>
      </c>
      <c r="D44" s="88">
        <f t="shared" si="0"/>
        <v>0</v>
      </c>
      <c r="E44" s="24"/>
      <c r="F44" s="8"/>
      <c r="G44" s="8"/>
      <c r="H44" s="8"/>
    </row>
    <row r="45" spans="1:8" s="2" customFormat="1" ht="12.75" x14ac:dyDescent="0.25">
      <c r="A45" s="83" t="s">
        <v>12</v>
      </c>
      <c r="B45" s="84" t="s">
        <v>1</v>
      </c>
      <c r="C45" s="89">
        <v>6.0000000000000001E-3</v>
      </c>
      <c r="D45" s="88">
        <f t="shared" si="0"/>
        <v>0</v>
      </c>
      <c r="E45" s="24"/>
      <c r="F45" s="8"/>
      <c r="G45" s="8"/>
      <c r="H45" s="8"/>
    </row>
    <row r="46" spans="1:8" s="2" customFormat="1" ht="12.75" x14ac:dyDescent="0.25">
      <c r="A46" s="83" t="s">
        <v>13</v>
      </c>
      <c r="B46" s="84" t="s">
        <v>2</v>
      </c>
      <c r="C46" s="89">
        <v>2E-3</v>
      </c>
      <c r="D46" s="88">
        <f t="shared" si="0"/>
        <v>0</v>
      </c>
      <c r="E46" s="24"/>
      <c r="F46" s="8"/>
      <c r="G46" s="8"/>
      <c r="H46" s="8"/>
    </row>
    <row r="47" spans="1:8" s="2" customFormat="1" ht="12.75" customHeight="1" x14ac:dyDescent="0.25">
      <c r="A47" s="83" t="s">
        <v>27</v>
      </c>
      <c r="B47" s="84" t="s">
        <v>3</v>
      </c>
      <c r="C47" s="89">
        <v>0.08</v>
      </c>
      <c r="D47" s="88">
        <f t="shared" si="0"/>
        <v>0</v>
      </c>
      <c r="E47" s="24"/>
      <c r="F47" s="8"/>
      <c r="G47" s="8"/>
      <c r="H47" s="8"/>
    </row>
    <row r="48" spans="1:8" s="2" customFormat="1" ht="26.25" customHeight="1" x14ac:dyDescent="0.25">
      <c r="A48" s="445" t="s">
        <v>52</v>
      </c>
      <c r="B48" s="445"/>
      <c r="C48" s="445"/>
      <c r="D48" s="93">
        <f>SUM(D40:D47)</f>
        <v>0</v>
      </c>
      <c r="E48" s="122"/>
      <c r="F48" s="8"/>
      <c r="G48" s="8"/>
      <c r="H48" s="8"/>
    </row>
    <row r="49" spans="1:8" s="2" customFormat="1" ht="12.75" x14ac:dyDescent="0.25">
      <c r="A49" s="193"/>
      <c r="B49" s="69"/>
      <c r="C49" s="192"/>
      <c r="D49" s="192"/>
      <c r="E49" s="6"/>
      <c r="F49" s="8"/>
      <c r="G49" s="8"/>
      <c r="H49" s="8"/>
    </row>
    <row r="50" spans="1:8" s="2" customFormat="1" ht="12.75" x14ac:dyDescent="0.25">
      <c r="A50" s="660" t="s">
        <v>120</v>
      </c>
      <c r="B50" s="661"/>
      <c r="C50" s="661"/>
      <c r="D50" s="662"/>
      <c r="E50" s="20"/>
      <c r="F50" s="8"/>
      <c r="G50" s="8"/>
      <c r="H50" s="8"/>
    </row>
    <row r="51" spans="1:8" s="2" customFormat="1" ht="10.5" customHeight="1" x14ac:dyDescent="0.25">
      <c r="A51" s="393" t="s">
        <v>29</v>
      </c>
      <c r="B51" s="393" t="s">
        <v>30</v>
      </c>
      <c r="C51" s="393" t="s">
        <v>21</v>
      </c>
      <c r="D51" s="393" t="str">
        <f>D38</f>
        <v xml:space="preserve">Valor Mensal Auxiliar (R$) </v>
      </c>
      <c r="E51" s="666"/>
      <c r="F51" s="8"/>
      <c r="G51" s="392"/>
      <c r="H51" s="8"/>
    </row>
    <row r="52" spans="1:8" s="2" customFormat="1" ht="21" customHeight="1" x14ac:dyDescent="0.25">
      <c r="A52" s="393"/>
      <c r="B52" s="393"/>
      <c r="C52" s="393"/>
      <c r="D52" s="393"/>
      <c r="E52" s="666"/>
      <c r="F52" s="8"/>
      <c r="G52" s="392"/>
      <c r="H52" s="8"/>
    </row>
    <row r="53" spans="1:8" s="2" customFormat="1" ht="24" customHeight="1" x14ac:dyDescent="0.25">
      <c r="A53" s="83" t="s">
        <v>7</v>
      </c>
      <c r="B53" s="91" t="s">
        <v>31</v>
      </c>
      <c r="C53" s="92" t="s">
        <v>103</v>
      </c>
      <c r="D53" s="88"/>
      <c r="E53" s="24"/>
      <c r="F53" s="8"/>
      <c r="G53" s="8"/>
      <c r="H53" s="8"/>
    </row>
    <row r="54" spans="1:8" s="2" customFormat="1" ht="12.75" x14ac:dyDescent="0.25">
      <c r="A54" s="83" t="s">
        <v>8</v>
      </c>
      <c r="B54" s="91" t="s">
        <v>54</v>
      </c>
      <c r="C54" s="89" t="s">
        <v>50</v>
      </c>
      <c r="D54" s="88"/>
      <c r="E54" s="24"/>
      <c r="F54" s="8"/>
      <c r="G54" s="8"/>
      <c r="H54" s="8"/>
    </row>
    <row r="55" spans="1:8" s="2" customFormat="1" ht="12.75" customHeight="1" x14ac:dyDescent="0.25">
      <c r="A55" s="83" t="s">
        <v>9</v>
      </c>
      <c r="B55" s="91" t="s">
        <v>35</v>
      </c>
      <c r="C55" s="89" t="s">
        <v>50</v>
      </c>
      <c r="D55" s="88"/>
      <c r="E55" s="24"/>
      <c r="F55" s="8"/>
      <c r="G55" s="8"/>
      <c r="H55" s="8"/>
    </row>
    <row r="56" spans="1:8" s="2" customFormat="1" ht="12.75" x14ac:dyDescent="0.25">
      <c r="A56" s="83" t="s">
        <v>10</v>
      </c>
      <c r="B56" s="91" t="s">
        <v>36</v>
      </c>
      <c r="C56" s="89" t="s">
        <v>50</v>
      </c>
      <c r="D56" s="88"/>
      <c r="E56" s="24"/>
      <c r="F56" s="8"/>
      <c r="G56" s="8"/>
      <c r="H56" s="8"/>
    </row>
    <row r="57" spans="1:8" s="2" customFormat="1" ht="12.75" x14ac:dyDescent="0.25">
      <c r="A57" s="445" t="s">
        <v>53</v>
      </c>
      <c r="B57" s="445"/>
      <c r="C57" s="663">
        <f>SUM(D53:D56)</f>
        <v>0</v>
      </c>
      <c r="D57" s="664"/>
      <c r="E57" s="122"/>
      <c r="F57" s="8"/>
      <c r="G57" s="8"/>
      <c r="H57" s="8"/>
    </row>
    <row r="58" spans="1:8" s="2" customFormat="1" ht="10.5" customHeight="1" x14ac:dyDescent="0.25">
      <c r="A58" s="30"/>
      <c r="B58" s="31"/>
      <c r="C58" s="48"/>
      <c r="D58" s="39"/>
      <c r="E58" s="6"/>
      <c r="F58" s="8"/>
      <c r="G58" s="8"/>
      <c r="H58" s="8"/>
    </row>
    <row r="59" spans="1:8" s="2" customFormat="1" ht="12.75" customHeight="1" x14ac:dyDescent="0.25">
      <c r="A59" s="393" t="s">
        <v>101</v>
      </c>
      <c r="B59" s="393"/>
      <c r="C59" s="393"/>
      <c r="D59" s="17"/>
      <c r="E59" s="4"/>
      <c r="F59" s="8"/>
      <c r="G59" s="8"/>
      <c r="H59" s="8"/>
    </row>
    <row r="60" spans="1:8" s="2" customFormat="1" ht="10.5" customHeight="1" x14ac:dyDescent="0.25">
      <c r="A60" s="393">
        <v>2</v>
      </c>
      <c r="B60" s="393" t="s">
        <v>32</v>
      </c>
      <c r="C60" s="393" t="str">
        <f>D51</f>
        <v xml:space="preserve">Valor Mensal Auxiliar (R$) </v>
      </c>
      <c r="D60" s="665"/>
      <c r="E60" s="8"/>
      <c r="F60" s="8"/>
      <c r="G60" s="8"/>
      <c r="H60" s="8"/>
    </row>
    <row r="61" spans="1:8" s="2" customFormat="1" ht="21.75" customHeight="1" x14ac:dyDescent="0.25">
      <c r="A61" s="393"/>
      <c r="B61" s="393"/>
      <c r="C61" s="393"/>
      <c r="D61" s="665"/>
      <c r="E61" s="8"/>
      <c r="F61" s="8"/>
      <c r="G61" s="8"/>
      <c r="H61" s="8"/>
    </row>
    <row r="62" spans="1:8" s="2" customFormat="1" ht="10.5" customHeight="1" x14ac:dyDescent="0.25">
      <c r="A62" s="83" t="s">
        <v>16</v>
      </c>
      <c r="B62" s="91" t="s">
        <v>17</v>
      </c>
      <c r="C62" s="94">
        <f>D35</f>
        <v>0</v>
      </c>
      <c r="D62" s="194"/>
      <c r="E62" s="8"/>
      <c r="F62" s="8"/>
      <c r="G62" s="8"/>
      <c r="H62" s="8"/>
    </row>
    <row r="63" spans="1:8" s="2" customFormat="1" ht="10.5" customHeight="1" x14ac:dyDescent="0.25">
      <c r="A63" s="83" t="s">
        <v>19</v>
      </c>
      <c r="B63" s="91" t="s">
        <v>20</v>
      </c>
      <c r="C63" s="88">
        <f>D48</f>
        <v>0</v>
      </c>
      <c r="D63" s="194"/>
      <c r="E63" s="8"/>
      <c r="F63" s="8"/>
      <c r="G63" s="8"/>
      <c r="H63" s="8"/>
    </row>
    <row r="64" spans="1:8" s="2" customFormat="1" ht="10.5" customHeight="1" x14ac:dyDescent="0.25">
      <c r="A64" s="83" t="s">
        <v>29</v>
      </c>
      <c r="B64" s="91" t="s">
        <v>30</v>
      </c>
      <c r="C64" s="94">
        <f>C57</f>
        <v>0</v>
      </c>
      <c r="D64" s="24"/>
      <c r="E64" s="8"/>
      <c r="F64" s="8"/>
      <c r="G64" s="8"/>
      <c r="H64" s="8"/>
    </row>
    <row r="65" spans="1:8" s="2" customFormat="1" ht="10.5" customHeight="1" x14ac:dyDescent="0.25">
      <c r="A65" s="445" t="s">
        <v>0</v>
      </c>
      <c r="B65" s="445"/>
      <c r="C65" s="96">
        <f>SUM(C62:C64)</f>
        <v>0</v>
      </c>
      <c r="D65" s="122"/>
      <c r="E65" s="8"/>
      <c r="F65" s="8"/>
      <c r="G65" s="8"/>
      <c r="H65" s="8"/>
    </row>
    <row r="66" spans="1:8" s="2" customFormat="1" ht="12.75" x14ac:dyDescent="0.25">
      <c r="A66" s="8"/>
      <c r="B66" s="8"/>
      <c r="C66" s="8"/>
      <c r="D66" s="8"/>
      <c r="E66" s="8"/>
      <c r="F66" s="8"/>
      <c r="G66" s="8"/>
      <c r="H66" s="8"/>
    </row>
    <row r="67" spans="1:8" s="2" customFormat="1" ht="10.5" customHeight="1" x14ac:dyDescent="0.25">
      <c r="A67" s="447" t="s">
        <v>91</v>
      </c>
      <c r="B67" s="448"/>
      <c r="C67" s="448"/>
      <c r="D67" s="448"/>
      <c r="E67" s="448"/>
      <c r="F67" s="449"/>
      <c r="G67" s="20"/>
      <c r="H67" s="20"/>
    </row>
    <row r="68" spans="1:8" s="2" customFormat="1" ht="39.75" customHeight="1" x14ac:dyDescent="0.25">
      <c r="A68" s="667" t="s">
        <v>73</v>
      </c>
      <c r="B68" s="668"/>
      <c r="C68" s="668"/>
      <c r="D68" s="668"/>
      <c r="E68" s="668"/>
      <c r="F68" s="669"/>
      <c r="G68" s="16"/>
      <c r="H68" s="16"/>
    </row>
    <row r="69" spans="1:8" s="2" customFormat="1" ht="28.5" customHeight="1" x14ac:dyDescent="0.25">
      <c r="A69" s="667" t="s">
        <v>74</v>
      </c>
      <c r="B69" s="668"/>
      <c r="C69" s="668"/>
      <c r="D69" s="668"/>
      <c r="E69" s="668"/>
      <c r="F69" s="669"/>
      <c r="G69" s="16"/>
      <c r="H69" s="16"/>
    </row>
    <row r="70" spans="1:8" s="2" customFormat="1" ht="10.5" customHeight="1" x14ac:dyDescent="0.25">
      <c r="A70" s="397">
        <v>3</v>
      </c>
      <c r="B70" s="397" t="s">
        <v>33</v>
      </c>
      <c r="C70" s="397" t="s">
        <v>59</v>
      </c>
      <c r="D70" s="397" t="s">
        <v>60</v>
      </c>
      <c r="E70" s="644" t="s">
        <v>307</v>
      </c>
      <c r="F70" s="646"/>
      <c r="G70" s="66"/>
      <c r="H70" s="66"/>
    </row>
    <row r="71" spans="1:8" s="2" customFormat="1" ht="38.25" x14ac:dyDescent="0.25">
      <c r="A71" s="397"/>
      <c r="B71" s="397"/>
      <c r="C71" s="397"/>
      <c r="D71" s="397"/>
      <c r="E71" s="97" t="s">
        <v>61</v>
      </c>
      <c r="F71" s="97" t="s">
        <v>62</v>
      </c>
      <c r="G71" s="8"/>
      <c r="H71" s="8"/>
    </row>
    <row r="72" spans="1:8" s="2" customFormat="1" ht="12.75" x14ac:dyDescent="0.25">
      <c r="A72" s="98" t="s">
        <v>7</v>
      </c>
      <c r="B72" s="99" t="s">
        <v>63</v>
      </c>
      <c r="C72" s="100">
        <v>1</v>
      </c>
      <c r="D72" s="98">
        <v>15</v>
      </c>
      <c r="E72" s="101">
        <f>252/365</f>
        <v>0.69040000000000001</v>
      </c>
      <c r="F72" s="102">
        <f t="shared" ref="F72:F81" si="1">(C72*D72)*E72</f>
        <v>10</v>
      </c>
      <c r="G72" s="8"/>
      <c r="H72" s="8"/>
    </row>
    <row r="73" spans="1:8" s="2" customFormat="1" ht="25.5" x14ac:dyDescent="0.25">
      <c r="A73" s="98" t="s">
        <v>8</v>
      </c>
      <c r="B73" s="99" t="s">
        <v>64</v>
      </c>
      <c r="C73" s="100">
        <v>1</v>
      </c>
      <c r="D73" s="98">
        <v>5</v>
      </c>
      <c r="E73" s="101">
        <f>252/365</f>
        <v>0.69040000000000001</v>
      </c>
      <c r="F73" s="102">
        <f t="shared" si="1"/>
        <v>3</v>
      </c>
      <c r="G73" s="8"/>
      <c r="H73" s="8"/>
    </row>
    <row r="74" spans="1:8" s="2" customFormat="1" ht="25.5" x14ac:dyDescent="0.25">
      <c r="A74" s="98" t="s">
        <v>9</v>
      </c>
      <c r="B74" s="99" t="s">
        <v>65</v>
      </c>
      <c r="C74" s="100">
        <v>1</v>
      </c>
      <c r="D74" s="98">
        <v>2</v>
      </c>
      <c r="E74" s="101">
        <v>1</v>
      </c>
      <c r="F74" s="102">
        <f t="shared" si="1"/>
        <v>2</v>
      </c>
      <c r="G74" s="8"/>
      <c r="H74" s="8"/>
    </row>
    <row r="75" spans="1:8" s="2" customFormat="1" ht="12.75" x14ac:dyDescent="0.25">
      <c r="A75" s="98" t="s">
        <v>10</v>
      </c>
      <c r="B75" s="99" t="s">
        <v>66</v>
      </c>
      <c r="C75" s="100">
        <v>1</v>
      </c>
      <c r="D75" s="98">
        <v>2</v>
      </c>
      <c r="E75" s="101">
        <f>252/365</f>
        <v>0.69040000000000001</v>
      </c>
      <c r="F75" s="102">
        <f t="shared" si="1"/>
        <v>1</v>
      </c>
      <c r="G75" s="8"/>
      <c r="H75" s="8"/>
    </row>
    <row r="76" spans="1:8" s="2" customFormat="1" ht="12.75" x14ac:dyDescent="0.25">
      <c r="A76" s="98" t="s">
        <v>11</v>
      </c>
      <c r="B76" s="99" t="s">
        <v>67</v>
      </c>
      <c r="C76" s="100">
        <v>1</v>
      </c>
      <c r="D76" s="98">
        <v>3</v>
      </c>
      <c r="E76" s="101">
        <v>1</v>
      </c>
      <c r="F76" s="102">
        <f t="shared" si="1"/>
        <v>3</v>
      </c>
      <c r="G76" s="8"/>
      <c r="H76" s="8"/>
    </row>
    <row r="77" spans="1:8" s="2" customFormat="1" ht="12.75" x14ac:dyDescent="0.25">
      <c r="A77" s="98" t="s">
        <v>12</v>
      </c>
      <c r="B77" s="99" t="s">
        <v>68</v>
      </c>
      <c r="C77" s="100">
        <v>1</v>
      </c>
      <c r="D77" s="98">
        <v>1</v>
      </c>
      <c r="E77" s="101">
        <v>1</v>
      </c>
      <c r="F77" s="103">
        <f t="shared" si="1"/>
        <v>1</v>
      </c>
      <c r="G77" s="8"/>
      <c r="H77" s="8"/>
    </row>
    <row r="78" spans="1:8" s="2" customFormat="1" ht="12.75" x14ac:dyDescent="0.25">
      <c r="A78" s="98" t="s">
        <v>13</v>
      </c>
      <c r="B78" s="99" t="s">
        <v>69</v>
      </c>
      <c r="C78" s="100">
        <v>1</v>
      </c>
      <c r="D78" s="98">
        <v>1</v>
      </c>
      <c r="E78" s="104">
        <v>1</v>
      </c>
      <c r="F78" s="102">
        <f t="shared" si="1"/>
        <v>1</v>
      </c>
      <c r="G78" s="413"/>
      <c r="H78" s="413"/>
    </row>
    <row r="79" spans="1:8" s="2" customFormat="1" ht="12.75" x14ac:dyDescent="0.25">
      <c r="A79" s="98" t="s">
        <v>27</v>
      </c>
      <c r="B79" s="99" t="s">
        <v>70</v>
      </c>
      <c r="C79" s="100">
        <v>1</v>
      </c>
      <c r="D79" s="98">
        <v>5</v>
      </c>
      <c r="E79" s="104">
        <f>252/365</f>
        <v>0.69040000000000001</v>
      </c>
      <c r="F79" s="102">
        <f t="shared" si="1"/>
        <v>3</v>
      </c>
      <c r="G79" s="413"/>
      <c r="H79" s="413"/>
    </row>
    <row r="80" spans="1:8" s="8" customFormat="1" ht="12.75" x14ac:dyDescent="0.25">
      <c r="A80" s="98" t="s">
        <v>39</v>
      </c>
      <c r="B80" s="99" t="s">
        <v>71</v>
      </c>
      <c r="C80" s="100">
        <v>1</v>
      </c>
      <c r="D80" s="98">
        <v>120</v>
      </c>
      <c r="E80" s="104">
        <f>252/365</f>
        <v>0.69040000000000001</v>
      </c>
      <c r="F80" s="102">
        <f t="shared" si="1"/>
        <v>83</v>
      </c>
      <c r="G80" s="11"/>
      <c r="H80" s="67"/>
    </row>
    <row r="81" spans="1:8" s="2" customFormat="1" ht="12.75" x14ac:dyDescent="0.25">
      <c r="A81" s="98" t="s">
        <v>40</v>
      </c>
      <c r="B81" s="99" t="s">
        <v>72</v>
      </c>
      <c r="C81" s="100">
        <v>1</v>
      </c>
      <c r="D81" s="98">
        <v>6</v>
      </c>
      <c r="E81" s="104">
        <v>1</v>
      </c>
      <c r="F81" s="102">
        <f t="shared" si="1"/>
        <v>6</v>
      </c>
      <c r="G81" s="11"/>
      <c r="H81" s="67"/>
    </row>
    <row r="82" spans="1:8" s="2" customFormat="1" ht="12.75" x14ac:dyDescent="0.25">
      <c r="A82" s="398" t="s">
        <v>28</v>
      </c>
      <c r="B82" s="398"/>
      <c r="C82" s="105"/>
      <c r="D82" s="106"/>
      <c r="E82" s="106"/>
      <c r="F82" s="107">
        <f>SUM(F72:F81)</f>
        <v>113</v>
      </c>
      <c r="G82" s="11"/>
      <c r="H82" s="67"/>
    </row>
    <row r="83" spans="1:8" s="2" customFormat="1" ht="12.75" x14ac:dyDescent="0.25">
      <c r="A83" s="399" t="s">
        <v>75</v>
      </c>
      <c r="B83" s="400"/>
      <c r="C83" s="400"/>
      <c r="D83" s="400"/>
      <c r="E83" s="400"/>
      <c r="F83" s="400"/>
      <c r="G83" s="400"/>
      <c r="H83" s="401"/>
    </row>
    <row r="84" spans="1:8" s="2" customFormat="1" ht="25.5" x14ac:dyDescent="0.25">
      <c r="A84" s="97" t="s">
        <v>76</v>
      </c>
      <c r="B84" s="97" t="s">
        <v>58</v>
      </c>
      <c r="C84" s="97" t="s">
        <v>77</v>
      </c>
      <c r="D84" s="97" t="s">
        <v>78</v>
      </c>
      <c r="E84" s="97" t="s">
        <v>79</v>
      </c>
      <c r="F84" s="97" t="s">
        <v>80</v>
      </c>
      <c r="G84" s="97" t="s">
        <v>81</v>
      </c>
      <c r="H84" s="97" t="s">
        <v>82</v>
      </c>
    </row>
    <row r="85" spans="1:8" s="2" customFormat="1" ht="12.75" x14ac:dyDescent="0.25">
      <c r="A85" s="108" t="s">
        <v>7</v>
      </c>
      <c r="B85" s="98" t="s">
        <v>271</v>
      </c>
      <c r="C85" s="109">
        <f>SUM(C26,C65)</f>
        <v>0</v>
      </c>
      <c r="D85" s="110">
        <v>30</v>
      </c>
      <c r="E85" s="109">
        <f>C85/D85</f>
        <v>0</v>
      </c>
      <c r="F85" s="110">
        <f>F82</f>
        <v>113</v>
      </c>
      <c r="G85" s="109">
        <f>E85*F85</f>
        <v>0</v>
      </c>
      <c r="H85" s="109">
        <f>G85/12</f>
        <v>0</v>
      </c>
    </row>
    <row r="86" spans="1:8" s="2" customFormat="1" ht="12.75" x14ac:dyDescent="0.25">
      <c r="A86" s="8"/>
      <c r="B86" s="8"/>
      <c r="C86" s="8"/>
      <c r="D86" s="8"/>
      <c r="E86" s="8"/>
      <c r="F86" s="8"/>
      <c r="G86" s="11"/>
      <c r="H86" s="67"/>
    </row>
    <row r="87" spans="1:8" s="2" customFormat="1" ht="12.75" customHeight="1" x14ac:dyDescent="0.25">
      <c r="A87" s="644" t="s">
        <v>102</v>
      </c>
      <c r="B87" s="645"/>
      <c r="C87" s="645"/>
      <c r="D87" s="646"/>
      <c r="E87" s="8"/>
      <c r="F87" s="8"/>
      <c r="G87" s="11"/>
      <c r="H87" s="67"/>
    </row>
    <row r="88" spans="1:8" s="2" customFormat="1" ht="27" customHeight="1" x14ac:dyDescent="0.25">
      <c r="A88" s="114" t="s">
        <v>76</v>
      </c>
      <c r="B88" s="114" t="s">
        <v>58</v>
      </c>
      <c r="C88" s="97" t="str">
        <f>H84</f>
        <v>Custo mensal</v>
      </c>
      <c r="D88" s="97" t="s">
        <v>104</v>
      </c>
      <c r="E88" s="8"/>
      <c r="F88" s="8"/>
      <c r="G88" s="11"/>
      <c r="H88" s="67"/>
    </row>
    <row r="89" spans="1:8" s="2" customFormat="1" ht="16.5" customHeight="1" x14ac:dyDescent="0.25">
      <c r="A89" s="108" t="s">
        <v>7</v>
      </c>
      <c r="B89" s="98" t="s">
        <v>270</v>
      </c>
      <c r="C89" s="112">
        <f>H85</f>
        <v>0</v>
      </c>
      <c r="D89" s="186">
        <f>C89*2.24%</f>
        <v>0</v>
      </c>
      <c r="E89" s="8"/>
      <c r="F89" s="8"/>
      <c r="G89" s="8"/>
      <c r="H89" s="8"/>
    </row>
    <row r="90" spans="1:8" s="8" customFormat="1" ht="13.5" customHeight="1" x14ac:dyDescent="0.25">
      <c r="A90" s="63"/>
      <c r="B90" s="63"/>
      <c r="C90" s="63"/>
    </row>
    <row r="91" spans="1:8" s="8" customFormat="1" ht="37.5" customHeight="1" x14ac:dyDescent="0.25">
      <c r="A91" s="497" t="s">
        <v>151</v>
      </c>
      <c r="B91" s="498"/>
      <c r="C91" s="498"/>
      <c r="D91" s="498"/>
      <c r="E91" s="498"/>
      <c r="F91" s="499"/>
      <c r="G91" s="40"/>
    </row>
    <row r="92" spans="1:8" s="8" customFormat="1" ht="12.75" x14ac:dyDescent="0.25">
      <c r="A92" s="115" t="s">
        <v>89</v>
      </c>
      <c r="B92" s="116" t="s">
        <v>135</v>
      </c>
      <c r="C92" s="115" t="s">
        <v>84</v>
      </c>
      <c r="D92" s="115" t="s">
        <v>145</v>
      </c>
      <c r="E92" s="115" t="s">
        <v>146</v>
      </c>
      <c r="F92" s="115" t="s">
        <v>203</v>
      </c>
      <c r="G92" s="20"/>
    </row>
    <row r="93" spans="1:8" s="8" customFormat="1" ht="12.75" x14ac:dyDescent="0.25">
      <c r="A93" s="117" t="s">
        <v>7</v>
      </c>
      <c r="B93" s="118" t="s">
        <v>136</v>
      </c>
      <c r="C93" s="119">
        <v>1</v>
      </c>
      <c r="D93" s="119">
        <v>3</v>
      </c>
      <c r="E93" s="120"/>
      <c r="F93" s="120">
        <f>D93*E93</f>
        <v>0</v>
      </c>
      <c r="G93" s="24"/>
    </row>
    <row r="94" spans="1:8" s="8" customFormat="1" ht="12.75" x14ac:dyDescent="0.25">
      <c r="A94" s="117" t="s">
        <v>8</v>
      </c>
      <c r="B94" s="118" t="s">
        <v>137</v>
      </c>
      <c r="C94" s="119">
        <v>1</v>
      </c>
      <c r="D94" s="119">
        <v>3</v>
      </c>
      <c r="E94" s="120"/>
      <c r="F94" s="120">
        <f>D94*E94</f>
        <v>0</v>
      </c>
      <c r="G94" s="24"/>
    </row>
    <row r="95" spans="1:8" s="8" customFormat="1" ht="12.75" x14ac:dyDescent="0.25">
      <c r="A95" s="117" t="s">
        <v>9</v>
      </c>
      <c r="B95" s="118" t="s">
        <v>85</v>
      </c>
      <c r="C95" s="119">
        <v>1</v>
      </c>
      <c r="D95" s="119">
        <v>2</v>
      </c>
      <c r="E95" s="120"/>
      <c r="F95" s="120">
        <f>D95*E95</f>
        <v>0</v>
      </c>
      <c r="G95" s="24"/>
    </row>
    <row r="96" spans="1:8" s="8" customFormat="1" ht="12.75" x14ac:dyDescent="0.25">
      <c r="A96" s="415" t="s">
        <v>148</v>
      </c>
      <c r="B96" s="416"/>
      <c r="C96" s="119"/>
      <c r="D96" s="119"/>
      <c r="E96" s="418">
        <f>SUM(F93:F95)</f>
        <v>0</v>
      </c>
      <c r="F96" s="684"/>
      <c r="G96" s="24"/>
    </row>
    <row r="97" spans="1:8" s="8" customFormat="1" ht="12.75" x14ac:dyDescent="0.25">
      <c r="A97" s="115" t="s">
        <v>90</v>
      </c>
      <c r="B97" s="115" t="s">
        <v>150</v>
      </c>
      <c r="C97" s="115" t="str">
        <f>C92</f>
        <v>Num. Funcionários</v>
      </c>
      <c r="D97" s="115" t="s">
        <v>145</v>
      </c>
      <c r="E97" s="115" t="s">
        <v>146</v>
      </c>
      <c r="F97" s="121" t="s">
        <v>204</v>
      </c>
      <c r="G97" s="24"/>
    </row>
    <row r="98" spans="1:8" s="2" customFormat="1" ht="12.75" x14ac:dyDescent="0.25">
      <c r="A98" s="117" t="s">
        <v>7</v>
      </c>
      <c r="B98" s="118" t="s">
        <v>138</v>
      </c>
      <c r="C98" s="119">
        <v>1</v>
      </c>
      <c r="D98" s="119">
        <v>3</v>
      </c>
      <c r="E98" s="120"/>
      <c r="F98" s="120">
        <f t="shared" ref="F98:F104" si="2">E98*D98</f>
        <v>0</v>
      </c>
      <c r="G98" s="24"/>
      <c r="H98" s="8"/>
    </row>
    <row r="99" spans="1:8" s="2" customFormat="1" ht="12.75" x14ac:dyDescent="0.25">
      <c r="A99" s="117" t="s">
        <v>8</v>
      </c>
      <c r="B99" s="118" t="s">
        <v>139</v>
      </c>
      <c r="C99" s="119">
        <v>1</v>
      </c>
      <c r="D99" s="119">
        <v>3</v>
      </c>
      <c r="E99" s="120"/>
      <c r="F99" s="120">
        <f t="shared" si="2"/>
        <v>0</v>
      </c>
      <c r="G99" s="24"/>
      <c r="H99" s="8"/>
    </row>
    <row r="100" spans="1:8" s="2" customFormat="1" ht="10.5" customHeight="1" x14ac:dyDescent="0.25">
      <c r="A100" s="117" t="s">
        <v>9</v>
      </c>
      <c r="B100" s="118" t="s">
        <v>140</v>
      </c>
      <c r="C100" s="119">
        <v>1</v>
      </c>
      <c r="D100" s="119">
        <v>6</v>
      </c>
      <c r="E100" s="120"/>
      <c r="F100" s="120">
        <f t="shared" si="2"/>
        <v>0</v>
      </c>
      <c r="G100" s="24"/>
      <c r="H100" s="8"/>
    </row>
    <row r="101" spans="1:8" s="2" customFormat="1" ht="10.5" customHeight="1" x14ac:dyDescent="0.25">
      <c r="A101" s="117" t="s">
        <v>10</v>
      </c>
      <c r="B101" s="118" t="s">
        <v>141</v>
      </c>
      <c r="C101" s="119">
        <v>1</v>
      </c>
      <c r="D101" s="119">
        <v>6</v>
      </c>
      <c r="E101" s="120"/>
      <c r="F101" s="120">
        <f t="shared" si="2"/>
        <v>0</v>
      </c>
      <c r="G101" s="24"/>
      <c r="H101" s="8"/>
    </row>
    <row r="102" spans="1:8" s="2" customFormat="1" ht="10.5" customHeight="1" x14ac:dyDescent="0.25">
      <c r="A102" s="117" t="s">
        <v>11</v>
      </c>
      <c r="B102" s="118" t="s">
        <v>142</v>
      </c>
      <c r="C102" s="119">
        <v>1</v>
      </c>
      <c r="D102" s="119">
        <v>2</v>
      </c>
      <c r="E102" s="120"/>
      <c r="F102" s="120">
        <f t="shared" si="2"/>
        <v>0</v>
      </c>
      <c r="G102" s="24"/>
      <c r="H102" s="8"/>
    </row>
    <row r="103" spans="1:8" s="2" customFormat="1" ht="12.75" x14ac:dyDescent="0.25">
      <c r="A103" s="117" t="s">
        <v>12</v>
      </c>
      <c r="B103" s="118" t="s">
        <v>143</v>
      </c>
      <c r="C103" s="119">
        <v>1</v>
      </c>
      <c r="D103" s="119">
        <v>12</v>
      </c>
      <c r="E103" s="120"/>
      <c r="F103" s="120">
        <f t="shared" si="2"/>
        <v>0</v>
      </c>
      <c r="G103" s="24"/>
      <c r="H103" s="8"/>
    </row>
    <row r="104" spans="1:8" s="2" customFormat="1" ht="10.5" customHeight="1" x14ac:dyDescent="0.25">
      <c r="A104" s="117" t="s">
        <v>13</v>
      </c>
      <c r="B104" s="118" t="s">
        <v>144</v>
      </c>
      <c r="C104" s="119">
        <v>1</v>
      </c>
      <c r="D104" s="119">
        <v>12</v>
      </c>
      <c r="E104" s="120"/>
      <c r="F104" s="120">
        <f t="shared" si="2"/>
        <v>0</v>
      </c>
      <c r="G104" s="24"/>
      <c r="H104" s="8"/>
    </row>
    <row r="105" spans="1:8" s="2" customFormat="1" ht="10.5" customHeight="1" x14ac:dyDescent="0.25">
      <c r="A105" s="415" t="s">
        <v>149</v>
      </c>
      <c r="B105" s="685"/>
      <c r="C105" s="685"/>
      <c r="D105" s="416"/>
      <c r="E105" s="418">
        <f>SUM(F98:F104)</f>
        <v>0</v>
      </c>
      <c r="F105" s="684"/>
      <c r="G105" s="24"/>
      <c r="H105" s="8"/>
    </row>
    <row r="106" spans="1:8" s="2" customFormat="1" ht="10.5" customHeight="1" x14ac:dyDescent="0.25">
      <c r="A106" s="686"/>
      <c r="B106" s="686"/>
      <c r="C106" s="686"/>
      <c r="D106" s="686"/>
      <c r="E106" s="686"/>
      <c r="F106" s="402"/>
      <c r="G106" s="402"/>
      <c r="H106" s="8"/>
    </row>
    <row r="107" spans="1:8" s="2" customFormat="1" ht="18.75" customHeight="1" x14ac:dyDescent="0.25">
      <c r="A107" s="693" t="s">
        <v>88</v>
      </c>
      <c r="B107" s="694"/>
      <c r="C107" s="695"/>
      <c r="D107" s="20"/>
      <c r="E107" s="20"/>
      <c r="F107" s="20"/>
      <c r="G107" s="20"/>
      <c r="H107" s="8"/>
    </row>
    <row r="108" spans="1:8" s="2" customFormat="1" ht="18" customHeight="1" x14ac:dyDescent="0.25">
      <c r="A108" s="693" t="s">
        <v>202</v>
      </c>
      <c r="B108" s="694"/>
      <c r="C108" s="695"/>
      <c r="D108" s="20"/>
      <c r="E108" s="20"/>
      <c r="F108" s="20"/>
      <c r="G108" s="20"/>
      <c r="H108" s="8"/>
    </row>
    <row r="109" spans="1:8" s="2" customFormat="1" ht="10.5" customHeight="1" x14ac:dyDescent="0.25">
      <c r="A109" s="117" t="s">
        <v>89</v>
      </c>
      <c r="B109" s="182" t="str">
        <f>B92</f>
        <v xml:space="preserve">Uniformes </v>
      </c>
      <c r="C109" s="169">
        <f>E96/12</f>
        <v>0</v>
      </c>
      <c r="D109" s="69"/>
      <c r="E109" s="69"/>
      <c r="F109" s="69"/>
      <c r="G109" s="20"/>
      <c r="H109" s="8"/>
    </row>
    <row r="110" spans="1:8" ht="15.75" customHeight="1" x14ac:dyDescent="0.25">
      <c r="A110" s="124" t="s">
        <v>90</v>
      </c>
      <c r="B110" s="183" t="str">
        <f>B97</f>
        <v>Equipamentos de Proteção Individual (EPI)</v>
      </c>
      <c r="C110" s="169">
        <f>E105/12</f>
        <v>0</v>
      </c>
      <c r="D110" s="29"/>
      <c r="E110" s="28"/>
      <c r="F110" s="123"/>
      <c r="G110" s="22"/>
      <c r="H110" s="8"/>
    </row>
    <row r="111" spans="1:8" x14ac:dyDescent="0.25">
      <c r="A111" s="124"/>
      <c r="B111" s="184" t="s">
        <v>0</v>
      </c>
      <c r="C111" s="168">
        <f>SUM(C109:C110)</f>
        <v>0</v>
      </c>
      <c r="D111" s="29"/>
      <c r="E111" s="28"/>
      <c r="F111" s="123"/>
      <c r="G111" s="22"/>
      <c r="H111" s="8"/>
    </row>
    <row r="112" spans="1:8" ht="15.75" customHeight="1" x14ac:dyDescent="0.25">
      <c r="A112" s="4"/>
      <c r="B112" s="20"/>
      <c r="C112" s="122"/>
      <c r="D112" s="122"/>
      <c r="E112" s="68"/>
      <c r="F112" s="68"/>
      <c r="G112" s="122"/>
      <c r="H112" s="8"/>
    </row>
    <row r="113" spans="1:8" x14ac:dyDescent="0.25">
      <c r="A113" s="394" t="s">
        <v>106</v>
      </c>
      <c r="B113" s="395"/>
      <c r="C113" s="395"/>
      <c r="D113" s="395"/>
      <c r="E113" s="395"/>
      <c r="F113" s="395"/>
      <c r="G113" s="396"/>
      <c r="H113" s="8"/>
    </row>
    <row r="114" spans="1:8" ht="25.5" x14ac:dyDescent="0.25">
      <c r="A114" s="132"/>
      <c r="B114" s="133" t="s">
        <v>87</v>
      </c>
      <c r="C114" s="132" t="s">
        <v>86</v>
      </c>
      <c r="D114" s="132" t="s">
        <v>177</v>
      </c>
      <c r="E114" s="132" t="s">
        <v>146</v>
      </c>
      <c r="F114" s="132" t="s">
        <v>185</v>
      </c>
      <c r="G114" s="147" t="s">
        <v>184</v>
      </c>
      <c r="H114" s="8"/>
    </row>
    <row r="115" spans="1:8" x14ac:dyDescent="0.25">
      <c r="A115" s="138" t="s">
        <v>108</v>
      </c>
      <c r="B115" s="672" t="s">
        <v>179</v>
      </c>
      <c r="C115" s="673"/>
      <c r="D115" s="673"/>
      <c r="E115" s="673"/>
      <c r="F115" s="673"/>
      <c r="G115" s="674"/>
      <c r="H115" s="8"/>
    </row>
    <row r="116" spans="1:8" x14ac:dyDescent="0.25">
      <c r="A116" s="75" t="s">
        <v>7</v>
      </c>
      <c r="B116" s="145" t="s">
        <v>152</v>
      </c>
      <c r="C116" s="125">
        <v>12</v>
      </c>
      <c r="D116" s="125">
        <v>1</v>
      </c>
      <c r="E116" s="126"/>
      <c r="F116" s="134">
        <v>0.2</v>
      </c>
      <c r="G116" s="126">
        <f t="shared" ref="G116:G123" si="3">(E116*F116)</f>
        <v>0</v>
      </c>
      <c r="H116" s="8"/>
    </row>
    <row r="117" spans="1:8" x14ac:dyDescent="0.25">
      <c r="A117" s="75" t="s">
        <v>8</v>
      </c>
      <c r="B117" s="145" t="s">
        <v>153</v>
      </c>
      <c r="C117" s="125">
        <v>12</v>
      </c>
      <c r="D117" s="125">
        <v>1</v>
      </c>
      <c r="E117" s="126"/>
      <c r="F117" s="134">
        <v>0.2</v>
      </c>
      <c r="G117" s="126">
        <f t="shared" si="3"/>
        <v>0</v>
      </c>
      <c r="H117" s="150"/>
    </row>
    <row r="118" spans="1:8" x14ac:dyDescent="0.25">
      <c r="A118" s="75" t="s">
        <v>9</v>
      </c>
      <c r="B118" s="145" t="s">
        <v>154</v>
      </c>
      <c r="C118" s="125">
        <v>12</v>
      </c>
      <c r="D118" s="125">
        <v>1</v>
      </c>
      <c r="E118" s="126"/>
      <c r="F118" s="134">
        <v>0.2</v>
      </c>
      <c r="G118" s="126">
        <f t="shared" si="3"/>
        <v>0</v>
      </c>
      <c r="H118" s="8"/>
    </row>
    <row r="119" spans="1:8" x14ac:dyDescent="0.25">
      <c r="A119" s="75" t="s">
        <v>10</v>
      </c>
      <c r="B119" s="145" t="s">
        <v>155</v>
      </c>
      <c r="C119" s="127">
        <v>12</v>
      </c>
      <c r="D119" s="127">
        <v>1</v>
      </c>
      <c r="E119" s="128"/>
      <c r="F119" s="134">
        <v>0.2</v>
      </c>
      <c r="G119" s="126">
        <f t="shared" si="3"/>
        <v>0</v>
      </c>
      <c r="H119" s="8"/>
    </row>
    <row r="120" spans="1:8" x14ac:dyDescent="0.25">
      <c r="A120" s="135" t="s">
        <v>11</v>
      </c>
      <c r="B120" s="145" t="s">
        <v>156</v>
      </c>
      <c r="C120" s="135">
        <v>12</v>
      </c>
      <c r="D120" s="125">
        <v>1</v>
      </c>
      <c r="E120" s="143"/>
      <c r="F120" s="134">
        <v>0.2</v>
      </c>
      <c r="G120" s="126">
        <f t="shared" si="3"/>
        <v>0</v>
      </c>
      <c r="H120" s="8"/>
    </row>
    <row r="121" spans="1:8" x14ac:dyDescent="0.25">
      <c r="A121" s="75" t="s">
        <v>12</v>
      </c>
      <c r="B121" s="145" t="s">
        <v>157</v>
      </c>
      <c r="C121" s="125">
        <v>12</v>
      </c>
      <c r="D121" s="125">
        <v>1</v>
      </c>
      <c r="E121" s="142"/>
      <c r="F121" s="134">
        <v>0.2</v>
      </c>
      <c r="G121" s="126">
        <f t="shared" si="3"/>
        <v>0</v>
      </c>
      <c r="H121" s="8"/>
    </row>
    <row r="122" spans="1:8" x14ac:dyDescent="0.25">
      <c r="A122" s="75" t="s">
        <v>13</v>
      </c>
      <c r="B122" s="145" t="s">
        <v>158</v>
      </c>
      <c r="C122" s="125">
        <v>12</v>
      </c>
      <c r="D122" s="125">
        <v>1</v>
      </c>
      <c r="E122" s="142"/>
      <c r="F122" s="134">
        <v>0.2</v>
      </c>
      <c r="G122" s="126">
        <f t="shared" si="3"/>
        <v>0</v>
      </c>
      <c r="H122" s="8"/>
    </row>
    <row r="123" spans="1:8" x14ac:dyDescent="0.25">
      <c r="A123" s="75" t="s">
        <v>27</v>
      </c>
      <c r="B123" s="145" t="s">
        <v>159</v>
      </c>
      <c r="C123" s="125">
        <v>12</v>
      </c>
      <c r="D123" s="127">
        <v>1</v>
      </c>
      <c r="E123" s="142"/>
      <c r="F123" s="134">
        <v>0.2</v>
      </c>
      <c r="G123" s="126">
        <f t="shared" si="3"/>
        <v>0</v>
      </c>
      <c r="H123" s="8"/>
    </row>
    <row r="124" spans="1:8" x14ac:dyDescent="0.25">
      <c r="A124" s="140" t="s">
        <v>109</v>
      </c>
      <c r="B124" s="675" t="s">
        <v>205</v>
      </c>
      <c r="C124" s="676"/>
      <c r="D124" s="676"/>
      <c r="E124" s="676"/>
      <c r="F124" s="676"/>
      <c r="G124" s="677"/>
      <c r="H124" s="8"/>
    </row>
    <row r="125" spans="1:8" x14ac:dyDescent="0.25">
      <c r="A125" s="135" t="s">
        <v>7</v>
      </c>
      <c r="B125" s="145" t="s">
        <v>161</v>
      </c>
      <c r="C125" s="125">
        <v>12</v>
      </c>
      <c r="D125" s="125">
        <v>1</v>
      </c>
      <c r="E125" s="142"/>
      <c r="F125" s="134">
        <v>0.2</v>
      </c>
      <c r="G125" s="126">
        <f t="shared" ref="G125:G131" si="4">E125*D125*F125</f>
        <v>0</v>
      </c>
      <c r="H125" s="8"/>
    </row>
    <row r="126" spans="1:8" x14ac:dyDescent="0.25">
      <c r="A126" s="75" t="s">
        <v>8</v>
      </c>
      <c r="B126" s="145" t="s">
        <v>162</v>
      </c>
      <c r="C126" s="125">
        <v>12</v>
      </c>
      <c r="D126" s="125">
        <v>1</v>
      </c>
      <c r="E126" s="142"/>
      <c r="F126" s="134">
        <v>0.2</v>
      </c>
      <c r="G126" s="126">
        <f t="shared" si="4"/>
        <v>0</v>
      </c>
      <c r="H126" s="8"/>
    </row>
    <row r="127" spans="1:8" x14ac:dyDescent="0.25">
      <c r="A127" s="75" t="s">
        <v>9</v>
      </c>
      <c r="B127" s="145" t="s">
        <v>163</v>
      </c>
      <c r="C127" s="125">
        <v>12</v>
      </c>
      <c r="D127" s="125">
        <v>1</v>
      </c>
      <c r="E127" s="142"/>
      <c r="F127" s="134">
        <v>0.2</v>
      </c>
      <c r="G127" s="126">
        <f t="shared" si="4"/>
        <v>0</v>
      </c>
      <c r="H127" s="8"/>
    </row>
    <row r="128" spans="1:8" x14ac:dyDescent="0.25">
      <c r="A128" s="75" t="s">
        <v>10</v>
      </c>
      <c r="B128" s="145" t="s">
        <v>164</v>
      </c>
      <c r="C128" s="125">
        <v>12</v>
      </c>
      <c r="D128" s="125">
        <v>1</v>
      </c>
      <c r="E128" s="142"/>
      <c r="F128" s="134">
        <v>0.2</v>
      </c>
      <c r="G128" s="126">
        <f t="shared" si="4"/>
        <v>0</v>
      </c>
      <c r="H128" s="8"/>
    </row>
    <row r="129" spans="1:8" x14ac:dyDescent="0.25">
      <c r="A129" s="75" t="s">
        <v>11</v>
      </c>
      <c r="B129" s="145" t="s">
        <v>165</v>
      </c>
      <c r="C129" s="125">
        <v>12</v>
      </c>
      <c r="D129" s="125">
        <v>1</v>
      </c>
      <c r="E129" s="142"/>
      <c r="F129" s="134">
        <v>0.2</v>
      </c>
      <c r="G129" s="126">
        <f t="shared" si="4"/>
        <v>0</v>
      </c>
      <c r="H129" s="8"/>
    </row>
    <row r="130" spans="1:8" x14ac:dyDescent="0.25">
      <c r="A130" s="135" t="s">
        <v>12</v>
      </c>
      <c r="B130" s="145" t="s">
        <v>166</v>
      </c>
      <c r="C130" s="125">
        <v>12</v>
      </c>
      <c r="D130" s="125">
        <v>1</v>
      </c>
      <c r="E130" s="142"/>
      <c r="F130" s="134">
        <v>0.1</v>
      </c>
      <c r="G130" s="126">
        <f t="shared" si="4"/>
        <v>0</v>
      </c>
      <c r="H130" s="8"/>
    </row>
    <row r="131" spans="1:8" x14ac:dyDescent="0.25">
      <c r="A131" s="75" t="s">
        <v>13</v>
      </c>
      <c r="B131" s="145" t="s">
        <v>167</v>
      </c>
      <c r="C131" s="125">
        <v>12</v>
      </c>
      <c r="D131" s="125">
        <v>1</v>
      </c>
      <c r="E131" s="142"/>
      <c r="F131" s="134">
        <v>0.1</v>
      </c>
      <c r="G131" s="126">
        <f t="shared" si="4"/>
        <v>0</v>
      </c>
      <c r="H131" s="8"/>
    </row>
    <row r="132" spans="1:8" x14ac:dyDescent="0.25">
      <c r="A132" s="135" t="s">
        <v>27</v>
      </c>
      <c r="B132" s="145" t="s">
        <v>215</v>
      </c>
      <c r="C132" s="125">
        <v>12</v>
      </c>
      <c r="D132" s="125">
        <v>3</v>
      </c>
      <c r="E132" s="142"/>
      <c r="F132" s="125" t="s">
        <v>178</v>
      </c>
      <c r="G132" s="126">
        <f t="shared" ref="G132:G139" si="5">E132*D132</f>
        <v>0</v>
      </c>
      <c r="H132" s="8"/>
    </row>
    <row r="133" spans="1:8" x14ac:dyDescent="0.25">
      <c r="A133" s="75" t="s">
        <v>39</v>
      </c>
      <c r="B133" s="197" t="s">
        <v>214</v>
      </c>
      <c r="C133" s="125">
        <v>12</v>
      </c>
      <c r="D133" s="125">
        <v>3</v>
      </c>
      <c r="E133" s="142"/>
      <c r="F133" s="134" t="s">
        <v>178</v>
      </c>
      <c r="G133" s="126">
        <f t="shared" si="5"/>
        <v>0</v>
      </c>
      <c r="H133" s="8"/>
    </row>
    <row r="134" spans="1:8" x14ac:dyDescent="0.25">
      <c r="A134" s="75" t="s">
        <v>40</v>
      </c>
      <c r="B134" s="146" t="s">
        <v>216</v>
      </c>
      <c r="C134" s="125">
        <v>12</v>
      </c>
      <c r="D134" s="125">
        <v>1</v>
      </c>
      <c r="E134" s="142"/>
      <c r="F134" s="134" t="s">
        <v>178</v>
      </c>
      <c r="G134" s="126">
        <f t="shared" si="5"/>
        <v>0</v>
      </c>
      <c r="H134" s="8"/>
    </row>
    <row r="135" spans="1:8" x14ac:dyDescent="0.25">
      <c r="A135" s="75" t="s">
        <v>41</v>
      </c>
      <c r="B135" s="145" t="s">
        <v>183</v>
      </c>
      <c r="C135" s="125">
        <v>2</v>
      </c>
      <c r="D135" s="125">
        <v>6</v>
      </c>
      <c r="E135" s="142"/>
      <c r="F135" s="125" t="s">
        <v>178</v>
      </c>
      <c r="G135" s="126">
        <f t="shared" si="5"/>
        <v>0</v>
      </c>
      <c r="H135" s="8"/>
    </row>
    <row r="136" spans="1:8" x14ac:dyDescent="0.25">
      <c r="A136" s="75" t="s">
        <v>42</v>
      </c>
      <c r="B136" s="145" t="s">
        <v>171</v>
      </c>
      <c r="C136" s="125">
        <v>4</v>
      </c>
      <c r="D136" s="125">
        <v>4</v>
      </c>
      <c r="E136" s="142"/>
      <c r="F136" s="125" t="s">
        <v>178</v>
      </c>
      <c r="G136" s="126">
        <f t="shared" si="5"/>
        <v>0</v>
      </c>
      <c r="H136" s="8"/>
    </row>
    <row r="137" spans="1:8" x14ac:dyDescent="0.25">
      <c r="A137" s="75" t="s">
        <v>217</v>
      </c>
      <c r="B137" s="137" t="s">
        <v>181</v>
      </c>
      <c r="C137" s="125">
        <v>1</v>
      </c>
      <c r="D137" s="125">
        <v>12</v>
      </c>
      <c r="E137" s="142"/>
      <c r="F137" s="125" t="s">
        <v>178</v>
      </c>
      <c r="G137" s="126">
        <f t="shared" si="5"/>
        <v>0</v>
      </c>
      <c r="H137" s="8"/>
    </row>
    <row r="138" spans="1:8" x14ac:dyDescent="0.25">
      <c r="A138" s="75" t="s">
        <v>232</v>
      </c>
      <c r="B138" s="146" t="s">
        <v>176</v>
      </c>
      <c r="C138" s="125">
        <v>1</v>
      </c>
      <c r="D138" s="125">
        <v>3</v>
      </c>
      <c r="E138" s="126"/>
      <c r="F138" s="125" t="s">
        <v>178</v>
      </c>
      <c r="G138" s="126">
        <f t="shared" si="5"/>
        <v>0</v>
      </c>
      <c r="H138" s="8"/>
    </row>
    <row r="139" spans="1:8" x14ac:dyDescent="0.25">
      <c r="A139" s="75" t="s">
        <v>235</v>
      </c>
      <c r="B139" s="145" t="s">
        <v>182</v>
      </c>
      <c r="C139" s="125">
        <v>1</v>
      </c>
      <c r="D139" s="125">
        <v>12</v>
      </c>
      <c r="E139" s="126"/>
      <c r="F139" s="125" t="s">
        <v>178</v>
      </c>
      <c r="G139" s="126">
        <f t="shared" si="5"/>
        <v>0</v>
      </c>
      <c r="H139" s="23"/>
    </row>
    <row r="140" spans="1:8" x14ac:dyDescent="0.25">
      <c r="A140" s="29"/>
      <c r="B140" s="2"/>
      <c r="C140" s="2"/>
      <c r="D140" s="2"/>
      <c r="E140" s="2"/>
      <c r="F140" s="2"/>
      <c r="G140" s="2"/>
      <c r="H140" s="23"/>
    </row>
    <row r="141" spans="1:8" x14ac:dyDescent="0.25">
      <c r="A141" s="690" t="s">
        <v>105</v>
      </c>
      <c r="B141" s="691"/>
      <c r="C141" s="691"/>
      <c r="D141" s="692"/>
      <c r="E141" s="20"/>
      <c r="F141" s="20"/>
      <c r="G141" s="17"/>
      <c r="H141" s="17"/>
    </row>
    <row r="142" spans="1:8" x14ac:dyDescent="0.25">
      <c r="A142" s="147"/>
      <c r="B142" s="141" t="s">
        <v>111</v>
      </c>
      <c r="C142" s="132" t="s">
        <v>124</v>
      </c>
      <c r="D142" s="132" t="s">
        <v>123</v>
      </c>
      <c r="E142" s="69"/>
      <c r="F142" s="17"/>
      <c r="G142" s="17"/>
      <c r="H142" s="17"/>
    </row>
    <row r="143" spans="1:8" x14ac:dyDescent="0.25">
      <c r="A143" s="125" t="s">
        <v>108</v>
      </c>
      <c r="B143" s="148" t="str">
        <f>B115</f>
        <v>Itens de Jardinagem</v>
      </c>
      <c r="C143" s="126">
        <f>SUM(G116:G123)</f>
        <v>0</v>
      </c>
      <c r="D143" s="126">
        <f>C143/12</f>
        <v>0</v>
      </c>
      <c r="E143" s="17"/>
      <c r="F143" s="17"/>
      <c r="G143" s="17"/>
      <c r="H143" s="17"/>
    </row>
    <row r="144" spans="1:8" x14ac:dyDescent="0.25">
      <c r="A144" s="125" t="s">
        <v>109</v>
      </c>
      <c r="B144" s="148" t="str">
        <f>B124</f>
        <v>Itens para Serviços diversos de Limpeza e Conservação</v>
      </c>
      <c r="C144" s="126">
        <f>SUM(G125:G139)</f>
        <v>0</v>
      </c>
      <c r="D144" s="126">
        <f>C144/12</f>
        <v>0</v>
      </c>
      <c r="E144" s="17"/>
      <c r="F144" s="17"/>
      <c r="G144" s="17"/>
      <c r="H144" s="17"/>
    </row>
    <row r="145" spans="1:8" x14ac:dyDescent="0.25">
      <c r="A145" s="504" t="s">
        <v>110</v>
      </c>
      <c r="B145" s="505"/>
      <c r="C145" s="506"/>
      <c r="D145" s="149">
        <f>SUM(D143:D144)</f>
        <v>0</v>
      </c>
      <c r="E145" s="64"/>
      <c r="F145" s="33"/>
      <c r="G145" s="17"/>
      <c r="H145" s="17"/>
    </row>
    <row r="146" spans="1:8" x14ac:dyDescent="0.25">
      <c r="A146" s="4"/>
      <c r="B146" s="20"/>
      <c r="C146" s="32"/>
      <c r="D146" s="24"/>
      <c r="E146" s="24"/>
      <c r="F146" s="33"/>
      <c r="G146" s="17"/>
      <c r="H146" s="17"/>
    </row>
    <row r="147" spans="1:8" x14ac:dyDescent="0.25">
      <c r="A147" s="681" t="s">
        <v>107</v>
      </c>
      <c r="B147" s="682"/>
      <c r="C147" s="682"/>
      <c r="D147" s="682"/>
      <c r="E147" s="683"/>
      <c r="F147" s="20"/>
      <c r="G147" s="20"/>
      <c r="H147" s="17"/>
    </row>
    <row r="148" spans="1:8" ht="47.25" customHeight="1" x14ac:dyDescent="0.25">
      <c r="A148" s="678" t="s">
        <v>100</v>
      </c>
      <c r="B148" s="679"/>
      <c r="C148" s="679"/>
      <c r="D148" s="679"/>
      <c r="E148" s="680"/>
      <c r="F148" s="232"/>
      <c r="G148" s="232"/>
      <c r="H148" s="17"/>
    </row>
    <row r="149" spans="1:8" ht="43.5" customHeight="1" x14ac:dyDescent="0.25">
      <c r="A149" s="494" t="s">
        <v>212</v>
      </c>
      <c r="B149" s="495"/>
      <c r="C149" s="495"/>
      <c r="D149" s="496"/>
      <c r="E149" s="8"/>
      <c r="F149" s="4"/>
      <c r="G149" s="4"/>
      <c r="H149" s="17"/>
    </row>
    <row r="150" spans="1:8" x14ac:dyDescent="0.25">
      <c r="A150" s="424" t="s">
        <v>5</v>
      </c>
      <c r="B150" s="425"/>
      <c r="C150" s="670">
        <v>0.03</v>
      </c>
      <c r="D150" s="671"/>
      <c r="E150" s="8"/>
      <c r="F150" s="8"/>
      <c r="G150" s="8"/>
      <c r="H150" s="17"/>
    </row>
    <row r="151" spans="1:8" x14ac:dyDescent="0.25">
      <c r="A151" s="434" t="s">
        <v>99</v>
      </c>
      <c r="B151" s="435"/>
      <c r="C151" s="436">
        <v>0.14249999999999999</v>
      </c>
      <c r="D151" s="437"/>
      <c r="E151" s="8"/>
      <c r="F151" s="8"/>
      <c r="G151" s="8"/>
      <c r="H151" s="23"/>
    </row>
    <row r="152" spans="1:8" x14ac:dyDescent="0.25">
      <c r="A152" s="440" t="s">
        <v>186</v>
      </c>
      <c r="B152" s="441"/>
      <c r="C152" s="438"/>
      <c r="D152" s="439"/>
      <c r="E152" s="8"/>
      <c r="F152" s="8"/>
      <c r="G152" s="8"/>
      <c r="H152" s="23"/>
    </row>
    <row r="153" spans="1:8" x14ac:dyDescent="0.25">
      <c r="A153" s="424" t="s">
        <v>6</v>
      </c>
      <c r="B153" s="425"/>
      <c r="C153" s="670">
        <v>6.7900000000000002E-2</v>
      </c>
      <c r="D153" s="671"/>
      <c r="E153" s="8"/>
      <c r="F153" s="8"/>
      <c r="G153" s="8"/>
      <c r="H153" s="23"/>
    </row>
    <row r="154" spans="1:8" x14ac:dyDescent="0.25">
      <c r="A154" s="430" t="s">
        <v>0</v>
      </c>
      <c r="B154" s="431"/>
      <c r="C154" s="432">
        <f>SUM(C150:D153)</f>
        <v>0.2404</v>
      </c>
      <c r="D154" s="433"/>
      <c r="E154" s="8"/>
      <c r="F154" s="8"/>
      <c r="G154" s="8"/>
      <c r="H154" s="23"/>
    </row>
    <row r="155" spans="1:8" x14ac:dyDescent="0.25">
      <c r="A155" s="65"/>
      <c r="B155" s="35"/>
      <c r="C155" s="36"/>
      <c r="D155" s="36"/>
      <c r="E155" s="8"/>
      <c r="F155" s="8"/>
      <c r="G155" s="8"/>
      <c r="H155" s="23"/>
    </row>
    <row r="156" spans="1:8" x14ac:dyDescent="0.25">
      <c r="A156" s="427" t="s">
        <v>34</v>
      </c>
      <c r="B156" s="428"/>
      <c r="C156" s="428"/>
      <c r="D156" s="428"/>
      <c r="E156" s="429"/>
      <c r="F156" s="23"/>
      <c r="G156" s="23"/>
      <c r="H156" s="23"/>
    </row>
    <row r="157" spans="1:8" x14ac:dyDescent="0.25">
      <c r="A157" s="162" t="s">
        <v>112</v>
      </c>
      <c r="B157" s="163" t="s">
        <v>4</v>
      </c>
      <c r="C157" s="162" t="s">
        <v>97</v>
      </c>
      <c r="D157" s="162" t="s">
        <v>21</v>
      </c>
      <c r="E157" s="162" t="s">
        <v>121</v>
      </c>
      <c r="F157" s="69"/>
      <c r="G157" s="21"/>
      <c r="H157" s="23"/>
    </row>
    <row r="158" spans="1:8" x14ac:dyDescent="0.25">
      <c r="A158" s="164"/>
      <c r="B158" s="166" t="s">
        <v>187</v>
      </c>
      <c r="C158" s="164"/>
      <c r="D158" s="162"/>
      <c r="E158" s="162"/>
      <c r="F158" s="69"/>
      <c r="G158" s="21"/>
      <c r="H158" s="23"/>
    </row>
    <row r="159" spans="1:8" x14ac:dyDescent="0.25">
      <c r="A159" s="156" t="s">
        <v>7</v>
      </c>
      <c r="B159" s="167" t="s">
        <v>272</v>
      </c>
      <c r="C159" s="158">
        <f>SUM(C26,C65,D89,C111)</f>
        <v>0</v>
      </c>
      <c r="D159" s="154">
        <f>C154</f>
        <v>0.2404</v>
      </c>
      <c r="E159" s="155">
        <f>(C159*D159)</f>
        <v>0</v>
      </c>
      <c r="F159" s="22"/>
      <c r="G159" s="21"/>
      <c r="H159" s="23"/>
    </row>
    <row r="160" spans="1:8" x14ac:dyDescent="0.25">
      <c r="A160" s="164" t="s">
        <v>113</v>
      </c>
      <c r="B160" s="165" t="s">
        <v>4</v>
      </c>
      <c r="C160" s="164" t="s">
        <v>97</v>
      </c>
      <c r="D160" s="164" t="str">
        <f>D157</f>
        <v>Percentual (%)</v>
      </c>
      <c r="E160" s="164" t="s">
        <v>98</v>
      </c>
      <c r="F160" s="23"/>
      <c r="G160" s="23"/>
      <c r="H160" s="23"/>
    </row>
    <row r="161" spans="1:8" x14ac:dyDescent="0.25">
      <c r="A161" s="156" t="s">
        <v>7</v>
      </c>
      <c r="B161" s="157" t="s">
        <v>188</v>
      </c>
      <c r="C161" s="159">
        <f>D145</f>
        <v>0</v>
      </c>
      <c r="D161" s="160">
        <f>C154</f>
        <v>0.2404</v>
      </c>
      <c r="E161" s="161">
        <f>D161*C161</f>
        <v>0</v>
      </c>
      <c r="F161" s="23"/>
      <c r="G161" s="23"/>
      <c r="H161" s="23"/>
    </row>
    <row r="162" spans="1:8" x14ac:dyDescent="0.25">
      <c r="A162" s="29"/>
      <c r="B162" s="17"/>
      <c r="C162" s="69"/>
      <c r="D162" s="69"/>
      <c r="E162" s="69"/>
      <c r="F162" s="23"/>
      <c r="G162" s="23"/>
      <c r="H162" s="23"/>
    </row>
    <row r="163" spans="1:8" x14ac:dyDescent="0.25">
      <c r="A163" s="687" t="s">
        <v>92</v>
      </c>
      <c r="B163" s="688"/>
      <c r="C163" s="689"/>
      <c r="D163" s="20"/>
      <c r="E163" s="8"/>
      <c r="F163" s="23"/>
      <c r="G163" s="23"/>
      <c r="H163" s="23"/>
    </row>
    <row r="164" spans="1:8" ht="25.5" x14ac:dyDescent="0.25">
      <c r="A164" s="78"/>
      <c r="B164" s="190" t="s">
        <v>93</v>
      </c>
      <c r="C164" s="78" t="s">
        <v>200</v>
      </c>
      <c r="D164" s="69"/>
      <c r="E164" s="8"/>
      <c r="F164" s="23"/>
      <c r="G164" s="23"/>
      <c r="H164" s="23"/>
    </row>
    <row r="165" spans="1:8" x14ac:dyDescent="0.25">
      <c r="A165" s="75" t="s">
        <v>7</v>
      </c>
      <c r="B165" s="189" t="s">
        <v>131</v>
      </c>
      <c r="C165" s="170">
        <f>C26</f>
        <v>0</v>
      </c>
      <c r="D165" s="195"/>
      <c r="F165" s="23"/>
      <c r="G165" s="23"/>
      <c r="H165" s="23"/>
    </row>
    <row r="166" spans="1:8" x14ac:dyDescent="0.25">
      <c r="A166" s="75" t="s">
        <v>8</v>
      </c>
      <c r="B166" s="189" t="s">
        <v>189</v>
      </c>
      <c r="C166" s="170">
        <f>C65</f>
        <v>0</v>
      </c>
      <c r="D166" s="195"/>
      <c r="F166" s="23"/>
      <c r="G166" s="23"/>
      <c r="H166" s="23"/>
    </row>
    <row r="167" spans="1:8" x14ac:dyDescent="0.25">
      <c r="A167" s="75" t="s">
        <v>9</v>
      </c>
      <c r="B167" s="189" t="s">
        <v>190</v>
      </c>
      <c r="C167" s="170">
        <f>D89</f>
        <v>0</v>
      </c>
      <c r="D167" s="195"/>
      <c r="F167" s="23"/>
      <c r="G167" s="23"/>
      <c r="H167" s="23"/>
    </row>
    <row r="168" spans="1:8" x14ac:dyDescent="0.25">
      <c r="A168" s="75" t="s">
        <v>10</v>
      </c>
      <c r="B168" s="189" t="s">
        <v>233</v>
      </c>
      <c r="C168" s="170">
        <f>C111</f>
        <v>0</v>
      </c>
      <c r="D168" s="195"/>
      <c r="F168" s="23"/>
      <c r="G168" s="23"/>
      <c r="H168" s="23"/>
    </row>
    <row r="169" spans="1:8" x14ac:dyDescent="0.25">
      <c r="A169" s="75" t="s">
        <v>11</v>
      </c>
      <c r="B169" s="189" t="s">
        <v>191</v>
      </c>
      <c r="C169" s="170">
        <f>D145</f>
        <v>0</v>
      </c>
      <c r="D169" s="195"/>
      <c r="F169" s="23"/>
      <c r="G169" s="23"/>
      <c r="H169" s="23"/>
    </row>
    <row r="170" spans="1:8" x14ac:dyDescent="0.25">
      <c r="A170" s="75" t="s">
        <v>12</v>
      </c>
      <c r="B170" s="189" t="s">
        <v>192</v>
      </c>
      <c r="C170" s="172">
        <f>SUM(E159,E161)</f>
        <v>0</v>
      </c>
      <c r="D170" s="53"/>
      <c r="F170" s="23"/>
      <c r="G170" s="23"/>
      <c r="H170" s="23"/>
    </row>
    <row r="171" spans="1:8" x14ac:dyDescent="0.25">
      <c r="A171" s="75"/>
      <c r="B171" s="196" t="s">
        <v>124</v>
      </c>
      <c r="C171" s="149">
        <f>SUM(C165:C170)</f>
        <v>0</v>
      </c>
      <c r="D171" s="33"/>
      <c r="E171" s="23"/>
      <c r="F171" s="23"/>
      <c r="G171" s="23"/>
      <c r="H171" s="23"/>
    </row>
    <row r="172" spans="1:8" x14ac:dyDescent="0.25">
      <c r="A172" s="69"/>
      <c r="B172" s="52"/>
      <c r="C172" s="53"/>
      <c r="D172" s="21"/>
      <c r="E172" s="21"/>
      <c r="F172" s="23"/>
      <c r="G172" s="23"/>
      <c r="H172" s="23"/>
    </row>
    <row r="173" spans="1:8" x14ac:dyDescent="0.25">
      <c r="A173" s="687" t="s">
        <v>94</v>
      </c>
      <c r="B173" s="688"/>
      <c r="C173" s="688"/>
      <c r="D173" s="688"/>
      <c r="E173" s="689"/>
      <c r="F173" s="25"/>
      <c r="G173" s="25"/>
      <c r="H173" s="25"/>
    </row>
    <row r="174" spans="1:8" x14ac:dyDescent="0.25">
      <c r="A174" s="173"/>
      <c r="B174" s="173" t="s">
        <v>58</v>
      </c>
      <c r="C174" s="78" t="s">
        <v>95</v>
      </c>
      <c r="D174" s="174" t="s">
        <v>82</v>
      </c>
      <c r="E174" s="174" t="s">
        <v>125</v>
      </c>
      <c r="F174" s="23"/>
      <c r="G174" s="23"/>
      <c r="H174" s="23"/>
    </row>
    <row r="175" spans="1:8" x14ac:dyDescent="0.25">
      <c r="A175" s="125"/>
      <c r="B175" s="75" t="s">
        <v>270</v>
      </c>
      <c r="C175" s="176">
        <v>1</v>
      </c>
      <c r="D175" s="177">
        <f>C171</f>
        <v>0</v>
      </c>
      <c r="E175" s="177">
        <f>D175*12</f>
        <v>0</v>
      </c>
      <c r="F175" s="23"/>
      <c r="G175" s="23"/>
      <c r="H175" s="23"/>
    </row>
    <row r="176" spans="1:8" x14ac:dyDescent="0.25">
      <c r="A176" s="481" t="s">
        <v>96</v>
      </c>
      <c r="B176" s="482"/>
      <c r="C176" s="483"/>
      <c r="D176" s="491">
        <f>SUM(E175:E175)</f>
        <v>0</v>
      </c>
      <c r="E176" s="492"/>
      <c r="F176" s="23"/>
      <c r="G176" s="23"/>
      <c r="H176" s="23"/>
    </row>
    <row r="177" spans="1:8" x14ac:dyDescent="0.25">
      <c r="A177" s="481" t="s">
        <v>126</v>
      </c>
      <c r="B177" s="482"/>
      <c r="C177" s="483"/>
      <c r="D177" s="479">
        <f>D176/12</f>
        <v>0</v>
      </c>
      <c r="E177" s="480"/>
      <c r="F177" s="23"/>
      <c r="G177" s="23"/>
      <c r="H177" s="23"/>
    </row>
  </sheetData>
  <mergeCells count="93">
    <mergeCell ref="A50:D50"/>
    <mergeCell ref="A59:C59"/>
    <mergeCell ref="A107:C107"/>
    <mergeCell ref="A108:C108"/>
    <mergeCell ref="A48:C48"/>
    <mergeCell ref="A35:B35"/>
    <mergeCell ref="A38:A39"/>
    <mergeCell ref="B38:B39"/>
    <mergeCell ref="C38:C39"/>
    <mergeCell ref="D38:D39"/>
    <mergeCell ref="A37:D37"/>
    <mergeCell ref="A177:C177"/>
    <mergeCell ref="D177:E177"/>
    <mergeCell ref="E96:F96"/>
    <mergeCell ref="A105:D105"/>
    <mergeCell ref="E105:F105"/>
    <mergeCell ref="A106:E106"/>
    <mergeCell ref="F106:G106"/>
    <mergeCell ref="A96:B96"/>
    <mergeCell ref="A154:B154"/>
    <mergeCell ref="C154:D154"/>
    <mergeCell ref="A156:E156"/>
    <mergeCell ref="A173:E173"/>
    <mergeCell ref="A163:C163"/>
    <mergeCell ref="A141:D141"/>
    <mergeCell ref="A145:C145"/>
    <mergeCell ref="A176:C176"/>
    <mergeCell ref="D176:E176"/>
    <mergeCell ref="C150:D150"/>
    <mergeCell ref="A151:B151"/>
    <mergeCell ref="G78:G79"/>
    <mergeCell ref="A113:G113"/>
    <mergeCell ref="B115:G115"/>
    <mergeCell ref="B124:G124"/>
    <mergeCell ref="A91:F91"/>
    <mergeCell ref="A149:D149"/>
    <mergeCell ref="A150:B150"/>
    <mergeCell ref="C151:D152"/>
    <mergeCell ref="A152:B152"/>
    <mergeCell ref="A153:B153"/>
    <mergeCell ref="C153:D153"/>
    <mergeCell ref="A148:E148"/>
    <mergeCell ref="A147:E147"/>
    <mergeCell ref="H78:H79"/>
    <mergeCell ref="A82:B82"/>
    <mergeCell ref="A65:B65"/>
    <mergeCell ref="A67:F67"/>
    <mergeCell ref="A68:F68"/>
    <mergeCell ref="A69:F69"/>
    <mergeCell ref="A70:A71"/>
    <mergeCell ref="B70:B71"/>
    <mergeCell ref="C70:C71"/>
    <mergeCell ref="D70:D71"/>
    <mergeCell ref="E70:F70"/>
    <mergeCell ref="G51:G52"/>
    <mergeCell ref="A57:B57"/>
    <mergeCell ref="C57:D57"/>
    <mergeCell ref="A60:A61"/>
    <mergeCell ref="B60:B61"/>
    <mergeCell ref="C60:C61"/>
    <mergeCell ref="D60:D61"/>
    <mergeCell ref="A51:A52"/>
    <mergeCell ref="B51:B52"/>
    <mergeCell ref="C51:C52"/>
    <mergeCell ref="D51:D52"/>
    <mergeCell ref="E51:E52"/>
    <mergeCell ref="B30:B31"/>
    <mergeCell ref="C30:C31"/>
    <mergeCell ref="A29:D29"/>
    <mergeCell ref="E24:E25"/>
    <mergeCell ref="D30:D31"/>
    <mergeCell ref="A19:C19"/>
    <mergeCell ref="A28:D28"/>
    <mergeCell ref="A23:C23"/>
    <mergeCell ref="A24:A25"/>
    <mergeCell ref="B24:B25"/>
    <mergeCell ref="C24:C25"/>
    <mergeCell ref="E38:E39"/>
    <mergeCell ref="A87:D87"/>
    <mergeCell ref="A83:H83"/>
    <mergeCell ref="A1:D1"/>
    <mergeCell ref="A2:D2"/>
    <mergeCell ref="A6:D6"/>
    <mergeCell ref="B7:C7"/>
    <mergeCell ref="B8:C8"/>
    <mergeCell ref="A3:C3"/>
    <mergeCell ref="A4:C4"/>
    <mergeCell ref="B9:C9"/>
    <mergeCell ref="B10:C10"/>
    <mergeCell ref="B11:C11"/>
    <mergeCell ref="A13:B13"/>
    <mergeCell ref="A30:A31"/>
    <mergeCell ref="A12:D12"/>
  </mergeCells>
  <pageMargins left="0.511811024" right="0.511811024" top="0.78740157499999996" bottom="0.78740157499999996" header="0.31496062000000002" footer="0.31496062000000002"/>
  <pageSetup paperSize="9" scale="91" fitToHeight="0" orientation="landscape"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P174"/>
  <sheetViews>
    <sheetView zoomScale="120" zoomScaleNormal="120" workbookViewId="0">
      <selection activeCell="F178" sqref="A1:H178"/>
    </sheetView>
  </sheetViews>
  <sheetFormatPr defaultRowHeight="15" x14ac:dyDescent="0.25"/>
  <cols>
    <col min="1" max="1" width="4.85546875" bestFit="1" customWidth="1"/>
    <col min="2" max="2" width="47.28515625" bestFit="1" customWidth="1"/>
    <col min="3" max="3" width="21.7109375" customWidth="1"/>
    <col min="4" max="4" width="18.140625" customWidth="1"/>
    <col min="5" max="5" width="23.5703125" bestFit="1" customWidth="1"/>
    <col min="6" max="6" width="12.42578125" customWidth="1"/>
    <col min="7" max="7" width="11.140625" bestFit="1" customWidth="1"/>
    <col min="8" max="8" width="9.7109375" bestFit="1" customWidth="1"/>
  </cols>
  <sheetData>
    <row r="1" spans="1:8" x14ac:dyDescent="0.25">
      <c r="A1" s="460" t="s">
        <v>44</v>
      </c>
      <c r="B1" s="461"/>
      <c r="C1" s="461"/>
      <c r="D1" s="462"/>
      <c r="E1" s="8"/>
      <c r="F1" s="8"/>
      <c r="G1" s="2"/>
      <c r="H1" s="2"/>
    </row>
    <row r="2" spans="1:8" ht="51" customHeight="1" x14ac:dyDescent="0.25">
      <c r="A2" s="463" t="s">
        <v>286</v>
      </c>
      <c r="B2" s="464"/>
      <c r="C2" s="464"/>
      <c r="D2" s="465"/>
      <c r="E2" s="8"/>
      <c r="F2" s="8"/>
      <c r="G2" s="3"/>
      <c r="H2" s="3"/>
    </row>
    <row r="3" spans="1:8" x14ac:dyDescent="0.25">
      <c r="A3" s="466"/>
      <c r="B3" s="466"/>
      <c r="C3" s="466"/>
      <c r="D3" s="201"/>
      <c r="E3" s="8"/>
      <c r="F3" s="8"/>
      <c r="G3" s="3"/>
      <c r="H3" s="3"/>
    </row>
    <row r="4" spans="1:8" x14ac:dyDescent="0.25">
      <c r="A4" s="466"/>
      <c r="B4" s="466"/>
      <c r="C4" s="466"/>
      <c r="D4" s="201"/>
      <c r="E4" s="8"/>
      <c r="F4" s="8"/>
      <c r="G4" s="3"/>
      <c r="H4" s="3"/>
    </row>
    <row r="5" spans="1:8" x14ac:dyDescent="0.25">
      <c r="A5" s="8"/>
      <c r="B5" s="8"/>
      <c r="C5" s="8"/>
      <c r="D5" s="60"/>
      <c r="E5" s="8"/>
      <c r="F5" s="8"/>
      <c r="G5" s="3"/>
      <c r="H5" s="3"/>
    </row>
    <row r="6" spans="1:8" x14ac:dyDescent="0.25">
      <c r="A6" s="471" t="s">
        <v>37</v>
      </c>
      <c r="B6" s="472"/>
      <c r="C6" s="472"/>
      <c r="D6" s="473"/>
      <c r="E6" s="8"/>
      <c r="F6" s="8"/>
      <c r="G6" s="3"/>
      <c r="H6" s="3"/>
    </row>
    <row r="7" spans="1:8" x14ac:dyDescent="0.25">
      <c r="A7" s="75" t="s">
        <v>7</v>
      </c>
      <c r="B7" s="469" t="s">
        <v>115</v>
      </c>
      <c r="C7" s="470"/>
      <c r="D7" s="76"/>
      <c r="E7" s="8"/>
      <c r="F7" s="8"/>
      <c r="G7" s="3"/>
      <c r="H7" s="3"/>
    </row>
    <row r="8" spans="1:8" x14ac:dyDescent="0.25">
      <c r="A8" s="75" t="s">
        <v>8</v>
      </c>
      <c r="B8" s="469" t="s">
        <v>38</v>
      </c>
      <c r="C8" s="470"/>
      <c r="D8" s="75" t="s">
        <v>47</v>
      </c>
      <c r="E8" s="8"/>
      <c r="F8" s="8"/>
      <c r="G8" s="3"/>
      <c r="H8" s="3"/>
    </row>
    <row r="9" spans="1:8" x14ac:dyDescent="0.25">
      <c r="A9" s="75" t="s">
        <v>9</v>
      </c>
      <c r="B9" s="469" t="s">
        <v>48</v>
      </c>
      <c r="C9" s="470"/>
      <c r="D9" s="75">
        <v>2019</v>
      </c>
      <c r="E9" s="8"/>
      <c r="F9" s="8"/>
      <c r="G9" s="3"/>
      <c r="H9" s="3"/>
    </row>
    <row r="10" spans="1:8" x14ac:dyDescent="0.25">
      <c r="A10" s="75" t="s">
        <v>43</v>
      </c>
      <c r="B10" s="469" t="s">
        <v>49</v>
      </c>
      <c r="C10" s="470"/>
      <c r="D10" s="75">
        <v>12</v>
      </c>
      <c r="E10" s="8"/>
      <c r="F10" s="8"/>
      <c r="G10" s="3"/>
      <c r="H10" s="3"/>
    </row>
    <row r="11" spans="1:8" x14ac:dyDescent="0.25">
      <c r="A11" s="61"/>
      <c r="B11" s="477"/>
      <c r="C11" s="478"/>
      <c r="D11" s="59"/>
      <c r="E11" s="8"/>
      <c r="F11" s="8"/>
      <c r="G11" s="2"/>
      <c r="H11" s="2"/>
    </row>
    <row r="12" spans="1:8" x14ac:dyDescent="0.25">
      <c r="A12" s="474" t="s">
        <v>45</v>
      </c>
      <c r="B12" s="475"/>
      <c r="C12" s="475"/>
      <c r="D12" s="476"/>
      <c r="E12" s="8"/>
      <c r="F12" s="8"/>
      <c r="G12" s="2"/>
      <c r="H12" s="2"/>
    </row>
    <row r="13" spans="1:8" ht="25.5" x14ac:dyDescent="0.25">
      <c r="A13" s="467" t="s">
        <v>46</v>
      </c>
      <c r="B13" s="468"/>
      <c r="C13" s="211" t="s">
        <v>128</v>
      </c>
      <c r="D13" s="79" t="s">
        <v>129</v>
      </c>
      <c r="E13" s="8"/>
      <c r="F13" s="8"/>
      <c r="G13" s="2"/>
      <c r="H13" s="2"/>
    </row>
    <row r="14" spans="1:8" ht="24.75" customHeight="1" x14ac:dyDescent="0.25">
      <c r="A14" s="442" t="s">
        <v>279</v>
      </c>
      <c r="B14" s="443"/>
      <c r="C14" s="75" t="s">
        <v>130</v>
      </c>
      <c r="D14" s="179" t="s">
        <v>213</v>
      </c>
      <c r="E14" s="8"/>
      <c r="F14" s="8"/>
      <c r="G14" s="2"/>
      <c r="H14" s="2"/>
    </row>
    <row r="15" spans="1:8" x14ac:dyDescent="0.25">
      <c r="A15" s="199"/>
      <c r="B15" s="199"/>
      <c r="C15" s="199"/>
      <c r="D15" s="8"/>
      <c r="E15" s="8"/>
      <c r="F15" s="8"/>
      <c r="G15" s="2"/>
      <c r="H15" s="2"/>
    </row>
    <row r="16" spans="1:8" x14ac:dyDescent="0.25">
      <c r="A16" s="388" t="s">
        <v>131</v>
      </c>
      <c r="B16" s="388"/>
      <c r="C16" s="388"/>
      <c r="D16" s="40"/>
      <c r="E16" s="40"/>
      <c r="F16" s="40"/>
      <c r="G16" s="2"/>
      <c r="H16" s="2"/>
    </row>
    <row r="17" spans="1:16" ht="25.5" x14ac:dyDescent="0.25">
      <c r="A17" s="70" t="s">
        <v>116</v>
      </c>
      <c r="B17" s="70" t="s">
        <v>117</v>
      </c>
      <c r="C17" s="70" t="s">
        <v>198</v>
      </c>
      <c r="D17" s="199"/>
      <c r="E17" s="199"/>
      <c r="F17" s="199"/>
      <c r="G17" s="2"/>
      <c r="H17" s="2"/>
    </row>
    <row r="18" spans="1:16" x14ac:dyDescent="0.25">
      <c r="A18" s="71" t="s">
        <v>7</v>
      </c>
      <c r="B18" s="72" t="s">
        <v>127</v>
      </c>
      <c r="C18" s="73"/>
      <c r="D18" s="123"/>
      <c r="E18" s="28"/>
      <c r="F18" s="22"/>
      <c r="G18" s="37"/>
      <c r="H18" s="2"/>
    </row>
    <row r="19" spans="1:16" x14ac:dyDescent="0.25">
      <c r="A19" s="199"/>
      <c r="B19" s="199"/>
      <c r="C19" s="199"/>
      <c r="D19" s="8"/>
      <c r="E19" s="8"/>
      <c r="F19" s="8"/>
      <c r="G19" s="8"/>
      <c r="H19" s="8"/>
      <c r="P19" s="226"/>
    </row>
    <row r="20" spans="1:16" x14ac:dyDescent="0.25">
      <c r="A20" s="457" t="s">
        <v>118</v>
      </c>
      <c r="B20" s="458"/>
      <c r="C20" s="459"/>
      <c r="D20" s="40"/>
      <c r="E20" s="4"/>
      <c r="F20" s="8"/>
      <c r="G20" s="8"/>
      <c r="H20" s="8"/>
    </row>
    <row r="21" spans="1:16" x14ac:dyDescent="0.25">
      <c r="A21" s="488" t="s">
        <v>116</v>
      </c>
      <c r="B21" s="490" t="s">
        <v>119</v>
      </c>
      <c r="C21" s="488" t="s">
        <v>57</v>
      </c>
      <c r="D21" s="4"/>
      <c r="E21" s="392"/>
      <c r="F21" s="8"/>
      <c r="G21" s="8"/>
      <c r="H21" s="8"/>
    </row>
    <row r="22" spans="1:16" x14ac:dyDescent="0.25">
      <c r="A22" s="489"/>
      <c r="B22" s="490"/>
      <c r="C22" s="489"/>
      <c r="D22" s="4"/>
      <c r="E22" s="392"/>
      <c r="F22" s="8"/>
      <c r="G22" s="8"/>
      <c r="H22" s="8"/>
    </row>
    <row r="23" spans="1:16" x14ac:dyDescent="0.25">
      <c r="A23" s="71" t="s">
        <v>7</v>
      </c>
      <c r="B23" s="74" t="s">
        <v>133</v>
      </c>
      <c r="C23" s="82">
        <f>C18</f>
        <v>0</v>
      </c>
      <c r="D23" s="81"/>
      <c r="E23" s="28"/>
      <c r="F23" s="8"/>
      <c r="G23" s="8"/>
      <c r="H23" s="8"/>
    </row>
    <row r="24" spans="1:16" x14ac:dyDescent="0.25">
      <c r="A24" s="8"/>
      <c r="B24" s="8"/>
      <c r="C24" s="8"/>
      <c r="D24" s="8"/>
      <c r="E24" s="8"/>
      <c r="F24" s="8"/>
      <c r="G24" s="8"/>
      <c r="H24" s="8"/>
    </row>
    <row r="25" spans="1:16" x14ac:dyDescent="0.25">
      <c r="A25" s="455" t="s">
        <v>14</v>
      </c>
      <c r="B25" s="455"/>
      <c r="C25" s="455"/>
      <c r="D25" s="455"/>
      <c r="E25" s="8"/>
      <c r="F25" s="8"/>
      <c r="G25" s="8"/>
    </row>
    <row r="26" spans="1:16" x14ac:dyDescent="0.25">
      <c r="A26" s="456" t="s">
        <v>15</v>
      </c>
      <c r="B26" s="456"/>
      <c r="C26" s="456"/>
      <c r="D26" s="456"/>
      <c r="E26" s="8"/>
      <c r="F26" s="8"/>
      <c r="G26" s="8"/>
    </row>
    <row r="27" spans="1:16" x14ac:dyDescent="0.25">
      <c r="A27" s="445" t="s">
        <v>16</v>
      </c>
      <c r="B27" s="453" t="s">
        <v>17</v>
      </c>
      <c r="C27" s="453" t="s">
        <v>21</v>
      </c>
      <c r="D27" s="453" t="str">
        <f>D35</f>
        <v xml:space="preserve">Valor Mensal  Jardineiro (R$) </v>
      </c>
      <c r="E27" s="665"/>
      <c r="F27" s="8"/>
      <c r="G27" s="8"/>
      <c r="H27" s="8"/>
    </row>
    <row r="28" spans="1:16" x14ac:dyDescent="0.25">
      <c r="A28" s="445"/>
      <c r="B28" s="453"/>
      <c r="C28" s="453"/>
      <c r="D28" s="453"/>
      <c r="E28" s="665"/>
      <c r="F28" s="8"/>
      <c r="G28" s="8"/>
      <c r="H28" s="8"/>
    </row>
    <row r="29" spans="1:16" x14ac:dyDescent="0.25">
      <c r="A29" s="83" t="s">
        <v>7</v>
      </c>
      <c r="B29" s="84" t="s">
        <v>18</v>
      </c>
      <c r="C29" s="89">
        <v>8.3299999999999999E-2</v>
      </c>
      <c r="D29" s="85">
        <f>C23*C29</f>
        <v>0</v>
      </c>
      <c r="E29" s="230"/>
      <c r="F29" s="8"/>
      <c r="G29" s="8"/>
      <c r="H29" s="8"/>
    </row>
    <row r="30" spans="1:16" x14ac:dyDescent="0.25">
      <c r="A30" s="83" t="s">
        <v>8</v>
      </c>
      <c r="B30" s="84" t="s">
        <v>55</v>
      </c>
      <c r="C30" s="89">
        <v>2.7799999999999998E-2</v>
      </c>
      <c r="D30" s="85">
        <f>C23*C30</f>
        <v>0</v>
      </c>
      <c r="E30" s="230"/>
      <c r="F30" s="8"/>
      <c r="G30" s="8"/>
      <c r="H30" s="8"/>
    </row>
    <row r="31" spans="1:16" x14ac:dyDescent="0.25">
      <c r="A31" s="83" t="s">
        <v>9</v>
      </c>
      <c r="B31" s="84" t="s">
        <v>56</v>
      </c>
      <c r="C31" s="89">
        <v>8.3299999999999999E-2</v>
      </c>
      <c r="D31" s="85">
        <f>C23*C31</f>
        <v>0</v>
      </c>
      <c r="E31" s="230"/>
      <c r="F31" s="8"/>
      <c r="G31" s="8"/>
      <c r="H31" s="8"/>
    </row>
    <row r="32" spans="1:16" x14ac:dyDescent="0.25">
      <c r="A32" s="445" t="s">
        <v>51</v>
      </c>
      <c r="B32" s="445"/>
      <c r="C32" s="663">
        <f>SUM(D29:D31)</f>
        <v>0</v>
      </c>
      <c r="D32" s="664"/>
      <c r="E32" s="44"/>
      <c r="F32" s="8"/>
      <c r="G32" s="8"/>
      <c r="H32" s="8"/>
    </row>
    <row r="33" spans="1:8" x14ac:dyDescent="0.25">
      <c r="A33" s="30"/>
      <c r="B33" s="31"/>
      <c r="C33" s="45"/>
      <c r="D33" s="44"/>
      <c r="E33" s="44"/>
      <c r="F33" s="8"/>
      <c r="G33" s="8"/>
      <c r="H33" s="8"/>
    </row>
    <row r="34" spans="1:8" ht="15" customHeight="1" x14ac:dyDescent="0.25">
      <c r="A34" s="393" t="s">
        <v>83</v>
      </c>
      <c r="B34" s="393"/>
      <c r="C34" s="393"/>
      <c r="D34" s="393"/>
      <c r="E34" s="8"/>
      <c r="F34" s="8"/>
      <c r="G34" s="8"/>
    </row>
    <row r="35" spans="1:8" x14ac:dyDescent="0.25">
      <c r="A35" s="393" t="s">
        <v>19</v>
      </c>
      <c r="B35" s="450" t="s">
        <v>20</v>
      </c>
      <c r="C35" s="450" t="s">
        <v>21</v>
      </c>
      <c r="D35" s="393" t="s">
        <v>132</v>
      </c>
      <c r="E35" s="8"/>
      <c r="F35" s="8"/>
      <c r="G35" s="8"/>
    </row>
    <row r="36" spans="1:8" x14ac:dyDescent="0.25">
      <c r="A36" s="393"/>
      <c r="B36" s="450"/>
      <c r="C36" s="450"/>
      <c r="D36" s="393"/>
      <c r="E36" s="8"/>
      <c r="F36" s="8"/>
      <c r="G36" s="8"/>
    </row>
    <row r="37" spans="1:8" x14ac:dyDescent="0.25">
      <c r="A37" s="83" t="s">
        <v>7</v>
      </c>
      <c r="B37" s="84" t="s">
        <v>22</v>
      </c>
      <c r="C37" s="89">
        <v>0.2</v>
      </c>
      <c r="D37" s="87">
        <f>($C$23*C37)</f>
        <v>0</v>
      </c>
      <c r="E37" s="8"/>
      <c r="F37" s="8"/>
      <c r="G37" s="8"/>
    </row>
    <row r="38" spans="1:8" x14ac:dyDescent="0.25">
      <c r="A38" s="83" t="s">
        <v>8</v>
      </c>
      <c r="B38" s="84" t="s">
        <v>23</v>
      </c>
      <c r="C38" s="89">
        <v>2.5000000000000001E-2</v>
      </c>
      <c r="D38" s="87">
        <f t="shared" ref="D38:D44" si="0">($C$23*C38)</f>
        <v>0</v>
      </c>
      <c r="E38" s="8"/>
      <c r="F38" s="8"/>
      <c r="G38" s="8"/>
    </row>
    <row r="39" spans="1:8" x14ac:dyDescent="0.25">
      <c r="A39" s="83" t="s">
        <v>9</v>
      </c>
      <c r="B39" s="84" t="s">
        <v>24</v>
      </c>
      <c r="C39" s="90">
        <v>0.03</v>
      </c>
      <c r="D39" s="87">
        <f t="shared" si="0"/>
        <v>0</v>
      </c>
      <c r="E39" s="8"/>
      <c r="F39" s="8"/>
      <c r="G39" s="8"/>
    </row>
    <row r="40" spans="1:8" x14ac:dyDescent="0.25">
      <c r="A40" s="83" t="s">
        <v>10</v>
      </c>
      <c r="B40" s="84" t="s">
        <v>25</v>
      </c>
      <c r="C40" s="89">
        <v>1.4999999999999999E-2</v>
      </c>
      <c r="D40" s="87">
        <f t="shared" si="0"/>
        <v>0</v>
      </c>
      <c r="E40" s="8"/>
      <c r="F40" s="8"/>
      <c r="G40" s="8"/>
    </row>
    <row r="41" spans="1:8" x14ac:dyDescent="0.25">
      <c r="A41" s="83" t="s">
        <v>11</v>
      </c>
      <c r="B41" s="84" t="s">
        <v>26</v>
      </c>
      <c r="C41" s="89">
        <v>0.01</v>
      </c>
      <c r="D41" s="87">
        <f t="shared" si="0"/>
        <v>0</v>
      </c>
      <c r="E41" s="8"/>
      <c r="F41" s="8"/>
      <c r="G41" s="8"/>
    </row>
    <row r="42" spans="1:8" x14ac:dyDescent="0.25">
      <c r="A42" s="83" t="s">
        <v>12</v>
      </c>
      <c r="B42" s="84" t="s">
        <v>1</v>
      </c>
      <c r="C42" s="89">
        <v>6.0000000000000001E-3</v>
      </c>
      <c r="D42" s="87">
        <f t="shared" si="0"/>
        <v>0</v>
      </c>
      <c r="E42" s="8"/>
      <c r="F42" s="8"/>
      <c r="G42" s="8"/>
    </row>
    <row r="43" spans="1:8" x14ac:dyDescent="0.25">
      <c r="A43" s="83" t="s">
        <v>13</v>
      </c>
      <c r="B43" s="84" t="s">
        <v>2</v>
      </c>
      <c r="C43" s="89">
        <v>2E-3</v>
      </c>
      <c r="D43" s="87">
        <f t="shared" si="0"/>
        <v>0</v>
      </c>
      <c r="E43" s="8"/>
      <c r="F43" s="8"/>
      <c r="G43" s="8"/>
    </row>
    <row r="44" spans="1:8" x14ac:dyDescent="0.25">
      <c r="A44" s="83" t="s">
        <v>27</v>
      </c>
      <c r="B44" s="84" t="s">
        <v>3</v>
      </c>
      <c r="C44" s="89">
        <v>0.08</v>
      </c>
      <c r="D44" s="87">
        <f t="shared" si="0"/>
        <v>0</v>
      </c>
      <c r="E44" s="8"/>
      <c r="F44" s="8"/>
      <c r="G44" s="8"/>
    </row>
    <row r="45" spans="1:8" x14ac:dyDescent="0.25">
      <c r="A45" s="445" t="s">
        <v>52</v>
      </c>
      <c r="B45" s="445"/>
      <c r="C45" s="445"/>
      <c r="D45" s="86">
        <f>SUM(D37:D44)</f>
        <v>0</v>
      </c>
      <c r="E45" s="8"/>
      <c r="F45" s="8"/>
      <c r="G45" s="8"/>
    </row>
    <row r="46" spans="1:8" x14ac:dyDescent="0.25">
      <c r="A46" s="30"/>
      <c r="B46" s="31"/>
      <c r="C46" s="46"/>
      <c r="D46" s="47"/>
      <c r="E46" s="8"/>
      <c r="F46" s="8"/>
      <c r="G46" s="8"/>
    </row>
    <row r="47" spans="1:8" x14ac:dyDescent="0.25">
      <c r="A47" s="456" t="s">
        <v>120</v>
      </c>
      <c r="B47" s="456"/>
      <c r="C47" s="456"/>
      <c r="D47" s="456"/>
      <c r="E47" s="8"/>
      <c r="F47" s="8"/>
      <c r="G47" s="8"/>
    </row>
    <row r="48" spans="1:8" x14ac:dyDescent="0.25">
      <c r="A48" s="393" t="s">
        <v>29</v>
      </c>
      <c r="B48" s="393" t="s">
        <v>30</v>
      </c>
      <c r="C48" s="393" t="s">
        <v>21</v>
      </c>
      <c r="D48" s="393" t="str">
        <f>D35</f>
        <v xml:space="preserve">Valor Mensal  Jardineiro (R$) </v>
      </c>
      <c r="E48" s="8"/>
      <c r="F48" s="392"/>
      <c r="G48" s="8"/>
    </row>
    <row r="49" spans="1:10" x14ac:dyDescent="0.25">
      <c r="A49" s="393"/>
      <c r="B49" s="393"/>
      <c r="C49" s="393"/>
      <c r="D49" s="393"/>
      <c r="E49" s="8"/>
      <c r="F49" s="392"/>
      <c r="G49" s="8"/>
    </row>
    <row r="50" spans="1:10" x14ac:dyDescent="0.25">
      <c r="A50" s="83" t="s">
        <v>7</v>
      </c>
      <c r="B50" s="91" t="s">
        <v>31</v>
      </c>
      <c r="C50" s="92" t="s">
        <v>103</v>
      </c>
      <c r="D50" s="88"/>
      <c r="E50" s="8"/>
      <c r="F50" s="8"/>
      <c r="G50" s="8"/>
    </row>
    <row r="51" spans="1:10" x14ac:dyDescent="0.25">
      <c r="A51" s="83" t="s">
        <v>8</v>
      </c>
      <c r="B51" s="91" t="s">
        <v>54</v>
      </c>
      <c r="C51" s="89" t="s">
        <v>50</v>
      </c>
      <c r="D51" s="88"/>
      <c r="E51" s="8"/>
      <c r="F51" s="8"/>
      <c r="G51" s="8"/>
    </row>
    <row r="52" spans="1:10" x14ac:dyDescent="0.25">
      <c r="A52" s="83" t="s">
        <v>9</v>
      </c>
      <c r="B52" s="91" t="s">
        <v>35</v>
      </c>
      <c r="C52" s="89" t="s">
        <v>50</v>
      </c>
      <c r="D52" s="88"/>
      <c r="E52" s="8"/>
      <c r="F52" s="8"/>
      <c r="G52" s="8"/>
    </row>
    <row r="53" spans="1:10" x14ac:dyDescent="0.25">
      <c r="A53" s="83" t="s">
        <v>10</v>
      </c>
      <c r="B53" s="91" t="s">
        <v>36</v>
      </c>
      <c r="C53" s="89" t="s">
        <v>50</v>
      </c>
      <c r="D53" s="88"/>
      <c r="E53" s="8"/>
      <c r="F53" s="8"/>
      <c r="G53" s="8"/>
    </row>
    <row r="54" spans="1:10" x14ac:dyDescent="0.25">
      <c r="A54" s="445" t="s">
        <v>53</v>
      </c>
      <c r="B54" s="445"/>
      <c r="C54" s="445"/>
      <c r="D54" s="86">
        <f>SUM(D50:D53)</f>
        <v>0</v>
      </c>
      <c r="E54" s="8"/>
      <c r="F54" s="8"/>
      <c r="G54" s="8"/>
      <c r="H54" s="377"/>
      <c r="I54" s="377"/>
      <c r="J54" s="377"/>
    </row>
    <row r="55" spans="1:10" x14ac:dyDescent="0.25">
      <c r="A55" s="30"/>
      <c r="B55" s="31"/>
      <c r="C55" s="48"/>
      <c r="D55" s="39"/>
      <c r="E55" s="6"/>
      <c r="F55" s="8"/>
      <c r="G55" s="8"/>
      <c r="H55" s="8"/>
    </row>
    <row r="56" spans="1:10" ht="15" customHeight="1" x14ac:dyDescent="0.25">
      <c r="A56" s="378" t="s">
        <v>101</v>
      </c>
      <c r="B56" s="379"/>
      <c r="C56" s="379"/>
      <c r="D56" s="4"/>
      <c r="E56" s="8"/>
      <c r="F56" s="8"/>
      <c r="G56" s="8"/>
    </row>
    <row r="57" spans="1:10" x14ac:dyDescent="0.25">
      <c r="A57" s="393">
        <v>2</v>
      </c>
      <c r="B57" s="393" t="s">
        <v>32</v>
      </c>
      <c r="C57" s="393" t="str">
        <f>D35</f>
        <v xml:space="preserve">Valor Mensal  Jardineiro (R$) </v>
      </c>
      <c r="D57" s="8"/>
      <c r="E57" s="8"/>
      <c r="F57" s="8"/>
      <c r="G57" s="8"/>
    </row>
    <row r="58" spans="1:10" x14ac:dyDescent="0.25">
      <c r="A58" s="393"/>
      <c r="B58" s="393"/>
      <c r="C58" s="393"/>
      <c r="D58" s="8"/>
      <c r="E58" s="8"/>
      <c r="F58" s="8"/>
      <c r="G58" s="8"/>
    </row>
    <row r="59" spans="1:10" x14ac:dyDescent="0.25">
      <c r="A59" s="83" t="s">
        <v>16</v>
      </c>
      <c r="B59" s="91" t="s">
        <v>17</v>
      </c>
      <c r="C59" s="94">
        <f>C32</f>
        <v>0</v>
      </c>
      <c r="D59" s="8"/>
      <c r="E59" s="8"/>
      <c r="F59" s="8"/>
      <c r="G59" s="8"/>
    </row>
    <row r="60" spans="1:10" x14ac:dyDescent="0.25">
      <c r="A60" s="83" t="s">
        <v>19</v>
      </c>
      <c r="B60" s="91" t="s">
        <v>20</v>
      </c>
      <c r="C60" s="88">
        <f>D45</f>
        <v>0</v>
      </c>
      <c r="D60" s="8"/>
      <c r="E60" s="8"/>
      <c r="F60" s="8"/>
      <c r="G60" s="8"/>
    </row>
    <row r="61" spans="1:10" x14ac:dyDescent="0.25">
      <c r="A61" s="83" t="s">
        <v>29</v>
      </c>
      <c r="B61" s="91" t="s">
        <v>30</v>
      </c>
      <c r="C61" s="94">
        <f>D54</f>
        <v>0</v>
      </c>
      <c r="D61" s="8"/>
      <c r="E61" s="8"/>
      <c r="F61" s="8"/>
      <c r="G61" s="8"/>
    </row>
    <row r="62" spans="1:10" x14ac:dyDescent="0.25">
      <c r="A62" s="445" t="s">
        <v>0</v>
      </c>
      <c r="B62" s="445"/>
      <c r="C62" s="209">
        <f>SUM(C59:C61)</f>
        <v>0</v>
      </c>
      <c r="D62" s="8"/>
      <c r="E62" s="8"/>
      <c r="F62" s="8"/>
      <c r="G62" s="8"/>
    </row>
    <row r="63" spans="1:10" x14ac:dyDescent="0.25">
      <c r="A63" s="8"/>
      <c r="B63" s="8"/>
      <c r="C63" s="8"/>
      <c r="D63" s="8"/>
      <c r="E63" s="8"/>
      <c r="F63" s="8"/>
      <c r="G63" s="8"/>
      <c r="H63" s="8"/>
    </row>
    <row r="64" spans="1:10" x14ac:dyDescent="0.25">
      <c r="A64" s="447" t="s">
        <v>91</v>
      </c>
      <c r="B64" s="448"/>
      <c r="C64" s="448"/>
      <c r="D64" s="448"/>
      <c r="E64" s="448"/>
      <c r="F64" s="449"/>
      <c r="G64" s="20"/>
      <c r="H64" s="20"/>
    </row>
    <row r="65" spans="1:8" ht="42.75" customHeight="1" x14ac:dyDescent="0.25">
      <c r="A65" s="446" t="s">
        <v>73</v>
      </c>
      <c r="B65" s="446"/>
      <c r="C65" s="446"/>
      <c r="D65" s="446"/>
      <c r="E65" s="446"/>
      <c r="F65" s="446"/>
      <c r="G65" s="16"/>
      <c r="H65" s="16"/>
    </row>
    <row r="66" spans="1:8" ht="33" customHeight="1" x14ac:dyDescent="0.25">
      <c r="A66" s="446" t="s">
        <v>74</v>
      </c>
      <c r="B66" s="446"/>
      <c r="C66" s="446"/>
      <c r="D66" s="446"/>
      <c r="E66" s="446"/>
      <c r="F66" s="446"/>
      <c r="G66" s="16"/>
      <c r="H66" s="16"/>
    </row>
    <row r="67" spans="1:8" x14ac:dyDescent="0.25">
      <c r="A67" s="202"/>
      <c r="B67" s="202"/>
      <c r="C67" s="202"/>
      <c r="D67" s="202"/>
      <c r="E67" s="202"/>
      <c r="F67" s="202"/>
      <c r="G67" s="202"/>
      <c r="H67" s="202"/>
    </row>
    <row r="68" spans="1:8" x14ac:dyDescent="0.25">
      <c r="A68" s="397">
        <v>3</v>
      </c>
      <c r="B68" s="397" t="s">
        <v>33</v>
      </c>
      <c r="C68" s="397" t="s">
        <v>59</v>
      </c>
      <c r="D68" s="397" t="s">
        <v>60</v>
      </c>
      <c r="E68" s="397" t="s">
        <v>307</v>
      </c>
      <c r="F68" s="397"/>
      <c r="G68" s="202"/>
      <c r="H68" s="202"/>
    </row>
    <row r="69" spans="1:8" ht="25.5" x14ac:dyDescent="0.25">
      <c r="A69" s="397"/>
      <c r="B69" s="397"/>
      <c r="C69" s="397"/>
      <c r="D69" s="397"/>
      <c r="E69" s="207" t="s">
        <v>61</v>
      </c>
      <c r="F69" s="207" t="s">
        <v>62</v>
      </c>
      <c r="G69" s="8"/>
      <c r="H69" s="8"/>
    </row>
    <row r="70" spans="1:8" x14ac:dyDescent="0.25">
      <c r="A70" s="98" t="s">
        <v>7</v>
      </c>
      <c r="B70" s="99" t="s">
        <v>63</v>
      </c>
      <c r="C70" s="100">
        <v>1</v>
      </c>
      <c r="D70" s="98">
        <v>15</v>
      </c>
      <c r="E70" s="101">
        <f>252/365</f>
        <v>0.69040000000000001</v>
      </c>
      <c r="F70" s="102">
        <f>(C70*D70)*E70</f>
        <v>10</v>
      </c>
      <c r="G70" s="8"/>
      <c r="H70" s="8"/>
    </row>
    <row r="71" spans="1:8" ht="25.5" x14ac:dyDescent="0.25">
      <c r="A71" s="98" t="s">
        <v>8</v>
      </c>
      <c r="B71" s="99" t="s">
        <v>64</v>
      </c>
      <c r="C71" s="100">
        <v>1</v>
      </c>
      <c r="D71" s="98">
        <v>5</v>
      </c>
      <c r="E71" s="101">
        <f>252/365</f>
        <v>0.69040000000000001</v>
      </c>
      <c r="F71" s="102">
        <f t="shared" ref="F71:F79" si="1">(C71*D71)*E71</f>
        <v>3</v>
      </c>
      <c r="G71" s="8"/>
      <c r="H71" s="8"/>
    </row>
    <row r="72" spans="1:8" ht="25.5" x14ac:dyDescent="0.25">
      <c r="A72" s="98" t="s">
        <v>9</v>
      </c>
      <c r="B72" s="99" t="s">
        <v>65</v>
      </c>
      <c r="C72" s="100">
        <v>1</v>
      </c>
      <c r="D72" s="98">
        <v>2</v>
      </c>
      <c r="E72" s="101">
        <v>1</v>
      </c>
      <c r="F72" s="102">
        <f t="shared" si="1"/>
        <v>2</v>
      </c>
      <c r="G72" s="8"/>
      <c r="H72" s="8"/>
    </row>
    <row r="73" spans="1:8" x14ac:dyDescent="0.25">
      <c r="A73" s="98" t="s">
        <v>10</v>
      </c>
      <c r="B73" s="99" t="s">
        <v>66</v>
      </c>
      <c r="C73" s="100">
        <v>1</v>
      </c>
      <c r="D73" s="98">
        <v>2</v>
      </c>
      <c r="E73" s="101">
        <f>252/365</f>
        <v>0.69040000000000001</v>
      </c>
      <c r="F73" s="102">
        <f t="shared" si="1"/>
        <v>1</v>
      </c>
      <c r="G73" s="8"/>
      <c r="H73" s="8"/>
    </row>
    <row r="74" spans="1:8" x14ac:dyDescent="0.25">
      <c r="A74" s="98" t="s">
        <v>11</v>
      </c>
      <c r="B74" s="99" t="s">
        <v>67</v>
      </c>
      <c r="C74" s="100">
        <v>1</v>
      </c>
      <c r="D74" s="98">
        <v>3</v>
      </c>
      <c r="E74" s="101">
        <v>1</v>
      </c>
      <c r="F74" s="102">
        <f t="shared" si="1"/>
        <v>3</v>
      </c>
      <c r="G74" s="8"/>
      <c r="H74" s="8"/>
    </row>
    <row r="75" spans="1:8" ht="25.5" x14ac:dyDescent="0.25">
      <c r="A75" s="98" t="s">
        <v>12</v>
      </c>
      <c r="B75" s="99" t="s">
        <v>68</v>
      </c>
      <c r="C75" s="100">
        <v>1</v>
      </c>
      <c r="D75" s="98">
        <v>1</v>
      </c>
      <c r="E75" s="101">
        <v>1</v>
      </c>
      <c r="F75" s="103">
        <f t="shared" si="1"/>
        <v>1</v>
      </c>
      <c r="G75" s="8"/>
      <c r="H75" s="8"/>
    </row>
    <row r="76" spans="1:8" x14ac:dyDescent="0.25">
      <c r="A76" s="98" t="s">
        <v>13</v>
      </c>
      <c r="B76" s="99" t="s">
        <v>69</v>
      </c>
      <c r="C76" s="100">
        <v>1</v>
      </c>
      <c r="D76" s="98">
        <v>1</v>
      </c>
      <c r="E76" s="104">
        <v>1</v>
      </c>
      <c r="F76" s="102">
        <f t="shared" si="1"/>
        <v>1</v>
      </c>
      <c r="G76" s="413"/>
      <c r="H76" s="413"/>
    </row>
    <row r="77" spans="1:8" x14ac:dyDescent="0.25">
      <c r="A77" s="98" t="s">
        <v>27</v>
      </c>
      <c r="B77" s="99" t="s">
        <v>70</v>
      </c>
      <c r="C77" s="100">
        <v>1</v>
      </c>
      <c r="D77" s="98">
        <v>5</v>
      </c>
      <c r="E77" s="104">
        <f>252/365</f>
        <v>0.69040000000000001</v>
      </c>
      <c r="F77" s="102">
        <f t="shared" si="1"/>
        <v>3</v>
      </c>
      <c r="G77" s="413"/>
      <c r="H77" s="413"/>
    </row>
    <row r="78" spans="1:8" x14ac:dyDescent="0.25">
      <c r="A78" s="98" t="s">
        <v>39</v>
      </c>
      <c r="B78" s="99" t="s">
        <v>71</v>
      </c>
      <c r="C78" s="100">
        <v>1</v>
      </c>
      <c r="D78" s="98">
        <v>120</v>
      </c>
      <c r="E78" s="104">
        <f>252/365</f>
        <v>0.69040000000000001</v>
      </c>
      <c r="F78" s="102">
        <f t="shared" si="1"/>
        <v>83</v>
      </c>
      <c r="G78" s="11"/>
      <c r="H78" s="203"/>
    </row>
    <row r="79" spans="1:8" ht="25.5" x14ac:dyDescent="0.25">
      <c r="A79" s="98" t="s">
        <v>40</v>
      </c>
      <c r="B79" s="99" t="s">
        <v>72</v>
      </c>
      <c r="C79" s="100">
        <v>1</v>
      </c>
      <c r="D79" s="98">
        <v>6</v>
      </c>
      <c r="E79" s="104">
        <v>1</v>
      </c>
      <c r="F79" s="102">
        <f t="shared" si="1"/>
        <v>6</v>
      </c>
      <c r="G79" s="11"/>
      <c r="H79" s="203"/>
    </row>
    <row r="80" spans="1:8" x14ac:dyDescent="0.25">
      <c r="A80" s="398" t="s">
        <v>28</v>
      </c>
      <c r="B80" s="398"/>
      <c r="C80" s="105"/>
      <c r="D80" s="106"/>
      <c r="E80" s="106"/>
      <c r="F80" s="107">
        <f>SUM(F70:F79)</f>
        <v>113</v>
      </c>
      <c r="G80" s="11"/>
      <c r="H80" s="203"/>
    </row>
    <row r="81" spans="1:8" x14ac:dyDescent="0.25">
      <c r="A81" s="202"/>
      <c r="B81" s="202"/>
      <c r="C81" s="10"/>
      <c r="D81" s="8"/>
      <c r="E81" s="8"/>
      <c r="F81" s="8"/>
      <c r="G81" s="11"/>
      <c r="H81" s="203"/>
    </row>
    <row r="82" spans="1:8" x14ac:dyDescent="0.25">
      <c r="A82" s="399" t="s">
        <v>75</v>
      </c>
      <c r="B82" s="400"/>
      <c r="C82" s="400"/>
      <c r="D82" s="400"/>
      <c r="E82" s="400"/>
      <c r="F82" s="400"/>
      <c r="G82" s="400"/>
      <c r="H82" s="401"/>
    </row>
    <row r="83" spans="1:8" ht="25.5" x14ac:dyDescent="0.25">
      <c r="A83" s="207" t="s">
        <v>76</v>
      </c>
      <c r="B83" s="207" t="s">
        <v>58</v>
      </c>
      <c r="C83" s="207" t="s">
        <v>77</v>
      </c>
      <c r="D83" s="207" t="s">
        <v>78</v>
      </c>
      <c r="E83" s="207" t="s">
        <v>79</v>
      </c>
      <c r="F83" s="207" t="s">
        <v>80</v>
      </c>
      <c r="G83" s="207" t="s">
        <v>81</v>
      </c>
      <c r="H83" s="207" t="s">
        <v>82</v>
      </c>
    </row>
    <row r="84" spans="1:8" x14ac:dyDescent="0.25">
      <c r="A84" s="108" t="s">
        <v>7</v>
      </c>
      <c r="B84" s="98" t="s">
        <v>127</v>
      </c>
      <c r="C84" s="109">
        <f>SUM(C23,C62)</f>
        <v>0</v>
      </c>
      <c r="D84" s="110">
        <v>30</v>
      </c>
      <c r="E84" s="109">
        <f>C84/D84</f>
        <v>0</v>
      </c>
      <c r="F84" s="110">
        <f>F80</f>
        <v>113</v>
      </c>
      <c r="G84" s="109">
        <f>E84*F84</f>
        <v>0</v>
      </c>
      <c r="H84" s="109">
        <f>G84/12</f>
        <v>0</v>
      </c>
    </row>
    <row r="85" spans="1:8" ht="65.25" customHeight="1" x14ac:dyDescent="0.25">
      <c r="A85" s="397" t="s">
        <v>102</v>
      </c>
      <c r="B85" s="397"/>
      <c r="C85" s="397"/>
      <c r="D85" s="397"/>
      <c r="E85" s="8"/>
      <c r="F85" s="8"/>
      <c r="G85" s="11"/>
      <c r="H85" s="203"/>
    </row>
    <row r="86" spans="1:8" ht="25.5" x14ac:dyDescent="0.25">
      <c r="A86" s="114" t="s">
        <v>76</v>
      </c>
      <c r="B86" s="114" t="s">
        <v>58</v>
      </c>
      <c r="C86" s="207" t="str">
        <f>H83</f>
        <v>Custo mensal</v>
      </c>
      <c r="D86" s="207" t="s">
        <v>104</v>
      </c>
      <c r="E86" s="8"/>
      <c r="F86" s="8"/>
      <c r="G86" s="11"/>
      <c r="H86" s="203"/>
    </row>
    <row r="87" spans="1:8" x14ac:dyDescent="0.25">
      <c r="A87" s="108" t="s">
        <v>7</v>
      </c>
      <c r="B87" s="98" t="s">
        <v>133</v>
      </c>
      <c r="C87" s="109">
        <f>H84</f>
        <v>0</v>
      </c>
      <c r="D87" s="111">
        <f>C87*2.24%</f>
        <v>0</v>
      </c>
      <c r="E87" s="8"/>
      <c r="F87" s="8"/>
      <c r="G87" s="8"/>
      <c r="H87" s="8"/>
    </row>
    <row r="88" spans="1:8" x14ac:dyDescent="0.25">
      <c r="A88" s="63"/>
      <c r="B88" s="63"/>
      <c r="C88" s="63"/>
      <c r="D88" s="8"/>
      <c r="E88" s="8"/>
      <c r="F88" s="8"/>
      <c r="G88" s="8"/>
      <c r="H88" s="8"/>
    </row>
    <row r="89" spans="1:8" x14ac:dyDescent="0.25">
      <c r="A89" s="414" t="s">
        <v>151</v>
      </c>
      <c r="B89" s="414"/>
      <c r="C89" s="414"/>
      <c r="D89" s="414"/>
      <c r="E89" s="414"/>
      <c r="F89" s="414"/>
      <c r="G89" s="40"/>
      <c r="H89" s="8"/>
    </row>
    <row r="90" spans="1:8" x14ac:dyDescent="0.25">
      <c r="A90" s="115" t="s">
        <v>89</v>
      </c>
      <c r="B90" s="116" t="s">
        <v>135</v>
      </c>
      <c r="C90" s="115" t="s">
        <v>84</v>
      </c>
      <c r="D90" s="115" t="s">
        <v>145</v>
      </c>
      <c r="E90" s="115" t="s">
        <v>146</v>
      </c>
      <c r="F90" s="115" t="s">
        <v>147</v>
      </c>
      <c r="G90" s="20"/>
      <c r="H90" s="8"/>
    </row>
    <row r="91" spans="1:8" x14ac:dyDescent="0.25">
      <c r="A91" s="117" t="s">
        <v>7</v>
      </c>
      <c r="B91" s="118" t="s">
        <v>136</v>
      </c>
      <c r="C91" s="119">
        <v>1</v>
      </c>
      <c r="D91" s="119">
        <v>3</v>
      </c>
      <c r="E91" s="120"/>
      <c r="F91" s="120">
        <f>D91*E91</f>
        <v>0</v>
      </c>
      <c r="G91" s="24"/>
      <c r="H91" s="8"/>
    </row>
    <row r="92" spans="1:8" x14ac:dyDescent="0.25">
      <c r="A92" s="117" t="s">
        <v>8</v>
      </c>
      <c r="B92" s="118" t="s">
        <v>137</v>
      </c>
      <c r="C92" s="119">
        <v>1</v>
      </c>
      <c r="D92" s="119">
        <v>3</v>
      </c>
      <c r="E92" s="120"/>
      <c r="F92" s="120">
        <f t="shared" ref="F92:F93" si="2">D92*E92</f>
        <v>0</v>
      </c>
      <c r="G92" s="24"/>
      <c r="H92" s="8"/>
    </row>
    <row r="93" spans="1:8" x14ac:dyDescent="0.25">
      <c r="A93" s="117" t="s">
        <v>9</v>
      </c>
      <c r="B93" s="118" t="s">
        <v>85</v>
      </c>
      <c r="C93" s="119">
        <v>1</v>
      </c>
      <c r="D93" s="119">
        <v>2</v>
      </c>
      <c r="E93" s="120"/>
      <c r="F93" s="120">
        <f t="shared" si="2"/>
        <v>0</v>
      </c>
      <c r="G93" s="24"/>
      <c r="H93" s="8"/>
    </row>
    <row r="94" spans="1:8" x14ac:dyDescent="0.25">
      <c r="A94" s="415" t="s">
        <v>148</v>
      </c>
      <c r="B94" s="416"/>
      <c r="C94" s="119"/>
      <c r="D94" s="119"/>
      <c r="E94" s="418">
        <f>SUM(F91:F93)</f>
        <v>0</v>
      </c>
      <c r="F94" s="419"/>
      <c r="G94" s="24"/>
      <c r="H94" s="8"/>
    </row>
    <row r="95" spans="1:8" x14ac:dyDescent="0.25">
      <c r="A95" s="115" t="s">
        <v>90</v>
      </c>
      <c r="B95" s="115" t="s">
        <v>150</v>
      </c>
      <c r="C95" s="115" t="str">
        <f>C90</f>
        <v>Num. Funcionários</v>
      </c>
      <c r="D95" s="115" t="s">
        <v>145</v>
      </c>
      <c r="E95" s="115" t="s">
        <v>146</v>
      </c>
      <c r="F95" s="121" t="s">
        <v>147</v>
      </c>
      <c r="G95" s="24"/>
      <c r="H95" s="8"/>
    </row>
    <row r="96" spans="1:8" x14ac:dyDescent="0.25">
      <c r="A96" s="117" t="s">
        <v>7</v>
      </c>
      <c r="B96" s="118" t="s">
        <v>138</v>
      </c>
      <c r="C96" s="119">
        <v>1</v>
      </c>
      <c r="D96" s="119">
        <v>1</v>
      </c>
      <c r="E96" s="120"/>
      <c r="F96" s="120">
        <f>E96*D96</f>
        <v>0</v>
      </c>
      <c r="G96" s="24"/>
      <c r="H96" s="8"/>
    </row>
    <row r="97" spans="1:8" x14ac:dyDescent="0.25">
      <c r="A97" s="117" t="s">
        <v>8</v>
      </c>
      <c r="B97" s="118" t="s">
        <v>139</v>
      </c>
      <c r="C97" s="119">
        <v>1</v>
      </c>
      <c r="D97" s="119">
        <v>1</v>
      </c>
      <c r="E97" s="120"/>
      <c r="F97" s="120">
        <f t="shared" ref="F97:F102" si="3">E97*D97</f>
        <v>0</v>
      </c>
      <c r="G97" s="24"/>
      <c r="H97" s="8"/>
    </row>
    <row r="98" spans="1:8" x14ac:dyDescent="0.25">
      <c r="A98" s="117" t="s">
        <v>9</v>
      </c>
      <c r="B98" s="118" t="s">
        <v>140</v>
      </c>
      <c r="C98" s="119">
        <v>1</v>
      </c>
      <c r="D98" s="119">
        <v>4</v>
      </c>
      <c r="E98" s="120"/>
      <c r="F98" s="120">
        <f t="shared" si="3"/>
        <v>0</v>
      </c>
      <c r="G98" s="24"/>
      <c r="H98" s="8"/>
    </row>
    <row r="99" spans="1:8" x14ac:dyDescent="0.25">
      <c r="A99" s="117" t="s">
        <v>10</v>
      </c>
      <c r="B99" s="118" t="s">
        <v>141</v>
      </c>
      <c r="C99" s="119">
        <v>1</v>
      </c>
      <c r="D99" s="119">
        <v>4</v>
      </c>
      <c r="E99" s="120"/>
      <c r="F99" s="120">
        <f t="shared" si="3"/>
        <v>0</v>
      </c>
      <c r="G99" s="24"/>
      <c r="H99" s="8"/>
    </row>
    <row r="100" spans="1:8" x14ac:dyDescent="0.25">
      <c r="A100" s="117" t="s">
        <v>11</v>
      </c>
      <c r="B100" s="118" t="s">
        <v>142</v>
      </c>
      <c r="C100" s="119">
        <v>1</v>
      </c>
      <c r="D100" s="119">
        <v>1</v>
      </c>
      <c r="E100" s="120"/>
      <c r="F100" s="120">
        <f t="shared" si="3"/>
        <v>0</v>
      </c>
      <c r="G100" s="24"/>
      <c r="H100" s="8"/>
    </row>
    <row r="101" spans="1:8" x14ac:dyDescent="0.25">
      <c r="A101" s="117" t="s">
        <v>12</v>
      </c>
      <c r="B101" s="118" t="s">
        <v>143</v>
      </c>
      <c r="C101" s="119">
        <v>1</v>
      </c>
      <c r="D101" s="119">
        <v>6</v>
      </c>
      <c r="E101" s="120"/>
      <c r="F101" s="120">
        <f t="shared" si="3"/>
        <v>0</v>
      </c>
      <c r="G101" s="24"/>
      <c r="H101" s="8"/>
    </row>
    <row r="102" spans="1:8" x14ac:dyDescent="0.25">
      <c r="A102" s="117" t="s">
        <v>13</v>
      </c>
      <c r="B102" s="118" t="s">
        <v>144</v>
      </c>
      <c r="C102" s="119">
        <v>1</v>
      </c>
      <c r="D102" s="119">
        <v>12</v>
      </c>
      <c r="E102" s="120"/>
      <c r="F102" s="120">
        <f t="shared" si="3"/>
        <v>0</v>
      </c>
      <c r="G102" s="24"/>
      <c r="H102" s="8"/>
    </row>
    <row r="103" spans="1:8" x14ac:dyDescent="0.25">
      <c r="A103" s="417" t="s">
        <v>149</v>
      </c>
      <c r="B103" s="417"/>
      <c r="C103" s="119"/>
      <c r="D103" s="119"/>
      <c r="E103" s="420">
        <f>SUM(F96:F102)</f>
        <v>0</v>
      </c>
      <c r="F103" s="421"/>
      <c r="G103" s="24"/>
      <c r="H103" s="8"/>
    </row>
    <row r="104" spans="1:8" ht="18.75" customHeight="1" x14ac:dyDescent="0.25">
      <c r="A104" s="392"/>
      <c r="B104" s="392"/>
      <c r="C104" s="392"/>
      <c r="D104" s="392"/>
      <c r="E104" s="392"/>
      <c r="F104" s="402"/>
      <c r="G104" s="402"/>
      <c r="H104" s="8"/>
    </row>
    <row r="105" spans="1:8" x14ac:dyDescent="0.25">
      <c r="A105" s="497" t="s">
        <v>88</v>
      </c>
      <c r="B105" s="498"/>
      <c r="C105" s="499"/>
      <c r="D105" s="40"/>
      <c r="E105" s="20"/>
      <c r="F105" s="20"/>
      <c r="G105" s="20"/>
      <c r="H105" s="8"/>
    </row>
    <row r="106" spans="1:8" x14ac:dyDescent="0.25">
      <c r="A106" s="500" t="s">
        <v>197</v>
      </c>
      <c r="B106" s="501"/>
      <c r="C106" s="502"/>
      <c r="D106" s="20"/>
      <c r="E106" s="20"/>
      <c r="F106" s="20"/>
      <c r="G106" s="20"/>
      <c r="H106" s="8"/>
    </row>
    <row r="107" spans="1:8" x14ac:dyDescent="0.25">
      <c r="A107" s="117" t="s">
        <v>89</v>
      </c>
      <c r="B107" s="182" t="str">
        <f>B90</f>
        <v xml:space="preserve">Uniformes </v>
      </c>
      <c r="C107" s="169">
        <f>E94/12</f>
        <v>0</v>
      </c>
      <c r="D107" s="199"/>
      <c r="E107" s="199"/>
      <c r="F107" s="199"/>
      <c r="G107" s="20"/>
      <c r="H107" s="8"/>
    </row>
    <row r="108" spans="1:8" x14ac:dyDescent="0.25">
      <c r="A108" s="124" t="s">
        <v>90</v>
      </c>
      <c r="B108" s="183" t="str">
        <f>B95</f>
        <v>Equipamentos de Proteção Individual (EPI)</v>
      </c>
      <c r="C108" s="169">
        <f>E103/12</f>
        <v>0</v>
      </c>
      <c r="D108" s="210"/>
      <c r="E108" s="28"/>
      <c r="F108" s="123"/>
      <c r="G108" s="22"/>
      <c r="H108" s="8"/>
    </row>
    <row r="109" spans="1:8" x14ac:dyDescent="0.25">
      <c r="A109" s="124"/>
      <c r="B109" s="184" t="s">
        <v>0</v>
      </c>
      <c r="C109" s="168">
        <f>SUM(C107:C108)</f>
        <v>0</v>
      </c>
      <c r="D109" s="210"/>
      <c r="E109" s="28"/>
      <c r="F109" s="123"/>
      <c r="G109" s="22"/>
      <c r="H109" s="8"/>
    </row>
    <row r="110" spans="1:8" x14ac:dyDescent="0.25">
      <c r="A110" s="4"/>
      <c r="B110" s="20"/>
      <c r="C110" s="208"/>
      <c r="D110" s="208"/>
      <c r="E110" s="204"/>
      <c r="F110" s="204"/>
      <c r="G110" s="208"/>
      <c r="H110" s="8"/>
    </row>
    <row r="111" spans="1:8" x14ac:dyDescent="0.25">
      <c r="A111" s="394" t="s">
        <v>106</v>
      </c>
      <c r="B111" s="395"/>
      <c r="C111" s="395"/>
      <c r="D111" s="395"/>
      <c r="E111" s="395"/>
      <c r="F111" s="395"/>
      <c r="G111" s="396"/>
      <c r="H111" s="8"/>
    </row>
    <row r="112" spans="1:8" ht="25.5" x14ac:dyDescent="0.25">
      <c r="A112" s="132"/>
      <c r="B112" s="133" t="s">
        <v>87</v>
      </c>
      <c r="C112" s="132" t="s">
        <v>86</v>
      </c>
      <c r="D112" s="132" t="s">
        <v>177</v>
      </c>
      <c r="E112" s="132" t="s">
        <v>146</v>
      </c>
      <c r="F112" s="132" t="s">
        <v>185</v>
      </c>
      <c r="G112" s="200" t="s">
        <v>184</v>
      </c>
      <c r="H112" s="8"/>
    </row>
    <row r="113" spans="1:8" x14ac:dyDescent="0.25">
      <c r="A113" s="206" t="s">
        <v>108</v>
      </c>
      <c r="B113" s="422" t="s">
        <v>179</v>
      </c>
      <c r="C113" s="422"/>
      <c r="D113" s="422"/>
      <c r="E113" s="422"/>
      <c r="F113" s="422"/>
      <c r="G113" s="422"/>
      <c r="H113" s="8"/>
    </row>
    <row r="114" spans="1:8" x14ac:dyDescent="0.25">
      <c r="A114" s="75" t="s">
        <v>7</v>
      </c>
      <c r="B114" s="145" t="s">
        <v>152</v>
      </c>
      <c r="C114" s="125">
        <v>12</v>
      </c>
      <c r="D114" s="125">
        <v>1</v>
      </c>
      <c r="E114" s="126"/>
      <c r="F114" s="134">
        <v>0.2</v>
      </c>
      <c r="G114" s="126">
        <f>(E114*F114)</f>
        <v>0</v>
      </c>
      <c r="H114" s="8"/>
    </row>
    <row r="115" spans="1:8" x14ac:dyDescent="0.25">
      <c r="A115" s="75" t="s">
        <v>8</v>
      </c>
      <c r="B115" s="145" t="s">
        <v>153</v>
      </c>
      <c r="C115" s="125">
        <v>12</v>
      </c>
      <c r="D115" s="125">
        <v>1</v>
      </c>
      <c r="E115" s="126"/>
      <c r="F115" s="134">
        <v>0.2</v>
      </c>
      <c r="G115" s="126">
        <f t="shared" ref="G115:G121" si="4">(E115*F115)</f>
        <v>0</v>
      </c>
      <c r="H115" s="150"/>
    </row>
    <row r="116" spans="1:8" x14ac:dyDescent="0.25">
      <c r="A116" s="75" t="s">
        <v>9</v>
      </c>
      <c r="B116" s="145" t="s">
        <v>154</v>
      </c>
      <c r="C116" s="125">
        <v>12</v>
      </c>
      <c r="D116" s="125">
        <v>1</v>
      </c>
      <c r="E116" s="126"/>
      <c r="F116" s="134">
        <v>0.2</v>
      </c>
      <c r="G116" s="126">
        <f t="shared" si="4"/>
        <v>0</v>
      </c>
      <c r="H116" s="8"/>
    </row>
    <row r="117" spans="1:8" x14ac:dyDescent="0.25">
      <c r="A117" s="75" t="s">
        <v>10</v>
      </c>
      <c r="B117" s="145" t="s">
        <v>155</v>
      </c>
      <c r="C117" s="127">
        <v>12</v>
      </c>
      <c r="D117" s="127">
        <v>1</v>
      </c>
      <c r="E117" s="128"/>
      <c r="F117" s="134">
        <v>0.2</v>
      </c>
      <c r="G117" s="126">
        <f t="shared" si="4"/>
        <v>0</v>
      </c>
      <c r="H117" s="8"/>
    </row>
    <row r="118" spans="1:8" x14ac:dyDescent="0.25">
      <c r="A118" s="135" t="s">
        <v>11</v>
      </c>
      <c r="B118" s="145" t="s">
        <v>156</v>
      </c>
      <c r="C118" s="135">
        <v>12</v>
      </c>
      <c r="D118" s="125">
        <v>1</v>
      </c>
      <c r="E118" s="143"/>
      <c r="F118" s="134">
        <v>0.2</v>
      </c>
      <c r="G118" s="126">
        <f t="shared" si="4"/>
        <v>0</v>
      </c>
      <c r="H118" s="8"/>
    </row>
    <row r="119" spans="1:8" x14ac:dyDescent="0.25">
      <c r="A119" s="75" t="s">
        <v>12</v>
      </c>
      <c r="B119" s="145" t="s">
        <v>157</v>
      </c>
      <c r="C119" s="125">
        <v>12</v>
      </c>
      <c r="D119" s="125">
        <v>1</v>
      </c>
      <c r="E119" s="142"/>
      <c r="F119" s="134">
        <v>0.2</v>
      </c>
      <c r="G119" s="126">
        <f t="shared" si="4"/>
        <v>0</v>
      </c>
      <c r="H119" s="8"/>
    </row>
    <row r="120" spans="1:8" x14ac:dyDescent="0.25">
      <c r="A120" s="75" t="s">
        <v>13</v>
      </c>
      <c r="B120" s="145" t="s">
        <v>158</v>
      </c>
      <c r="C120" s="125">
        <v>12</v>
      </c>
      <c r="D120" s="125">
        <v>1</v>
      </c>
      <c r="E120" s="142"/>
      <c r="F120" s="134">
        <v>0.2</v>
      </c>
      <c r="G120" s="126">
        <f t="shared" si="4"/>
        <v>0</v>
      </c>
      <c r="H120" s="8"/>
    </row>
    <row r="121" spans="1:8" x14ac:dyDescent="0.25">
      <c r="A121" s="75" t="s">
        <v>27</v>
      </c>
      <c r="B121" s="145" t="s">
        <v>159</v>
      </c>
      <c r="C121" s="125">
        <v>12</v>
      </c>
      <c r="D121" s="127">
        <v>1</v>
      </c>
      <c r="E121" s="142"/>
      <c r="F121" s="134">
        <v>0.2</v>
      </c>
      <c r="G121" s="126">
        <f t="shared" si="4"/>
        <v>0</v>
      </c>
      <c r="H121" s="8"/>
    </row>
    <row r="122" spans="1:8" x14ac:dyDescent="0.25">
      <c r="A122" s="75" t="s">
        <v>39</v>
      </c>
      <c r="B122" s="145" t="s">
        <v>160</v>
      </c>
      <c r="C122" s="125">
        <v>12</v>
      </c>
      <c r="D122" s="125">
        <v>1</v>
      </c>
      <c r="E122" s="142"/>
      <c r="F122" s="125" t="s">
        <v>178</v>
      </c>
      <c r="G122" s="126">
        <f>(E122*D122)</f>
        <v>0</v>
      </c>
      <c r="H122" s="8"/>
    </row>
    <row r="123" spans="1:8" x14ac:dyDescent="0.25">
      <c r="A123" s="205" t="s">
        <v>109</v>
      </c>
      <c r="B123" s="408" t="s">
        <v>280</v>
      </c>
      <c r="C123" s="408"/>
      <c r="D123" s="408"/>
      <c r="E123" s="408"/>
      <c r="F123" s="408"/>
      <c r="G123" s="408"/>
      <c r="H123" s="8"/>
    </row>
    <row r="124" spans="1:8" x14ac:dyDescent="0.25">
      <c r="A124" s="135" t="s">
        <v>7</v>
      </c>
      <c r="B124" s="145" t="s">
        <v>161</v>
      </c>
      <c r="C124" s="125">
        <v>12</v>
      </c>
      <c r="D124" s="125">
        <v>1</v>
      </c>
      <c r="E124" s="142"/>
      <c r="F124" s="134">
        <v>0.2</v>
      </c>
      <c r="G124" s="126">
        <f>E124*D124*F124</f>
        <v>0</v>
      </c>
      <c r="H124" s="8"/>
    </row>
    <row r="125" spans="1:8" x14ac:dyDescent="0.25">
      <c r="A125" s="75" t="s">
        <v>8</v>
      </c>
      <c r="B125" s="145" t="s">
        <v>162</v>
      </c>
      <c r="C125" s="125">
        <v>12</v>
      </c>
      <c r="D125" s="125">
        <v>1</v>
      </c>
      <c r="E125" s="142"/>
      <c r="F125" s="134">
        <v>0.2</v>
      </c>
      <c r="G125" s="126">
        <f t="shared" ref="G125:G128" si="5">E125*D125*F125</f>
        <v>0</v>
      </c>
      <c r="H125" s="8"/>
    </row>
    <row r="126" spans="1:8" x14ac:dyDescent="0.25">
      <c r="A126" s="75" t="s">
        <v>9</v>
      </c>
      <c r="B126" s="145" t="s">
        <v>163</v>
      </c>
      <c r="C126" s="125">
        <v>12</v>
      </c>
      <c r="D126" s="125">
        <v>1</v>
      </c>
      <c r="E126" s="142"/>
      <c r="F126" s="134">
        <v>0.2</v>
      </c>
      <c r="G126" s="126">
        <f t="shared" si="5"/>
        <v>0</v>
      </c>
      <c r="H126" s="8"/>
    </row>
    <row r="127" spans="1:8" x14ac:dyDescent="0.25">
      <c r="A127" s="75" t="s">
        <v>10</v>
      </c>
      <c r="B127" s="145" t="s">
        <v>164</v>
      </c>
      <c r="C127" s="125">
        <v>12</v>
      </c>
      <c r="D127" s="125">
        <v>1</v>
      </c>
      <c r="E127" s="142"/>
      <c r="F127" s="134">
        <v>0.2</v>
      </c>
      <c r="G127" s="126">
        <f t="shared" si="5"/>
        <v>0</v>
      </c>
      <c r="H127" s="8"/>
    </row>
    <row r="128" spans="1:8" x14ac:dyDescent="0.25">
      <c r="A128" s="75" t="s">
        <v>11</v>
      </c>
      <c r="B128" s="145" t="s">
        <v>165</v>
      </c>
      <c r="C128" s="125">
        <v>12</v>
      </c>
      <c r="D128" s="125">
        <v>1</v>
      </c>
      <c r="E128" s="142"/>
      <c r="F128" s="134">
        <v>0.2</v>
      </c>
      <c r="G128" s="126">
        <f t="shared" si="5"/>
        <v>0</v>
      </c>
      <c r="H128" s="8"/>
    </row>
    <row r="129" spans="1:8" x14ac:dyDescent="0.25">
      <c r="A129" s="75" t="s">
        <v>12</v>
      </c>
      <c r="B129" s="145" t="s">
        <v>166</v>
      </c>
      <c r="C129" s="125">
        <v>12</v>
      </c>
      <c r="D129" s="125">
        <v>1</v>
      </c>
      <c r="E129" s="142"/>
      <c r="F129" s="134">
        <v>0.1</v>
      </c>
      <c r="G129" s="126">
        <f>E129*D129*F129</f>
        <v>0</v>
      </c>
      <c r="H129" s="8"/>
    </row>
    <row r="130" spans="1:8" x14ac:dyDescent="0.25">
      <c r="A130" s="75" t="s">
        <v>13</v>
      </c>
      <c r="B130" s="145" t="s">
        <v>167</v>
      </c>
      <c r="C130" s="125">
        <v>12</v>
      </c>
      <c r="D130" s="125">
        <v>1</v>
      </c>
      <c r="E130" s="142"/>
      <c r="F130" s="134">
        <v>0.1</v>
      </c>
      <c r="G130" s="126">
        <f>E130*D130*F130</f>
        <v>0</v>
      </c>
      <c r="H130" s="8"/>
    </row>
    <row r="131" spans="1:8" x14ac:dyDescent="0.25">
      <c r="A131" s="135" t="s">
        <v>27</v>
      </c>
      <c r="B131" s="145" t="s">
        <v>183</v>
      </c>
      <c r="C131" s="125">
        <v>1</v>
      </c>
      <c r="D131" s="125">
        <v>12</v>
      </c>
      <c r="E131" s="142"/>
      <c r="F131" s="125" t="s">
        <v>178</v>
      </c>
      <c r="G131" s="126">
        <f>E131*D131</f>
        <v>0</v>
      </c>
      <c r="H131" s="8"/>
    </row>
    <row r="132" spans="1:8" x14ac:dyDescent="0.25">
      <c r="A132" s="135" t="s">
        <v>39</v>
      </c>
      <c r="B132" s="145" t="s">
        <v>215</v>
      </c>
      <c r="C132" s="125">
        <v>2</v>
      </c>
      <c r="D132" s="125">
        <v>6</v>
      </c>
      <c r="E132" s="142"/>
      <c r="F132" s="125" t="s">
        <v>178</v>
      </c>
      <c r="G132" s="126">
        <f>E132*D132</f>
        <v>0</v>
      </c>
      <c r="H132" s="8"/>
    </row>
    <row r="133" spans="1:8" x14ac:dyDescent="0.25">
      <c r="A133" s="75" t="s">
        <v>40</v>
      </c>
      <c r="B133" s="197" t="s">
        <v>214</v>
      </c>
      <c r="C133" s="125">
        <v>12</v>
      </c>
      <c r="D133" s="125">
        <v>2</v>
      </c>
      <c r="E133" s="142"/>
      <c r="F133" s="134" t="s">
        <v>178</v>
      </c>
      <c r="G133" s="126">
        <f>E133*D133</f>
        <v>0</v>
      </c>
      <c r="H133" s="8"/>
    </row>
    <row r="134" spans="1:8" x14ac:dyDescent="0.25">
      <c r="A134" s="75" t="s">
        <v>41</v>
      </c>
      <c r="B134" s="146" t="s">
        <v>216</v>
      </c>
      <c r="C134" s="125">
        <v>12</v>
      </c>
      <c r="D134" s="125">
        <v>1</v>
      </c>
      <c r="E134" s="142"/>
      <c r="F134" s="134" t="s">
        <v>178</v>
      </c>
      <c r="G134" s="126">
        <f>E134*D134</f>
        <v>0</v>
      </c>
      <c r="H134" s="8"/>
    </row>
    <row r="135" spans="1:8" x14ac:dyDescent="0.25">
      <c r="A135" s="75" t="s">
        <v>42</v>
      </c>
      <c r="B135" s="146" t="s">
        <v>176</v>
      </c>
      <c r="C135" s="125">
        <v>2</v>
      </c>
      <c r="D135" s="125">
        <v>6</v>
      </c>
      <c r="E135" s="126"/>
      <c r="F135" s="125" t="s">
        <v>178</v>
      </c>
      <c r="G135" s="126">
        <f>E135*D135</f>
        <v>0</v>
      </c>
      <c r="H135" s="8"/>
    </row>
    <row r="136" spans="1:8" x14ac:dyDescent="0.25">
      <c r="A136" s="75" t="s">
        <v>217</v>
      </c>
      <c r="B136" s="145" t="s">
        <v>182</v>
      </c>
      <c r="C136" s="125">
        <v>1</v>
      </c>
      <c r="D136" s="125">
        <v>12</v>
      </c>
      <c r="E136" s="126"/>
      <c r="F136" s="125" t="s">
        <v>178</v>
      </c>
      <c r="G136" s="126">
        <f t="shared" ref="G136" si="6">E136*D136</f>
        <v>0</v>
      </c>
      <c r="H136" s="8"/>
    </row>
    <row r="137" spans="1:8" ht="15.75" x14ac:dyDescent="0.25">
      <c r="A137" s="23"/>
      <c r="B137" s="23"/>
      <c r="C137" s="23"/>
      <c r="D137" s="23"/>
      <c r="E137" s="23"/>
      <c r="F137" s="23"/>
      <c r="G137" s="23"/>
      <c r="H137" s="8"/>
    </row>
    <row r="138" spans="1:8" x14ac:dyDescent="0.25">
      <c r="A138" s="503" t="s">
        <v>105</v>
      </c>
      <c r="B138" s="503"/>
      <c r="C138" s="503"/>
      <c r="D138" s="503"/>
      <c r="E138" s="20"/>
      <c r="F138" s="20"/>
      <c r="G138" s="17"/>
      <c r="H138" s="17"/>
    </row>
    <row r="139" spans="1:8" x14ac:dyDescent="0.25">
      <c r="A139" s="200"/>
      <c r="B139" s="141" t="s">
        <v>111</v>
      </c>
      <c r="C139" s="132" t="s">
        <v>124</v>
      </c>
      <c r="D139" s="132" t="s">
        <v>123</v>
      </c>
      <c r="E139" s="199"/>
      <c r="F139" s="17"/>
      <c r="G139" s="17"/>
      <c r="H139" s="17"/>
    </row>
    <row r="140" spans="1:8" x14ac:dyDescent="0.25">
      <c r="A140" s="125" t="s">
        <v>108</v>
      </c>
      <c r="B140" s="148" t="str">
        <f>B113</f>
        <v>Itens de Jardinagem</v>
      </c>
      <c r="C140" s="126">
        <f>SUM(G114:G122)</f>
        <v>0</v>
      </c>
      <c r="D140" s="126">
        <f>C140/12</f>
        <v>0</v>
      </c>
      <c r="E140" s="17"/>
      <c r="F140" s="17"/>
      <c r="G140" s="17"/>
      <c r="H140" s="17"/>
    </row>
    <row r="141" spans="1:8" x14ac:dyDescent="0.25">
      <c r="A141" s="125" t="s">
        <v>109</v>
      </c>
      <c r="B141" s="148" t="s">
        <v>281</v>
      </c>
      <c r="C141" s="126">
        <f>SUM(G124:G136)</f>
        <v>0</v>
      </c>
      <c r="D141" s="126">
        <f>C141/12</f>
        <v>0</v>
      </c>
      <c r="E141" s="17"/>
      <c r="F141" s="17"/>
      <c r="G141" s="17"/>
      <c r="H141" s="17"/>
    </row>
    <row r="142" spans="1:8" x14ac:dyDescent="0.25">
      <c r="A142" s="504" t="s">
        <v>110</v>
      </c>
      <c r="B142" s="505"/>
      <c r="C142" s="506"/>
      <c r="D142" s="149">
        <f>SUM(D140:D141)</f>
        <v>0</v>
      </c>
      <c r="E142" s="64"/>
      <c r="F142" s="33"/>
      <c r="G142" s="17"/>
      <c r="H142" s="17"/>
    </row>
    <row r="143" spans="1:8" x14ac:dyDescent="0.25">
      <c r="A143" s="4"/>
      <c r="B143" s="20"/>
      <c r="C143" s="32"/>
      <c r="D143" s="24"/>
      <c r="E143" s="24"/>
      <c r="F143" s="33"/>
      <c r="G143" s="17"/>
      <c r="H143" s="17"/>
    </row>
    <row r="144" spans="1:8" ht="21.75" customHeight="1" x14ac:dyDescent="0.25">
      <c r="A144" s="681" t="s">
        <v>107</v>
      </c>
      <c r="B144" s="682"/>
      <c r="C144" s="682"/>
      <c r="D144" s="682"/>
      <c r="E144" s="682"/>
      <c r="F144" s="682"/>
      <c r="G144" s="683"/>
      <c r="H144" s="17"/>
    </row>
    <row r="145" spans="1:8" ht="42" customHeight="1" x14ac:dyDescent="0.25">
      <c r="A145" s="678" t="s">
        <v>100</v>
      </c>
      <c r="B145" s="679"/>
      <c r="C145" s="679"/>
      <c r="D145" s="679"/>
      <c r="E145" s="679"/>
      <c r="F145" s="679"/>
      <c r="G145" s="680"/>
      <c r="H145" s="17"/>
    </row>
    <row r="146" spans="1:8" ht="47.25" customHeight="1" x14ac:dyDescent="0.25">
      <c r="A146" s="696" t="s">
        <v>114</v>
      </c>
      <c r="B146" s="697"/>
      <c r="C146" s="697"/>
      <c r="D146" s="698"/>
      <c r="E146" s="8"/>
      <c r="F146" s="8"/>
      <c r="G146" s="8"/>
      <c r="H146" s="17"/>
    </row>
    <row r="147" spans="1:8" x14ac:dyDescent="0.25">
      <c r="A147" s="424" t="s">
        <v>5</v>
      </c>
      <c r="B147" s="425"/>
      <c r="C147" s="426">
        <v>0.03</v>
      </c>
      <c r="D147" s="426"/>
      <c r="E147" s="8"/>
      <c r="F147" s="8"/>
      <c r="G147" s="8"/>
      <c r="H147" s="17"/>
    </row>
    <row r="148" spans="1:8" ht="15.75" x14ac:dyDescent="0.25">
      <c r="A148" s="434" t="s">
        <v>99</v>
      </c>
      <c r="B148" s="435"/>
      <c r="C148" s="436">
        <v>0.14249999999999999</v>
      </c>
      <c r="D148" s="437"/>
      <c r="E148" s="8"/>
      <c r="F148" s="8"/>
      <c r="G148" s="8"/>
      <c r="H148" s="23"/>
    </row>
    <row r="149" spans="1:8" ht="15.75" x14ac:dyDescent="0.25">
      <c r="A149" s="440" t="s">
        <v>186</v>
      </c>
      <c r="B149" s="441"/>
      <c r="C149" s="438"/>
      <c r="D149" s="439"/>
      <c r="E149" s="8"/>
      <c r="F149" s="8"/>
      <c r="G149" s="8"/>
      <c r="H149" s="23"/>
    </row>
    <row r="150" spans="1:8" ht="15.75" x14ac:dyDescent="0.25">
      <c r="A150" s="424" t="s">
        <v>6</v>
      </c>
      <c r="B150" s="425"/>
      <c r="C150" s="426">
        <v>6.7900000000000002E-2</v>
      </c>
      <c r="D150" s="426"/>
      <c r="E150" s="8"/>
      <c r="F150" s="8"/>
      <c r="G150" s="8"/>
      <c r="H150" s="23"/>
    </row>
    <row r="151" spans="1:8" ht="15.75" x14ac:dyDescent="0.25">
      <c r="A151" s="430" t="s">
        <v>0</v>
      </c>
      <c r="B151" s="431"/>
      <c r="C151" s="432">
        <f>SUM(C147:D150)</f>
        <v>0.2404</v>
      </c>
      <c r="D151" s="433"/>
      <c r="E151" s="8"/>
      <c r="F151" s="8"/>
      <c r="G151" s="8"/>
      <c r="H151" s="23"/>
    </row>
    <row r="152" spans="1:8" ht="15.75" x14ac:dyDescent="0.25">
      <c r="A152" s="65"/>
      <c r="B152" s="35"/>
      <c r="C152" s="36"/>
      <c r="D152" s="36"/>
      <c r="E152" s="8"/>
      <c r="F152" s="8"/>
      <c r="G152" s="8"/>
      <c r="H152" s="23"/>
    </row>
    <row r="153" spans="1:8" ht="15.75" x14ac:dyDescent="0.25">
      <c r="A153" s="427" t="s">
        <v>34</v>
      </c>
      <c r="B153" s="428"/>
      <c r="C153" s="428"/>
      <c r="D153" s="428"/>
      <c r="E153" s="429"/>
      <c r="F153" s="23"/>
      <c r="G153" s="23"/>
      <c r="H153" s="23"/>
    </row>
    <row r="154" spans="1:8" ht="15.75" x14ac:dyDescent="0.25">
      <c r="A154" s="162" t="s">
        <v>112</v>
      </c>
      <c r="B154" s="163" t="s">
        <v>4</v>
      </c>
      <c r="C154" s="162" t="s">
        <v>97</v>
      </c>
      <c r="D154" s="162" t="s">
        <v>21</v>
      </c>
      <c r="E154" s="162" t="s">
        <v>121</v>
      </c>
      <c r="F154" s="199"/>
      <c r="G154" s="21"/>
      <c r="H154" s="23"/>
    </row>
    <row r="155" spans="1:8" ht="15.75" x14ac:dyDescent="0.25">
      <c r="A155" s="162"/>
      <c r="B155" s="380" t="s">
        <v>187</v>
      </c>
      <c r="C155" s="162"/>
      <c r="D155" s="162"/>
      <c r="E155" s="162"/>
      <c r="F155" s="199"/>
      <c r="G155" s="21"/>
      <c r="H155" s="23"/>
    </row>
    <row r="156" spans="1:8" ht="15.75" x14ac:dyDescent="0.25">
      <c r="A156" s="156" t="s">
        <v>7</v>
      </c>
      <c r="B156" s="157" t="s">
        <v>127</v>
      </c>
      <c r="C156" s="158">
        <f>SUM(C23,C62,D87,C109)</f>
        <v>0</v>
      </c>
      <c r="D156" s="154">
        <f>C151</f>
        <v>0.2404</v>
      </c>
      <c r="E156" s="155">
        <f>(C156*D156)</f>
        <v>0</v>
      </c>
      <c r="F156" s="22"/>
      <c r="G156" s="21"/>
      <c r="H156" s="23"/>
    </row>
    <row r="157" spans="1:8" ht="15.75" x14ac:dyDescent="0.25">
      <c r="A157" s="162" t="s">
        <v>113</v>
      </c>
      <c r="B157" s="163" t="s">
        <v>4</v>
      </c>
      <c r="C157" s="162" t="s">
        <v>97</v>
      </c>
      <c r="D157" s="162" t="str">
        <f>D154</f>
        <v>Percentual (%)</v>
      </c>
      <c r="E157" s="162" t="s">
        <v>98</v>
      </c>
      <c r="F157" s="23"/>
      <c r="G157" s="23"/>
      <c r="H157" s="23"/>
    </row>
    <row r="158" spans="1:8" ht="15.75" x14ac:dyDescent="0.25">
      <c r="A158" s="156" t="s">
        <v>7</v>
      </c>
      <c r="B158" s="157" t="s">
        <v>188</v>
      </c>
      <c r="C158" s="159">
        <f>D142</f>
        <v>0</v>
      </c>
      <c r="D158" s="160">
        <f>D156</f>
        <v>0.2404</v>
      </c>
      <c r="E158" s="161">
        <f>D158*C158</f>
        <v>0</v>
      </c>
      <c r="F158" s="23"/>
      <c r="G158" s="23"/>
      <c r="H158" s="23"/>
    </row>
    <row r="159" spans="1:8" ht="15.75" x14ac:dyDescent="0.25">
      <c r="A159" s="210"/>
      <c r="B159" s="17"/>
      <c r="C159" s="199"/>
      <c r="D159" s="233"/>
      <c r="E159" s="229"/>
      <c r="F159" s="23"/>
      <c r="G159" s="23"/>
      <c r="H159" s="23"/>
    </row>
    <row r="160" spans="1:8" ht="15.75" x14ac:dyDescent="0.25">
      <c r="A160" s="493" t="s">
        <v>92</v>
      </c>
      <c r="B160" s="493"/>
      <c r="C160" s="493"/>
      <c r="D160" s="20"/>
      <c r="E160" s="8"/>
      <c r="F160" s="23"/>
      <c r="G160" s="23"/>
      <c r="H160" s="23"/>
    </row>
    <row r="161" spans="1:8" ht="25.5" x14ac:dyDescent="0.25">
      <c r="A161" s="373"/>
      <c r="B161" s="373" t="s">
        <v>93</v>
      </c>
      <c r="C161" s="373" t="s">
        <v>193</v>
      </c>
      <c r="D161" s="20"/>
      <c r="E161" s="8"/>
      <c r="F161" s="23"/>
      <c r="G161" s="23"/>
      <c r="H161" s="23"/>
    </row>
    <row r="162" spans="1:8" ht="15.75" x14ac:dyDescent="0.25">
      <c r="A162" s="75" t="s">
        <v>7</v>
      </c>
      <c r="B162" s="148" t="s">
        <v>131</v>
      </c>
      <c r="C162" s="170">
        <f>C23</f>
        <v>0</v>
      </c>
      <c r="D162" s="20"/>
      <c r="E162" s="1"/>
      <c r="F162" s="23"/>
      <c r="G162" s="23"/>
      <c r="H162" s="23"/>
    </row>
    <row r="163" spans="1:8" ht="15.75" x14ac:dyDescent="0.25">
      <c r="A163" s="75" t="s">
        <v>8</v>
      </c>
      <c r="B163" s="148" t="s">
        <v>189</v>
      </c>
      <c r="C163" s="170">
        <f>C62</f>
        <v>0</v>
      </c>
      <c r="D163" s="20"/>
      <c r="E163" s="1"/>
      <c r="F163" s="23"/>
      <c r="G163" s="23"/>
      <c r="H163" s="23"/>
    </row>
    <row r="164" spans="1:8" ht="15.75" x14ac:dyDescent="0.25">
      <c r="A164" s="75"/>
      <c r="B164" s="148" t="s">
        <v>190</v>
      </c>
      <c r="C164" s="170">
        <f>D87</f>
        <v>0</v>
      </c>
      <c r="D164" s="20"/>
      <c r="E164" s="1"/>
      <c r="F164" s="23"/>
      <c r="G164" s="23"/>
      <c r="H164" s="23"/>
    </row>
    <row r="165" spans="1:8" ht="15.75" x14ac:dyDescent="0.25">
      <c r="A165" s="75" t="s">
        <v>9</v>
      </c>
      <c r="B165" s="148" t="s">
        <v>304</v>
      </c>
      <c r="C165" s="170">
        <f>C109</f>
        <v>0</v>
      </c>
      <c r="D165" s="20"/>
      <c r="E165" s="1"/>
      <c r="F165" s="23"/>
      <c r="G165" s="23"/>
      <c r="H165" s="23"/>
    </row>
    <row r="166" spans="1:8" ht="15.75" x14ac:dyDescent="0.25">
      <c r="A166" s="75" t="s">
        <v>10</v>
      </c>
      <c r="B166" s="148" t="s">
        <v>191</v>
      </c>
      <c r="C166" s="170">
        <f>D142</f>
        <v>0</v>
      </c>
      <c r="D166" s="195"/>
      <c r="E166" s="1"/>
      <c r="F166" s="23"/>
      <c r="G166" s="23"/>
      <c r="H166" s="23"/>
    </row>
    <row r="167" spans="1:8" ht="15.75" x14ac:dyDescent="0.25">
      <c r="A167" s="75" t="s">
        <v>12</v>
      </c>
      <c r="B167" s="148" t="s">
        <v>192</v>
      </c>
      <c r="C167" s="172">
        <f>E156</f>
        <v>0</v>
      </c>
      <c r="D167" s="53"/>
      <c r="E167" s="1"/>
      <c r="F167" s="23"/>
      <c r="G167" s="23"/>
      <c r="H167" s="23"/>
    </row>
    <row r="168" spans="1:8" ht="15.75" x14ac:dyDescent="0.25">
      <c r="A168" s="75"/>
      <c r="B168" s="171" t="s">
        <v>124</v>
      </c>
      <c r="C168" s="149">
        <f>SUM(C162:C167)</f>
        <v>0</v>
      </c>
      <c r="D168" s="33"/>
      <c r="E168" s="23"/>
      <c r="F168" s="23"/>
      <c r="G168" s="23"/>
      <c r="H168" s="23"/>
    </row>
    <row r="169" spans="1:8" ht="15.75" x14ac:dyDescent="0.25">
      <c r="A169" s="199"/>
      <c r="B169" s="52"/>
      <c r="C169" s="53"/>
      <c r="D169" s="21"/>
      <c r="E169" s="21"/>
      <c r="F169" s="23"/>
      <c r="G169" s="23"/>
      <c r="H169" s="23"/>
    </row>
    <row r="170" spans="1:8" x14ac:dyDescent="0.25">
      <c r="A170" s="493" t="s">
        <v>94</v>
      </c>
      <c r="B170" s="493"/>
      <c r="C170" s="493"/>
      <c r="D170" s="493"/>
      <c r="E170" s="493"/>
      <c r="F170" s="25"/>
      <c r="G170" s="25"/>
      <c r="H170" s="25"/>
    </row>
    <row r="171" spans="1:8" ht="15.75" x14ac:dyDescent="0.25">
      <c r="A171" s="173"/>
      <c r="B171" s="173" t="s">
        <v>58</v>
      </c>
      <c r="C171" s="211" t="s">
        <v>95</v>
      </c>
      <c r="D171" s="174" t="s">
        <v>82</v>
      </c>
      <c r="E171" s="174" t="s">
        <v>125</v>
      </c>
      <c r="F171" s="23"/>
      <c r="G171" s="23"/>
      <c r="H171" s="23"/>
    </row>
    <row r="172" spans="1:8" ht="15.75" x14ac:dyDescent="0.25">
      <c r="A172" s="125"/>
      <c r="B172" s="75" t="s">
        <v>194</v>
      </c>
      <c r="C172" s="176">
        <v>12</v>
      </c>
      <c r="D172" s="177">
        <f>C168</f>
        <v>0</v>
      </c>
      <c r="E172" s="177">
        <f>D172*12</f>
        <v>0</v>
      </c>
      <c r="F172" s="23"/>
      <c r="G172" s="23"/>
      <c r="H172" s="23"/>
    </row>
    <row r="173" spans="1:8" ht="15.75" x14ac:dyDescent="0.25">
      <c r="A173" s="481" t="s">
        <v>96</v>
      </c>
      <c r="B173" s="482"/>
      <c r="C173" s="483"/>
      <c r="D173" s="491">
        <f>SUM(E172:E172)</f>
        <v>0</v>
      </c>
      <c r="E173" s="492"/>
      <c r="F173" s="23"/>
      <c r="G173" s="23"/>
      <c r="H173" s="23"/>
    </row>
    <row r="174" spans="1:8" ht="15.75" x14ac:dyDescent="0.25">
      <c r="A174" s="481" t="s">
        <v>126</v>
      </c>
      <c r="B174" s="482"/>
      <c r="C174" s="483"/>
      <c r="D174" s="479">
        <f>D173/12</f>
        <v>0</v>
      </c>
      <c r="E174" s="480"/>
      <c r="F174" s="23"/>
      <c r="G174" s="23"/>
      <c r="H174" s="23"/>
    </row>
  </sheetData>
  <mergeCells count="91">
    <mergeCell ref="A174:C174"/>
    <mergeCell ref="D174:E174"/>
    <mergeCell ref="A148:B148"/>
    <mergeCell ref="C148:D149"/>
    <mergeCell ref="A149:B149"/>
    <mergeCell ref="A150:B150"/>
    <mergeCell ref="C150:D150"/>
    <mergeCell ref="A151:B151"/>
    <mergeCell ref="C151:D151"/>
    <mergeCell ref="A153:E153"/>
    <mergeCell ref="A170:E170"/>
    <mergeCell ref="A173:C173"/>
    <mergeCell ref="D173:E173"/>
    <mergeCell ref="A160:C160"/>
    <mergeCell ref="A147:B147"/>
    <mergeCell ref="C147:D147"/>
    <mergeCell ref="A105:C105"/>
    <mergeCell ref="A106:C106"/>
    <mergeCell ref="A111:G111"/>
    <mergeCell ref="B113:G113"/>
    <mergeCell ref="B123:G123"/>
    <mergeCell ref="A138:D138"/>
    <mergeCell ref="A142:C142"/>
    <mergeCell ref="A144:G144"/>
    <mergeCell ref="A145:G145"/>
    <mergeCell ref="A146:D146"/>
    <mergeCell ref="A94:B94"/>
    <mergeCell ref="E94:F94"/>
    <mergeCell ref="A103:B103"/>
    <mergeCell ref="E103:F103"/>
    <mergeCell ref="A104:E104"/>
    <mergeCell ref="F104:G104"/>
    <mergeCell ref="G76:G77"/>
    <mergeCell ref="H76:H77"/>
    <mergeCell ref="A80:B80"/>
    <mergeCell ref="A82:H82"/>
    <mergeCell ref="A85:D85"/>
    <mergeCell ref="A89:F89"/>
    <mergeCell ref="A62:B62"/>
    <mergeCell ref="A64:F64"/>
    <mergeCell ref="A65:F65"/>
    <mergeCell ref="A66:F66"/>
    <mergeCell ref="A68:A69"/>
    <mergeCell ref="B68:B69"/>
    <mergeCell ref="C68:C69"/>
    <mergeCell ref="D68:D69"/>
    <mergeCell ref="E68:F68"/>
    <mergeCell ref="F48:F49"/>
    <mergeCell ref="A54:C54"/>
    <mergeCell ref="A57:A58"/>
    <mergeCell ref="B57:B58"/>
    <mergeCell ref="C57:C58"/>
    <mergeCell ref="A45:C45"/>
    <mergeCell ref="A48:A49"/>
    <mergeCell ref="B48:B49"/>
    <mergeCell ref="C48:C49"/>
    <mergeCell ref="D48:D49"/>
    <mergeCell ref="A47:D47"/>
    <mergeCell ref="A32:B32"/>
    <mergeCell ref="A35:A36"/>
    <mergeCell ref="B35:B36"/>
    <mergeCell ref="C35:C36"/>
    <mergeCell ref="D35:D36"/>
    <mergeCell ref="A34:D34"/>
    <mergeCell ref="C32:D32"/>
    <mergeCell ref="E21:E22"/>
    <mergeCell ref="A27:A28"/>
    <mergeCell ref="B27:B28"/>
    <mergeCell ref="C27:C28"/>
    <mergeCell ref="D27:D28"/>
    <mergeCell ref="E27:E28"/>
    <mergeCell ref="A25:D25"/>
    <mergeCell ref="A26:D26"/>
    <mergeCell ref="A14:B14"/>
    <mergeCell ref="A16:C16"/>
    <mergeCell ref="A20:C20"/>
    <mergeCell ref="A21:A22"/>
    <mergeCell ref="B21:B22"/>
    <mergeCell ref="C21:C22"/>
    <mergeCell ref="A13:B13"/>
    <mergeCell ref="A1:D1"/>
    <mergeCell ref="A2:D2"/>
    <mergeCell ref="A3:C3"/>
    <mergeCell ref="A4:C4"/>
    <mergeCell ref="A6:D6"/>
    <mergeCell ref="B7:C7"/>
    <mergeCell ref="B8:C8"/>
    <mergeCell ref="B9:C9"/>
    <mergeCell ref="B10:C10"/>
    <mergeCell ref="B11:C11"/>
    <mergeCell ref="A12:D12"/>
  </mergeCells>
  <pageMargins left="0.511811024" right="0.511811024" top="0.78740157499999996" bottom="0.78740157499999996" header="0.31496062000000002" footer="0.31496062000000002"/>
  <pageSetup paperSize="9" scale="81" fitToHeight="0"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200"/>
  <sheetViews>
    <sheetView zoomScale="140" zoomScaleNormal="140" workbookViewId="0">
      <selection activeCell="F203" sqref="A1:H203"/>
    </sheetView>
  </sheetViews>
  <sheetFormatPr defaultRowHeight="15" x14ac:dyDescent="0.25"/>
  <cols>
    <col min="1" max="1" width="4.85546875" bestFit="1" customWidth="1"/>
    <col min="2" max="2" width="45" customWidth="1"/>
    <col min="3" max="3" width="20.7109375" customWidth="1"/>
    <col min="4" max="4" width="18.140625" customWidth="1"/>
    <col min="5" max="5" width="12" customWidth="1"/>
    <col min="6" max="6" width="10.42578125" customWidth="1"/>
    <col min="7" max="7" width="12.140625" customWidth="1"/>
    <col min="8" max="8" width="9.7109375" customWidth="1"/>
  </cols>
  <sheetData>
    <row r="1" spans="1:8" x14ac:dyDescent="0.25">
      <c r="A1" s="460" t="s">
        <v>44</v>
      </c>
      <c r="B1" s="461"/>
      <c r="C1" s="461"/>
      <c r="D1" s="462"/>
      <c r="E1" s="8"/>
      <c r="F1" s="8"/>
      <c r="G1" s="2"/>
      <c r="H1" s="2"/>
    </row>
    <row r="2" spans="1:8" ht="93" customHeight="1" x14ac:dyDescent="0.25">
      <c r="A2" s="463" t="s">
        <v>287</v>
      </c>
      <c r="B2" s="464"/>
      <c r="C2" s="464"/>
      <c r="D2" s="465"/>
      <c r="E2" s="8"/>
      <c r="F2" s="8"/>
      <c r="G2" s="3"/>
      <c r="H2" s="3"/>
    </row>
    <row r="3" spans="1:8" x14ac:dyDescent="0.25">
      <c r="A3" s="466"/>
      <c r="B3" s="466"/>
      <c r="C3" s="466"/>
      <c r="D3" s="236"/>
      <c r="E3" s="8"/>
      <c r="F3" s="8"/>
      <c r="G3" s="3"/>
      <c r="H3" s="3"/>
    </row>
    <row r="4" spans="1:8" x14ac:dyDescent="0.25">
      <c r="A4" s="466"/>
      <c r="B4" s="466"/>
      <c r="C4" s="466"/>
      <c r="D4" s="236"/>
      <c r="E4" s="8"/>
      <c r="F4" s="8"/>
      <c r="G4" s="3"/>
      <c r="H4" s="3"/>
    </row>
    <row r="5" spans="1:8" x14ac:dyDescent="0.25">
      <c r="A5" s="8"/>
      <c r="B5" s="8"/>
      <c r="C5" s="8"/>
      <c r="D5" s="60"/>
      <c r="E5" s="8"/>
      <c r="F5" s="8"/>
      <c r="G5" s="3"/>
      <c r="H5" s="3"/>
    </row>
    <row r="6" spans="1:8" x14ac:dyDescent="0.25">
      <c r="A6" s="647" t="s">
        <v>37</v>
      </c>
      <c r="B6" s="647"/>
      <c r="C6" s="647"/>
      <c r="D6" s="647"/>
      <c r="E6" s="8"/>
      <c r="F6" s="8" t="s">
        <v>195</v>
      </c>
      <c r="G6" s="3"/>
      <c r="H6" s="3"/>
    </row>
    <row r="7" spans="1:8" x14ac:dyDescent="0.25">
      <c r="A7" s="75" t="s">
        <v>7</v>
      </c>
      <c r="B7" s="648" t="s">
        <v>115</v>
      </c>
      <c r="C7" s="648"/>
      <c r="D7" s="76"/>
      <c r="E7" s="8"/>
      <c r="F7" s="8"/>
      <c r="G7" s="3"/>
      <c r="H7" s="3"/>
    </row>
    <row r="8" spans="1:8" x14ac:dyDescent="0.25">
      <c r="A8" s="75" t="s">
        <v>8</v>
      </c>
      <c r="B8" s="648" t="s">
        <v>38</v>
      </c>
      <c r="C8" s="648"/>
      <c r="D8" s="75" t="s">
        <v>47</v>
      </c>
      <c r="E8" s="8"/>
      <c r="F8" s="8"/>
      <c r="G8" s="3"/>
      <c r="H8" s="3"/>
    </row>
    <row r="9" spans="1:8" x14ac:dyDescent="0.25">
      <c r="A9" s="75" t="s">
        <v>9</v>
      </c>
      <c r="B9" s="648" t="s">
        <v>48</v>
      </c>
      <c r="C9" s="648"/>
      <c r="D9" s="75">
        <v>2019</v>
      </c>
      <c r="E9" s="8"/>
      <c r="F9" s="8"/>
      <c r="G9" s="3"/>
      <c r="H9" s="3"/>
    </row>
    <row r="10" spans="1:8" x14ac:dyDescent="0.25">
      <c r="A10" s="75" t="s">
        <v>43</v>
      </c>
      <c r="B10" s="648" t="s">
        <v>49</v>
      </c>
      <c r="C10" s="648"/>
      <c r="D10" s="75">
        <v>12</v>
      </c>
      <c r="E10" s="8"/>
      <c r="F10" s="8"/>
      <c r="G10" s="3"/>
      <c r="H10" s="3"/>
    </row>
    <row r="11" spans="1:8" x14ac:dyDescent="0.25">
      <c r="A11" s="191"/>
      <c r="B11" s="649"/>
      <c r="C11" s="649"/>
      <c r="D11" s="188"/>
      <c r="E11" s="8"/>
      <c r="F11" s="8"/>
      <c r="G11" s="2"/>
      <c r="H11" s="2"/>
    </row>
    <row r="12" spans="1:8" x14ac:dyDescent="0.25">
      <c r="A12" s="647" t="s">
        <v>45</v>
      </c>
      <c r="B12" s="647"/>
      <c r="C12" s="647"/>
      <c r="D12" s="647"/>
      <c r="E12" s="212"/>
      <c r="F12" s="8"/>
      <c r="G12" s="2"/>
      <c r="H12" s="2"/>
    </row>
    <row r="13" spans="1:8" x14ac:dyDescent="0.25">
      <c r="A13" s="650" t="s">
        <v>46</v>
      </c>
      <c r="B13" s="650"/>
      <c r="C13" s="245" t="s">
        <v>221</v>
      </c>
      <c r="D13" s="79" t="s">
        <v>222</v>
      </c>
      <c r="E13" s="237"/>
      <c r="F13" s="8"/>
      <c r="G13" s="2"/>
      <c r="H13" s="2"/>
    </row>
    <row r="14" spans="1:8" ht="75" x14ac:dyDescent="0.25">
      <c r="A14" s="75" t="s">
        <v>7</v>
      </c>
      <c r="B14" s="246" t="s">
        <v>283</v>
      </c>
      <c r="C14" s="75" t="s">
        <v>303</v>
      </c>
      <c r="D14" s="179" t="s">
        <v>310</v>
      </c>
      <c r="E14" s="51"/>
      <c r="F14" s="8"/>
      <c r="G14" s="2"/>
      <c r="H14" s="2"/>
    </row>
    <row r="15" spans="1:8" x14ac:dyDescent="0.25">
      <c r="A15" s="234"/>
      <c r="B15" s="234"/>
      <c r="C15" s="234"/>
      <c r="D15" s="8"/>
      <c r="E15" s="8"/>
      <c r="F15" s="8"/>
      <c r="G15" s="2"/>
      <c r="H15" s="2"/>
    </row>
    <row r="16" spans="1:8" x14ac:dyDescent="0.25">
      <c r="A16" s="457" t="s">
        <v>131</v>
      </c>
      <c r="B16" s="458"/>
      <c r="C16" s="459"/>
      <c r="D16" s="40"/>
      <c r="E16" s="40"/>
      <c r="F16" s="40"/>
      <c r="G16" s="4"/>
      <c r="H16" s="2"/>
    </row>
    <row r="17" spans="1:8" ht="25.5" x14ac:dyDescent="0.25">
      <c r="A17" s="77" t="s">
        <v>116</v>
      </c>
      <c r="B17" s="227" t="s">
        <v>210</v>
      </c>
      <c r="C17" s="77" t="s">
        <v>227</v>
      </c>
      <c r="D17" s="234"/>
      <c r="E17" s="234"/>
      <c r="F17" s="234"/>
      <c r="G17" s="4"/>
      <c r="H17" s="2"/>
    </row>
    <row r="18" spans="1:8" x14ac:dyDescent="0.25">
      <c r="A18" s="71" t="s">
        <v>7</v>
      </c>
      <c r="B18" s="228" t="s">
        <v>196</v>
      </c>
      <c r="C18" s="73"/>
      <c r="D18" s="123"/>
      <c r="E18" s="28"/>
      <c r="F18" s="22"/>
      <c r="G18" s="180"/>
      <c r="H18" s="2"/>
    </row>
    <row r="19" spans="1:8" x14ac:dyDescent="0.25">
      <c r="A19" s="234"/>
      <c r="B19" s="234"/>
      <c r="C19" s="234"/>
      <c r="D19" s="4"/>
      <c r="E19" s="4"/>
      <c r="F19" s="4"/>
      <c r="G19" s="4"/>
      <c r="H19" s="8"/>
    </row>
    <row r="20" spans="1:8" x14ac:dyDescent="0.25">
      <c r="A20" s="457" t="s">
        <v>311</v>
      </c>
      <c r="B20" s="458"/>
      <c r="C20" s="459"/>
      <c r="D20" s="40"/>
      <c r="E20" s="4"/>
      <c r="F20" s="8"/>
      <c r="G20" s="8"/>
      <c r="H20" s="8"/>
    </row>
    <row r="21" spans="1:8" x14ac:dyDescent="0.25">
      <c r="A21" s="657" t="s">
        <v>116</v>
      </c>
      <c r="B21" s="659" t="s">
        <v>119</v>
      </c>
      <c r="C21" s="657" t="s">
        <v>57</v>
      </c>
      <c r="D21" s="4"/>
      <c r="E21" s="392"/>
      <c r="F21" s="8"/>
      <c r="G21" s="8"/>
      <c r="H21" s="8"/>
    </row>
    <row r="22" spans="1:8" x14ac:dyDescent="0.25">
      <c r="A22" s="658"/>
      <c r="B22" s="659"/>
      <c r="C22" s="658"/>
      <c r="D22" s="4"/>
      <c r="E22" s="392"/>
      <c r="F22" s="8"/>
      <c r="G22" s="8"/>
      <c r="H22" s="8"/>
    </row>
    <row r="23" spans="1:8" x14ac:dyDescent="0.25">
      <c r="A23" s="71" t="s">
        <v>7</v>
      </c>
      <c r="B23" s="74" t="s">
        <v>199</v>
      </c>
      <c r="C23" s="82">
        <f>C18/2</f>
        <v>0</v>
      </c>
      <c r="D23" s="81"/>
      <c r="E23" s="28"/>
      <c r="F23" s="8"/>
      <c r="G23" s="8"/>
      <c r="H23" s="8"/>
    </row>
    <row r="24" spans="1:8" x14ac:dyDescent="0.25">
      <c r="A24" s="8"/>
      <c r="B24" s="8"/>
      <c r="C24" s="8"/>
      <c r="D24" s="8"/>
      <c r="E24" s="8"/>
      <c r="F24" s="8"/>
      <c r="G24" s="8"/>
      <c r="H24" s="8"/>
    </row>
    <row r="25" spans="1:8" x14ac:dyDescent="0.25">
      <c r="A25" s="455" t="s">
        <v>14</v>
      </c>
      <c r="B25" s="455"/>
      <c r="C25" s="455"/>
      <c r="D25" s="455"/>
      <c r="E25" s="40"/>
      <c r="F25" s="8"/>
      <c r="G25" s="8"/>
      <c r="H25" s="8"/>
    </row>
    <row r="26" spans="1:8" x14ac:dyDescent="0.25">
      <c r="A26" s="456" t="s">
        <v>15</v>
      </c>
      <c r="B26" s="456"/>
      <c r="C26" s="456"/>
      <c r="D26" s="456"/>
      <c r="E26" s="20"/>
      <c r="F26" s="8"/>
      <c r="G26" s="8"/>
      <c r="H26" s="8"/>
    </row>
    <row r="27" spans="1:8" x14ac:dyDescent="0.25">
      <c r="A27" s="445" t="s">
        <v>16</v>
      </c>
      <c r="B27" s="453" t="s">
        <v>17</v>
      </c>
      <c r="C27" s="484" t="s">
        <v>21</v>
      </c>
      <c r="D27" s="484" t="s">
        <v>200</v>
      </c>
      <c r="E27" s="4"/>
      <c r="F27" s="8"/>
      <c r="G27" s="8"/>
      <c r="H27" s="8"/>
    </row>
    <row r="28" spans="1:8" x14ac:dyDescent="0.25">
      <c r="A28" s="445"/>
      <c r="B28" s="453"/>
      <c r="C28" s="485"/>
      <c r="D28" s="485"/>
      <c r="E28" s="2"/>
      <c r="F28" s="8"/>
      <c r="G28" s="8"/>
      <c r="H28" s="8"/>
    </row>
    <row r="29" spans="1:8" x14ac:dyDescent="0.25">
      <c r="A29" s="83" t="s">
        <v>7</v>
      </c>
      <c r="B29" s="84" t="s">
        <v>18</v>
      </c>
      <c r="C29" s="89">
        <v>8.3299999999999999E-2</v>
      </c>
      <c r="D29" s="85">
        <f>$C$23*C29</f>
        <v>0</v>
      </c>
      <c r="E29" s="2"/>
      <c r="F29" s="8"/>
      <c r="G29" s="8"/>
      <c r="H29" s="8"/>
    </row>
    <row r="30" spans="1:8" x14ac:dyDescent="0.25">
      <c r="A30" s="83" t="s">
        <v>8</v>
      </c>
      <c r="B30" s="84" t="s">
        <v>55</v>
      </c>
      <c r="C30" s="89">
        <v>2.7799999999999998E-2</v>
      </c>
      <c r="D30" s="85">
        <f>$C$23*C30</f>
        <v>0</v>
      </c>
      <c r="E30" s="2"/>
      <c r="F30" s="8"/>
      <c r="G30" s="8"/>
      <c r="H30" s="8"/>
    </row>
    <row r="31" spans="1:8" x14ac:dyDescent="0.25">
      <c r="A31" s="83" t="s">
        <v>9</v>
      </c>
      <c r="B31" s="84" t="s">
        <v>56</v>
      </c>
      <c r="C31" s="89">
        <v>8.3299999999999999E-2</v>
      </c>
      <c r="D31" s="85">
        <f>$C$23*C31</f>
        <v>0</v>
      </c>
      <c r="E31" s="2"/>
      <c r="F31" s="8"/>
      <c r="G31" s="8"/>
      <c r="H31" s="8"/>
    </row>
    <row r="32" spans="1:8" x14ac:dyDescent="0.25">
      <c r="A32" s="445" t="s">
        <v>51</v>
      </c>
      <c r="B32" s="445"/>
      <c r="C32" s="663">
        <f>SUM(D29:D31)</f>
        <v>0</v>
      </c>
      <c r="D32" s="664"/>
      <c r="E32" s="2"/>
      <c r="F32" s="8"/>
      <c r="G32" s="8"/>
      <c r="H32" s="8"/>
    </row>
    <row r="33" spans="1:8" x14ac:dyDescent="0.25">
      <c r="A33" s="30"/>
      <c r="B33" s="31"/>
      <c r="C33" s="45"/>
      <c r="D33" s="44"/>
      <c r="E33" s="44"/>
      <c r="F33" s="8"/>
      <c r="G33" s="8"/>
      <c r="H33" s="8"/>
    </row>
    <row r="34" spans="1:8" x14ac:dyDescent="0.25">
      <c r="A34" s="660" t="s">
        <v>83</v>
      </c>
      <c r="B34" s="661"/>
      <c r="C34" s="661"/>
      <c r="D34" s="662"/>
      <c r="E34" s="17"/>
      <c r="F34" s="8"/>
      <c r="G34" s="8"/>
      <c r="H34" s="8"/>
    </row>
    <row r="35" spans="1:8" x14ac:dyDescent="0.25">
      <c r="A35" s="393" t="s">
        <v>19</v>
      </c>
      <c r="B35" s="450" t="s">
        <v>20</v>
      </c>
      <c r="C35" s="450" t="s">
        <v>21</v>
      </c>
      <c r="D35" s="393" t="s">
        <v>201</v>
      </c>
      <c r="E35" s="392"/>
      <c r="F35" s="8"/>
      <c r="G35" s="8"/>
      <c r="H35" s="8"/>
    </row>
    <row r="36" spans="1:8" x14ac:dyDescent="0.25">
      <c r="A36" s="393"/>
      <c r="B36" s="450"/>
      <c r="C36" s="450"/>
      <c r="D36" s="393"/>
      <c r="E36" s="392"/>
      <c r="F36" s="8"/>
      <c r="G36" s="8"/>
      <c r="H36" s="8"/>
    </row>
    <row r="37" spans="1:8" x14ac:dyDescent="0.25">
      <c r="A37" s="83" t="s">
        <v>7</v>
      </c>
      <c r="B37" s="84" t="s">
        <v>22</v>
      </c>
      <c r="C37" s="89">
        <v>0.2</v>
      </c>
      <c r="D37" s="88">
        <f>($C$23*C37)</f>
        <v>0</v>
      </c>
      <c r="E37" s="24"/>
      <c r="F37" s="8"/>
      <c r="G37" s="8"/>
      <c r="H37" s="8"/>
    </row>
    <row r="38" spans="1:8" x14ac:dyDescent="0.25">
      <c r="A38" s="83" t="s">
        <v>8</v>
      </c>
      <c r="B38" s="84" t="s">
        <v>23</v>
      </c>
      <c r="C38" s="89">
        <v>2.5000000000000001E-2</v>
      </c>
      <c r="D38" s="88">
        <f t="shared" ref="D38:D44" si="0">($C$23*C38)</f>
        <v>0</v>
      </c>
      <c r="E38" s="24"/>
      <c r="F38" s="8"/>
      <c r="G38" s="8"/>
      <c r="H38" s="8"/>
    </row>
    <row r="39" spans="1:8" x14ac:dyDescent="0.25">
      <c r="A39" s="83" t="s">
        <v>9</v>
      </c>
      <c r="B39" s="84" t="s">
        <v>24</v>
      </c>
      <c r="C39" s="90">
        <v>0.03</v>
      </c>
      <c r="D39" s="88">
        <f t="shared" si="0"/>
        <v>0</v>
      </c>
      <c r="E39" s="24"/>
      <c r="F39" s="8"/>
      <c r="G39" s="8"/>
      <c r="H39" s="8"/>
    </row>
    <row r="40" spans="1:8" x14ac:dyDescent="0.25">
      <c r="A40" s="83" t="s">
        <v>10</v>
      </c>
      <c r="B40" s="84" t="s">
        <v>25</v>
      </c>
      <c r="C40" s="89">
        <v>1.4999999999999999E-2</v>
      </c>
      <c r="D40" s="88">
        <f t="shared" si="0"/>
        <v>0</v>
      </c>
      <c r="E40" s="24"/>
      <c r="F40" s="8"/>
      <c r="G40" s="8"/>
      <c r="H40" s="8"/>
    </row>
    <row r="41" spans="1:8" x14ac:dyDescent="0.25">
      <c r="A41" s="83" t="s">
        <v>11</v>
      </c>
      <c r="B41" s="84" t="s">
        <v>26</v>
      </c>
      <c r="C41" s="89">
        <v>0.01</v>
      </c>
      <c r="D41" s="88">
        <f t="shared" si="0"/>
        <v>0</v>
      </c>
      <c r="E41" s="24"/>
      <c r="F41" s="8"/>
      <c r="G41" s="8"/>
      <c r="H41" s="8"/>
    </row>
    <row r="42" spans="1:8" x14ac:dyDescent="0.25">
      <c r="A42" s="83" t="s">
        <v>12</v>
      </c>
      <c r="B42" s="84" t="s">
        <v>1</v>
      </c>
      <c r="C42" s="89">
        <v>6.0000000000000001E-3</v>
      </c>
      <c r="D42" s="88">
        <f t="shared" si="0"/>
        <v>0</v>
      </c>
      <c r="E42" s="24"/>
      <c r="F42" s="8"/>
      <c r="G42" s="8"/>
      <c r="H42" s="8"/>
    </row>
    <row r="43" spans="1:8" x14ac:dyDescent="0.25">
      <c r="A43" s="83" t="s">
        <v>13</v>
      </c>
      <c r="B43" s="84" t="s">
        <v>2</v>
      </c>
      <c r="C43" s="89">
        <v>2E-3</v>
      </c>
      <c r="D43" s="88">
        <f t="shared" si="0"/>
        <v>0</v>
      </c>
      <c r="E43" s="24"/>
      <c r="F43" s="8"/>
      <c r="G43" s="8"/>
      <c r="H43" s="8"/>
    </row>
    <row r="44" spans="1:8" x14ac:dyDescent="0.25">
      <c r="A44" s="83" t="s">
        <v>27</v>
      </c>
      <c r="B44" s="84" t="s">
        <v>3</v>
      </c>
      <c r="C44" s="89">
        <v>0.08</v>
      </c>
      <c r="D44" s="88">
        <f t="shared" si="0"/>
        <v>0</v>
      </c>
      <c r="E44" s="24"/>
      <c r="F44" s="8"/>
      <c r="G44" s="8"/>
      <c r="H44" s="8"/>
    </row>
    <row r="45" spans="1:8" x14ac:dyDescent="0.25">
      <c r="A45" s="445" t="s">
        <v>52</v>
      </c>
      <c r="B45" s="445"/>
      <c r="C45" s="445"/>
      <c r="D45" s="93">
        <f>SUM(D37:D44)</f>
        <v>0</v>
      </c>
      <c r="E45" s="242"/>
      <c r="F45" s="8"/>
      <c r="G45" s="8"/>
      <c r="H45" s="8"/>
    </row>
    <row r="46" spans="1:8" x14ac:dyDescent="0.25">
      <c r="A46" s="193"/>
      <c r="B46" s="234"/>
      <c r="C46" s="192"/>
      <c r="D46" s="192"/>
      <c r="E46" s="6"/>
      <c r="F46" s="8"/>
      <c r="G46" s="8"/>
      <c r="H46" s="8"/>
    </row>
    <row r="47" spans="1:8" x14ac:dyDescent="0.25">
      <c r="A47" s="456" t="s">
        <v>120</v>
      </c>
      <c r="B47" s="456"/>
      <c r="C47" s="456"/>
      <c r="D47" s="456"/>
      <c r="E47" s="20"/>
      <c r="F47" s="8"/>
      <c r="G47" s="8"/>
      <c r="H47" s="8"/>
    </row>
    <row r="48" spans="1:8" x14ac:dyDescent="0.25">
      <c r="A48" s="393" t="s">
        <v>29</v>
      </c>
      <c r="B48" s="393" t="s">
        <v>30</v>
      </c>
      <c r="C48" s="393" t="s">
        <v>21</v>
      </c>
      <c r="D48" s="393" t="str">
        <f>D35</f>
        <v xml:space="preserve">Valor Mensal Auxiliar (R$) </v>
      </c>
      <c r="E48" s="665"/>
      <c r="F48" s="8"/>
      <c r="G48" s="392"/>
      <c r="H48" s="8"/>
    </row>
    <row r="49" spans="1:8" x14ac:dyDescent="0.25">
      <c r="A49" s="393"/>
      <c r="B49" s="393"/>
      <c r="C49" s="393"/>
      <c r="D49" s="393"/>
      <c r="E49" s="665"/>
      <c r="F49" s="8"/>
      <c r="G49" s="392"/>
      <c r="H49" s="8"/>
    </row>
    <row r="50" spans="1:8" x14ac:dyDescent="0.25">
      <c r="A50" s="83" t="s">
        <v>7</v>
      </c>
      <c r="B50" s="91" t="s">
        <v>31</v>
      </c>
      <c r="C50" s="92" t="s">
        <v>103</v>
      </c>
      <c r="D50" s="88"/>
      <c r="E50" s="24"/>
      <c r="F50" s="8"/>
      <c r="G50" s="8"/>
      <c r="H50" s="8"/>
    </row>
    <row r="51" spans="1:8" x14ac:dyDescent="0.25">
      <c r="A51" s="83" t="s">
        <v>8</v>
      </c>
      <c r="B51" s="91" t="s">
        <v>54</v>
      </c>
      <c r="C51" s="89" t="s">
        <v>50</v>
      </c>
      <c r="D51" s="88"/>
      <c r="E51" s="24"/>
      <c r="F51" s="8"/>
      <c r="G51" s="8"/>
      <c r="H51" s="8"/>
    </row>
    <row r="52" spans="1:8" x14ac:dyDescent="0.25">
      <c r="A52" s="83" t="s">
        <v>9</v>
      </c>
      <c r="B52" s="91" t="s">
        <v>35</v>
      </c>
      <c r="C52" s="89" t="s">
        <v>50</v>
      </c>
      <c r="D52" s="88"/>
      <c r="E52" s="24"/>
      <c r="F52" s="8"/>
      <c r="G52" s="8"/>
      <c r="H52" s="8"/>
    </row>
    <row r="53" spans="1:8" x14ac:dyDescent="0.25">
      <c r="A53" s="83" t="s">
        <v>10</v>
      </c>
      <c r="B53" s="91" t="s">
        <v>36</v>
      </c>
      <c r="C53" s="89" t="s">
        <v>50</v>
      </c>
      <c r="D53" s="88"/>
      <c r="E53" s="24"/>
      <c r="F53" s="8"/>
      <c r="G53" s="8"/>
      <c r="H53" s="8"/>
    </row>
    <row r="54" spans="1:8" x14ac:dyDescent="0.25">
      <c r="A54" s="699" t="s">
        <v>312</v>
      </c>
      <c r="B54" s="699"/>
      <c r="C54" s="700">
        <f>SUM(D50:D53)</f>
        <v>0</v>
      </c>
      <c r="D54" s="700"/>
      <c r="E54" s="242"/>
      <c r="F54" s="8"/>
      <c r="G54" s="8"/>
      <c r="H54" s="8"/>
    </row>
    <row r="55" spans="1:8" x14ac:dyDescent="0.25">
      <c r="A55" s="389" t="s">
        <v>313</v>
      </c>
      <c r="B55" s="391"/>
      <c r="C55" s="701">
        <f>C54/2</f>
        <v>0</v>
      </c>
      <c r="D55" s="701"/>
      <c r="E55" s="376"/>
      <c r="F55" s="8"/>
      <c r="G55" s="8"/>
      <c r="H55" s="8"/>
    </row>
    <row r="56" spans="1:8" x14ac:dyDescent="0.25">
      <c r="A56" s="30"/>
      <c r="B56" s="31"/>
      <c r="C56" s="39"/>
      <c r="D56" s="39"/>
      <c r="E56" s="6"/>
      <c r="F56" s="8"/>
      <c r="G56" s="8"/>
      <c r="H56" s="8"/>
    </row>
    <row r="57" spans="1:8" x14ac:dyDescent="0.25">
      <c r="A57" s="393" t="s">
        <v>101</v>
      </c>
      <c r="B57" s="393"/>
      <c r="C57" s="393"/>
      <c r="D57" s="17"/>
      <c r="E57" s="4"/>
      <c r="F57" s="8"/>
      <c r="G57" s="8"/>
      <c r="H57" s="8"/>
    </row>
    <row r="58" spans="1:8" x14ac:dyDescent="0.25">
      <c r="A58" s="393">
        <v>2</v>
      </c>
      <c r="B58" s="393" t="s">
        <v>32</v>
      </c>
      <c r="C58" s="393" t="str">
        <f>D48</f>
        <v xml:space="preserve">Valor Mensal Auxiliar (R$) </v>
      </c>
      <c r="D58" s="665"/>
      <c r="E58" s="8"/>
      <c r="F58" s="8"/>
      <c r="G58" s="8"/>
      <c r="H58" s="8"/>
    </row>
    <row r="59" spans="1:8" x14ac:dyDescent="0.25">
      <c r="A59" s="393"/>
      <c r="B59" s="393"/>
      <c r="C59" s="393"/>
      <c r="D59" s="665"/>
      <c r="E59" s="8"/>
      <c r="F59" s="8"/>
      <c r="G59" s="8"/>
      <c r="H59" s="8"/>
    </row>
    <row r="60" spans="1:8" x14ac:dyDescent="0.25">
      <c r="A60" s="83" t="s">
        <v>16</v>
      </c>
      <c r="B60" s="91" t="s">
        <v>17</v>
      </c>
      <c r="C60" s="94">
        <f>C32</f>
        <v>0</v>
      </c>
      <c r="D60" s="194"/>
      <c r="E60" s="8"/>
      <c r="F60" s="8"/>
      <c r="G60" s="8"/>
      <c r="H60" s="8"/>
    </row>
    <row r="61" spans="1:8" x14ac:dyDescent="0.25">
      <c r="A61" s="83" t="s">
        <v>19</v>
      </c>
      <c r="B61" s="91" t="s">
        <v>20</v>
      </c>
      <c r="C61" s="88">
        <f>D45</f>
        <v>0</v>
      </c>
      <c r="D61" s="194"/>
      <c r="E61" s="8"/>
      <c r="F61" s="8"/>
      <c r="G61" s="8"/>
      <c r="H61" s="8"/>
    </row>
    <row r="62" spans="1:8" x14ac:dyDescent="0.25">
      <c r="A62" s="83" t="s">
        <v>29</v>
      </c>
      <c r="B62" s="91" t="s">
        <v>30</v>
      </c>
      <c r="C62" s="94">
        <f>C55</f>
        <v>0</v>
      </c>
      <c r="D62" s="24"/>
      <c r="E62" s="8"/>
      <c r="F62" s="8"/>
      <c r="G62" s="8"/>
      <c r="H62" s="8"/>
    </row>
    <row r="63" spans="1:8" x14ac:dyDescent="0.25">
      <c r="A63" s="445" t="s">
        <v>0</v>
      </c>
      <c r="B63" s="445"/>
      <c r="C63" s="243">
        <f>SUM(C60:C62)</f>
        <v>0</v>
      </c>
      <c r="D63" s="242"/>
      <c r="E63" s="8"/>
      <c r="F63" s="8"/>
      <c r="G63" s="8"/>
      <c r="H63" s="8"/>
    </row>
    <row r="64" spans="1:8" x14ac:dyDescent="0.25">
      <c r="A64" s="8"/>
      <c r="B64" s="8"/>
      <c r="C64" s="8"/>
      <c r="D64" s="8"/>
      <c r="E64" s="8"/>
      <c r="F64" s="8"/>
      <c r="G64" s="8"/>
      <c r="H64" s="8"/>
    </row>
    <row r="65" spans="1:8" x14ac:dyDescent="0.25">
      <c r="A65" s="447" t="s">
        <v>91</v>
      </c>
      <c r="B65" s="448"/>
      <c r="C65" s="448"/>
      <c r="D65" s="448"/>
      <c r="E65" s="448"/>
      <c r="F65" s="449"/>
      <c r="G65" s="20"/>
      <c r="H65" s="20"/>
    </row>
    <row r="66" spans="1:8" ht="47.25" customHeight="1" x14ac:dyDescent="0.25">
      <c r="A66" s="667" t="s">
        <v>73</v>
      </c>
      <c r="B66" s="668"/>
      <c r="C66" s="668"/>
      <c r="D66" s="668"/>
      <c r="E66" s="668"/>
      <c r="F66" s="669"/>
      <c r="G66" s="16"/>
      <c r="H66" s="16"/>
    </row>
    <row r="67" spans="1:8" ht="68.25" customHeight="1" x14ac:dyDescent="0.25">
      <c r="A67" s="446" t="s">
        <v>74</v>
      </c>
      <c r="B67" s="446"/>
      <c r="C67" s="446"/>
      <c r="D67" s="446"/>
      <c r="E67" s="446"/>
      <c r="F67" s="446"/>
      <c r="G67" s="16"/>
      <c r="H67" s="16"/>
    </row>
    <row r="68" spans="1:8" x14ac:dyDescent="0.25">
      <c r="A68" s="397">
        <v>3</v>
      </c>
      <c r="B68" s="397" t="s">
        <v>33</v>
      </c>
      <c r="C68" s="397" t="s">
        <v>59</v>
      </c>
      <c r="D68" s="397" t="s">
        <v>60</v>
      </c>
      <c r="E68" s="397" t="s">
        <v>134</v>
      </c>
      <c r="F68" s="397"/>
      <c r="G68" s="237"/>
      <c r="H68" s="237"/>
    </row>
    <row r="69" spans="1:8" ht="38.25" x14ac:dyDescent="0.25">
      <c r="A69" s="397"/>
      <c r="B69" s="397"/>
      <c r="C69" s="397"/>
      <c r="D69" s="397"/>
      <c r="E69" s="241" t="s">
        <v>61</v>
      </c>
      <c r="F69" s="241" t="s">
        <v>62</v>
      </c>
      <c r="G69" s="8"/>
      <c r="H69" s="8"/>
    </row>
    <row r="70" spans="1:8" ht="25.5" x14ac:dyDescent="0.25">
      <c r="A70" s="98" t="s">
        <v>7</v>
      </c>
      <c r="B70" s="99" t="s">
        <v>63</v>
      </c>
      <c r="C70" s="100">
        <v>1</v>
      </c>
      <c r="D70" s="98">
        <v>15</v>
      </c>
      <c r="E70" s="101">
        <f>252/365</f>
        <v>0.69040000000000001</v>
      </c>
      <c r="F70" s="102">
        <f>(C70*D70)*E70</f>
        <v>10</v>
      </c>
      <c r="G70" s="8"/>
      <c r="H70" s="8"/>
    </row>
    <row r="71" spans="1:8" ht="25.5" x14ac:dyDescent="0.25">
      <c r="A71" s="98" t="s">
        <v>8</v>
      </c>
      <c r="B71" s="99" t="s">
        <v>64</v>
      </c>
      <c r="C71" s="100">
        <v>1</v>
      </c>
      <c r="D71" s="98">
        <v>5</v>
      </c>
      <c r="E71" s="101">
        <f>252/365</f>
        <v>0.69040000000000001</v>
      </c>
      <c r="F71" s="102">
        <f t="shared" ref="F71:F79" si="1">(C71*D71)*E71</f>
        <v>3</v>
      </c>
      <c r="G71" s="8"/>
      <c r="H71" s="8"/>
    </row>
    <row r="72" spans="1:8" ht="25.5" x14ac:dyDescent="0.25">
      <c r="A72" s="98" t="s">
        <v>9</v>
      </c>
      <c r="B72" s="99" t="s">
        <v>65</v>
      </c>
      <c r="C72" s="100">
        <v>1</v>
      </c>
      <c r="D72" s="98">
        <v>2</v>
      </c>
      <c r="E72" s="101">
        <v>1</v>
      </c>
      <c r="F72" s="102">
        <f t="shared" si="1"/>
        <v>2</v>
      </c>
      <c r="G72" s="8"/>
      <c r="H72" s="8"/>
    </row>
    <row r="73" spans="1:8" ht="25.5" x14ac:dyDescent="0.25">
      <c r="A73" s="98" t="s">
        <v>10</v>
      </c>
      <c r="B73" s="99" t="s">
        <v>66</v>
      </c>
      <c r="C73" s="100">
        <v>1</v>
      </c>
      <c r="D73" s="98">
        <v>2</v>
      </c>
      <c r="E73" s="101">
        <f>252/365</f>
        <v>0.69040000000000001</v>
      </c>
      <c r="F73" s="102">
        <f t="shared" si="1"/>
        <v>1</v>
      </c>
      <c r="G73" s="8"/>
      <c r="H73" s="8"/>
    </row>
    <row r="74" spans="1:8" x14ac:dyDescent="0.25">
      <c r="A74" s="98" t="s">
        <v>11</v>
      </c>
      <c r="B74" s="99" t="s">
        <v>67</v>
      </c>
      <c r="C74" s="100">
        <v>1</v>
      </c>
      <c r="D74" s="98">
        <v>3</v>
      </c>
      <c r="E74" s="101">
        <v>1</v>
      </c>
      <c r="F74" s="102">
        <f t="shared" si="1"/>
        <v>3</v>
      </c>
      <c r="G74" s="8"/>
      <c r="H74" s="8"/>
    </row>
    <row r="75" spans="1:8" ht="25.5" x14ac:dyDescent="0.25">
      <c r="A75" s="98" t="s">
        <v>12</v>
      </c>
      <c r="B75" s="99" t="s">
        <v>68</v>
      </c>
      <c r="C75" s="100">
        <v>1</v>
      </c>
      <c r="D75" s="98">
        <v>1</v>
      </c>
      <c r="E75" s="101">
        <v>1</v>
      </c>
      <c r="F75" s="103">
        <f t="shared" si="1"/>
        <v>1</v>
      </c>
      <c r="G75" s="8"/>
      <c r="H75" s="8"/>
    </row>
    <row r="76" spans="1:8" x14ac:dyDescent="0.25">
      <c r="A76" s="98" t="s">
        <v>13</v>
      </c>
      <c r="B76" s="99" t="s">
        <v>69</v>
      </c>
      <c r="C76" s="100">
        <v>1</v>
      </c>
      <c r="D76" s="98">
        <v>1</v>
      </c>
      <c r="E76" s="104">
        <v>1</v>
      </c>
      <c r="F76" s="102">
        <f t="shared" si="1"/>
        <v>1</v>
      </c>
      <c r="G76" s="413"/>
      <c r="H76" s="413"/>
    </row>
    <row r="77" spans="1:8" x14ac:dyDescent="0.25">
      <c r="A77" s="98" t="s">
        <v>27</v>
      </c>
      <c r="B77" s="99" t="s">
        <v>70</v>
      </c>
      <c r="C77" s="100">
        <v>1</v>
      </c>
      <c r="D77" s="98">
        <v>5</v>
      </c>
      <c r="E77" s="104">
        <f>252/365</f>
        <v>0.69040000000000001</v>
      </c>
      <c r="F77" s="102">
        <f t="shared" si="1"/>
        <v>3</v>
      </c>
      <c r="G77" s="413"/>
      <c r="H77" s="413"/>
    </row>
    <row r="78" spans="1:8" x14ac:dyDescent="0.25">
      <c r="A78" s="98" t="s">
        <v>39</v>
      </c>
      <c r="B78" s="99" t="s">
        <v>71</v>
      </c>
      <c r="C78" s="100">
        <v>1</v>
      </c>
      <c r="D78" s="98">
        <v>120</v>
      </c>
      <c r="E78" s="104">
        <f>252/365</f>
        <v>0.69040000000000001</v>
      </c>
      <c r="F78" s="102">
        <f t="shared" si="1"/>
        <v>83</v>
      </c>
      <c r="G78" s="11"/>
      <c r="H78" s="238"/>
    </row>
    <row r="79" spans="1:8" ht="25.5" x14ac:dyDescent="0.25">
      <c r="A79" s="98" t="s">
        <v>40</v>
      </c>
      <c r="B79" s="99" t="s">
        <v>72</v>
      </c>
      <c r="C79" s="100">
        <v>1</v>
      </c>
      <c r="D79" s="98">
        <v>6</v>
      </c>
      <c r="E79" s="104">
        <v>1</v>
      </c>
      <c r="F79" s="102">
        <f t="shared" si="1"/>
        <v>6</v>
      </c>
      <c r="G79" s="11"/>
      <c r="H79" s="238"/>
    </row>
    <row r="80" spans="1:8" x14ac:dyDescent="0.25">
      <c r="A80" s="398" t="s">
        <v>28</v>
      </c>
      <c r="B80" s="398"/>
      <c r="C80" s="105"/>
      <c r="D80" s="106"/>
      <c r="E80" s="106"/>
      <c r="F80" s="107">
        <f>SUM(F70:F79)</f>
        <v>113</v>
      </c>
      <c r="G80" s="11"/>
      <c r="H80" s="238"/>
    </row>
    <row r="81" spans="1:8" x14ac:dyDescent="0.25">
      <c r="A81" s="237"/>
      <c r="B81" s="237"/>
      <c r="C81" s="10"/>
      <c r="D81" s="8"/>
      <c r="E81" s="8"/>
      <c r="F81" s="8"/>
      <c r="G81" s="11"/>
      <c r="H81" s="238"/>
    </row>
    <row r="82" spans="1:8" x14ac:dyDescent="0.25">
      <c r="A82" s="399" t="s">
        <v>75</v>
      </c>
      <c r="B82" s="400"/>
      <c r="C82" s="400"/>
      <c r="D82" s="400"/>
      <c r="E82" s="400"/>
      <c r="F82" s="400"/>
      <c r="G82" s="400"/>
      <c r="H82" s="401"/>
    </row>
    <row r="83" spans="1:8" ht="38.25" x14ac:dyDescent="0.25">
      <c r="A83" s="241" t="s">
        <v>76</v>
      </c>
      <c r="B83" s="241" t="s">
        <v>58</v>
      </c>
      <c r="C83" s="241" t="s">
        <v>77</v>
      </c>
      <c r="D83" s="241" t="s">
        <v>78</v>
      </c>
      <c r="E83" s="241" t="s">
        <v>79</v>
      </c>
      <c r="F83" s="241" t="s">
        <v>80</v>
      </c>
      <c r="G83" s="241" t="s">
        <v>81</v>
      </c>
      <c r="H83" s="241" t="s">
        <v>82</v>
      </c>
    </row>
    <row r="84" spans="1:8" x14ac:dyDescent="0.25">
      <c r="A84" s="108" t="s">
        <v>8</v>
      </c>
      <c r="B84" s="98" t="s">
        <v>199</v>
      </c>
      <c r="C84" s="109">
        <f>SUM(C23,C63)</f>
        <v>0</v>
      </c>
      <c r="D84" s="110">
        <v>30</v>
      </c>
      <c r="E84" s="109">
        <f>C84/D84</f>
        <v>0</v>
      </c>
      <c r="F84" s="110">
        <f>F80</f>
        <v>113</v>
      </c>
      <c r="G84" s="109">
        <f>E84*F84</f>
        <v>0</v>
      </c>
      <c r="H84" s="109">
        <f>G84/12</f>
        <v>0</v>
      </c>
    </row>
    <row r="85" spans="1:8" x14ac:dyDescent="0.25">
      <c r="A85" s="8"/>
      <c r="B85" s="8"/>
      <c r="C85" s="8"/>
      <c r="D85" s="8"/>
      <c r="E85" s="8"/>
      <c r="F85" s="8"/>
      <c r="G85" s="11"/>
      <c r="H85" s="238"/>
    </row>
    <row r="86" spans="1:8" ht="66.75" customHeight="1" x14ac:dyDescent="0.25">
      <c r="A86" s="397" t="s">
        <v>102</v>
      </c>
      <c r="B86" s="397"/>
      <c r="C86" s="397"/>
      <c r="D86" s="397"/>
      <c r="E86" s="8"/>
      <c r="F86" s="8"/>
      <c r="G86" s="11"/>
      <c r="H86" s="238"/>
    </row>
    <row r="87" spans="1:8" ht="25.5" x14ac:dyDescent="0.25">
      <c r="A87" s="114" t="s">
        <v>76</v>
      </c>
      <c r="B87" s="114" t="s">
        <v>58</v>
      </c>
      <c r="C87" s="241" t="str">
        <f>H83</f>
        <v>Custo mensal</v>
      </c>
      <c r="D87" s="241" t="s">
        <v>104</v>
      </c>
      <c r="E87" s="8"/>
      <c r="F87" s="8"/>
      <c r="G87" s="11"/>
      <c r="H87" s="238"/>
    </row>
    <row r="88" spans="1:8" x14ac:dyDescent="0.25">
      <c r="A88" s="108" t="s">
        <v>8</v>
      </c>
      <c r="B88" s="98" t="s">
        <v>199</v>
      </c>
      <c r="C88" s="112">
        <f>H84</f>
        <v>0</v>
      </c>
      <c r="D88" s="186">
        <f>C88*2.24%</f>
        <v>0</v>
      </c>
      <c r="E88" s="8"/>
      <c r="F88" s="8"/>
      <c r="G88" s="8"/>
      <c r="H88" s="8"/>
    </row>
    <row r="89" spans="1:8" x14ac:dyDescent="0.25">
      <c r="A89" s="63"/>
      <c r="B89" s="63"/>
      <c r="C89" s="63"/>
      <c r="D89" s="8"/>
      <c r="E89" s="8"/>
      <c r="F89" s="8"/>
      <c r="G89" s="8"/>
      <c r="H89" s="8"/>
    </row>
    <row r="90" spans="1:8" x14ac:dyDescent="0.25">
      <c r="A90" s="414" t="s">
        <v>151</v>
      </c>
      <c r="B90" s="414"/>
      <c r="C90" s="414"/>
      <c r="D90" s="414"/>
      <c r="E90" s="414"/>
      <c r="F90" s="414"/>
      <c r="G90" s="40"/>
      <c r="H90" s="8"/>
    </row>
    <row r="91" spans="1:8" ht="25.5" x14ac:dyDescent="0.25">
      <c r="A91" s="115" t="s">
        <v>89</v>
      </c>
      <c r="B91" s="116" t="s">
        <v>135</v>
      </c>
      <c r="C91" s="115" t="s">
        <v>84</v>
      </c>
      <c r="D91" s="115" t="s">
        <v>145</v>
      </c>
      <c r="E91" s="115" t="s">
        <v>146</v>
      </c>
      <c r="F91" s="115" t="s">
        <v>203</v>
      </c>
      <c r="G91" s="20"/>
      <c r="H91" s="8"/>
    </row>
    <row r="92" spans="1:8" x14ac:dyDescent="0.25">
      <c r="A92" s="117" t="s">
        <v>7</v>
      </c>
      <c r="B92" s="118" t="s">
        <v>136</v>
      </c>
      <c r="C92" s="119">
        <v>1</v>
      </c>
      <c r="D92" s="119">
        <v>3</v>
      </c>
      <c r="E92" s="120"/>
      <c r="F92" s="120">
        <f>D92*E92</f>
        <v>0</v>
      </c>
      <c r="G92" s="24"/>
      <c r="H92" s="8"/>
    </row>
    <row r="93" spans="1:8" x14ac:dyDescent="0.25">
      <c r="A93" s="117" t="s">
        <v>8</v>
      </c>
      <c r="B93" s="118" t="s">
        <v>137</v>
      </c>
      <c r="C93" s="119">
        <v>1</v>
      </c>
      <c r="D93" s="119">
        <v>3</v>
      </c>
      <c r="E93" s="120"/>
      <c r="F93" s="120">
        <f t="shared" ref="F93:F94" si="2">D93*E93</f>
        <v>0</v>
      </c>
      <c r="G93" s="24"/>
      <c r="H93" s="8"/>
    </row>
    <row r="94" spans="1:8" x14ac:dyDescent="0.25">
      <c r="A94" s="117" t="s">
        <v>9</v>
      </c>
      <c r="B94" s="118" t="s">
        <v>85</v>
      </c>
      <c r="C94" s="119">
        <v>1</v>
      </c>
      <c r="D94" s="119">
        <v>2</v>
      </c>
      <c r="E94" s="120"/>
      <c r="F94" s="120">
        <f t="shared" si="2"/>
        <v>0</v>
      </c>
      <c r="G94" s="24"/>
      <c r="H94" s="8"/>
    </row>
    <row r="95" spans="1:8" x14ac:dyDescent="0.25">
      <c r="A95" s="415" t="s">
        <v>148</v>
      </c>
      <c r="B95" s="416"/>
      <c r="C95" s="119"/>
      <c r="D95" s="119"/>
      <c r="E95" s="418">
        <f>SUM(F92:F94)</f>
        <v>0</v>
      </c>
      <c r="F95" s="419"/>
      <c r="G95" s="24"/>
      <c r="H95" s="8"/>
    </row>
    <row r="96" spans="1:8" ht="25.5" x14ac:dyDescent="0.25">
      <c r="A96" s="115" t="s">
        <v>90</v>
      </c>
      <c r="B96" s="115" t="s">
        <v>150</v>
      </c>
      <c r="C96" s="115" t="str">
        <f>C91</f>
        <v>Num. Funcionários</v>
      </c>
      <c r="D96" s="115" t="s">
        <v>145</v>
      </c>
      <c r="E96" s="115" t="s">
        <v>146</v>
      </c>
      <c r="F96" s="121" t="s">
        <v>204</v>
      </c>
      <c r="G96" s="24"/>
      <c r="H96" s="8"/>
    </row>
    <row r="97" spans="1:8" x14ac:dyDescent="0.25">
      <c r="A97" s="117" t="s">
        <v>7</v>
      </c>
      <c r="B97" s="118" t="s">
        <v>138</v>
      </c>
      <c r="C97" s="119">
        <v>1</v>
      </c>
      <c r="D97" s="119">
        <v>3</v>
      </c>
      <c r="E97" s="120"/>
      <c r="F97" s="120">
        <f>E97*D97</f>
        <v>0</v>
      </c>
      <c r="G97" s="24"/>
      <c r="H97" s="8"/>
    </row>
    <row r="98" spans="1:8" x14ac:dyDescent="0.25">
      <c r="A98" s="117" t="s">
        <v>8</v>
      </c>
      <c r="B98" s="118" t="s">
        <v>140</v>
      </c>
      <c r="C98" s="119">
        <v>1</v>
      </c>
      <c r="D98" s="119">
        <v>6</v>
      </c>
      <c r="E98" s="120"/>
      <c r="F98" s="120">
        <f t="shared" ref="F98:F102" si="3">E98*D98</f>
        <v>0</v>
      </c>
      <c r="G98" s="24"/>
      <c r="H98" s="8"/>
    </row>
    <row r="99" spans="1:8" x14ac:dyDescent="0.25">
      <c r="A99" s="117" t="s">
        <v>9</v>
      </c>
      <c r="B99" s="118" t="s">
        <v>141</v>
      </c>
      <c r="C99" s="119">
        <v>1</v>
      </c>
      <c r="D99" s="119">
        <v>6</v>
      </c>
      <c r="E99" s="120"/>
      <c r="F99" s="120">
        <f t="shared" si="3"/>
        <v>0</v>
      </c>
      <c r="G99" s="24"/>
      <c r="H99" s="8"/>
    </row>
    <row r="100" spans="1:8" x14ac:dyDescent="0.25">
      <c r="A100" s="117" t="s">
        <v>10</v>
      </c>
      <c r="B100" s="118" t="s">
        <v>142</v>
      </c>
      <c r="C100" s="119">
        <v>1</v>
      </c>
      <c r="D100" s="119">
        <v>2</v>
      </c>
      <c r="E100" s="120"/>
      <c r="F100" s="120">
        <f t="shared" si="3"/>
        <v>0</v>
      </c>
      <c r="G100" s="24"/>
      <c r="H100" s="8"/>
    </row>
    <row r="101" spans="1:8" x14ac:dyDescent="0.25">
      <c r="A101" s="117" t="s">
        <v>11</v>
      </c>
      <c r="B101" s="118" t="s">
        <v>143</v>
      </c>
      <c r="C101" s="119">
        <v>1</v>
      </c>
      <c r="D101" s="119">
        <v>12</v>
      </c>
      <c r="E101" s="120"/>
      <c r="F101" s="120">
        <f t="shared" si="3"/>
        <v>0</v>
      </c>
      <c r="G101" s="24"/>
      <c r="H101" s="8"/>
    </row>
    <row r="102" spans="1:8" x14ac:dyDescent="0.25">
      <c r="A102" s="117" t="s">
        <v>12</v>
      </c>
      <c r="B102" s="118" t="s">
        <v>144</v>
      </c>
      <c r="C102" s="119">
        <v>1</v>
      </c>
      <c r="D102" s="119">
        <v>12</v>
      </c>
      <c r="E102" s="120"/>
      <c r="F102" s="120">
        <f t="shared" si="3"/>
        <v>0</v>
      </c>
      <c r="G102" s="24"/>
      <c r="H102" s="8"/>
    </row>
    <row r="103" spans="1:8" x14ac:dyDescent="0.25">
      <c r="A103" s="415" t="s">
        <v>149</v>
      </c>
      <c r="B103" s="685"/>
      <c r="C103" s="685"/>
      <c r="D103" s="416"/>
      <c r="E103" s="420">
        <f>SUM(F97:F102)</f>
        <v>0</v>
      </c>
      <c r="F103" s="421"/>
      <c r="G103" s="24"/>
      <c r="H103" s="8"/>
    </row>
    <row r="104" spans="1:8" x14ac:dyDescent="0.25">
      <c r="A104" s="392"/>
      <c r="B104" s="392"/>
      <c r="C104" s="392"/>
      <c r="D104" s="392"/>
      <c r="E104" s="392"/>
      <c r="F104" s="402"/>
      <c r="G104" s="402"/>
      <c r="H104" s="8"/>
    </row>
    <row r="105" spans="1:8" x14ac:dyDescent="0.25">
      <c r="A105" s="693" t="s">
        <v>88</v>
      </c>
      <c r="B105" s="694"/>
      <c r="C105" s="695"/>
      <c r="D105" s="20"/>
      <c r="E105" s="20"/>
      <c r="F105" s="20"/>
      <c r="G105" s="20"/>
      <c r="H105" s="8"/>
    </row>
    <row r="106" spans="1:8" x14ac:dyDescent="0.25">
      <c r="A106" s="693" t="s">
        <v>202</v>
      </c>
      <c r="B106" s="694"/>
      <c r="C106" s="695"/>
      <c r="D106" s="20"/>
      <c r="E106" s="20"/>
      <c r="F106" s="20"/>
      <c r="G106" s="20"/>
      <c r="H106" s="8"/>
    </row>
    <row r="107" spans="1:8" x14ac:dyDescent="0.25">
      <c r="A107" s="117" t="s">
        <v>89</v>
      </c>
      <c r="B107" s="182" t="str">
        <f>B91</f>
        <v xml:space="preserve">Uniformes </v>
      </c>
      <c r="C107" s="169">
        <f>E95/12</f>
        <v>0</v>
      </c>
      <c r="D107" s="234"/>
      <c r="E107" s="234"/>
      <c r="F107" s="234"/>
      <c r="G107" s="20"/>
      <c r="H107" s="8"/>
    </row>
    <row r="108" spans="1:8" x14ac:dyDescent="0.25">
      <c r="A108" s="124" t="s">
        <v>90</v>
      </c>
      <c r="B108" s="183" t="str">
        <f>B96</f>
        <v>Equipamentos de Proteção Individual (EPI)</v>
      </c>
      <c r="C108" s="169">
        <f>E103/12</f>
        <v>0</v>
      </c>
      <c r="D108" s="244"/>
      <c r="E108" s="28"/>
      <c r="F108" s="123"/>
      <c r="G108" s="22"/>
      <c r="H108" s="8"/>
    </row>
    <row r="109" spans="1:8" x14ac:dyDescent="0.25">
      <c r="A109" s="124"/>
      <c r="B109" s="184" t="s">
        <v>0</v>
      </c>
      <c r="C109" s="168">
        <f>SUM(C107:C108)</f>
        <v>0</v>
      </c>
      <c r="D109" s="244"/>
      <c r="E109" s="28"/>
      <c r="F109" s="123"/>
      <c r="G109" s="22"/>
      <c r="H109" s="8"/>
    </row>
    <row r="110" spans="1:8" x14ac:dyDescent="0.25">
      <c r="A110" s="4"/>
      <c r="B110" s="20"/>
      <c r="C110" s="242"/>
      <c r="D110" s="242"/>
      <c r="E110" s="239"/>
      <c r="F110" s="239"/>
      <c r="G110" s="242"/>
      <c r="H110" s="8"/>
    </row>
    <row r="111" spans="1:8" x14ac:dyDescent="0.25">
      <c r="A111" s="394" t="s">
        <v>106</v>
      </c>
      <c r="B111" s="395"/>
      <c r="C111" s="395"/>
      <c r="D111" s="395"/>
      <c r="E111" s="395"/>
      <c r="F111" s="395"/>
      <c r="G111" s="396"/>
      <c r="H111" s="8"/>
    </row>
    <row r="112" spans="1:8" ht="38.25" x14ac:dyDescent="0.25">
      <c r="A112" s="132"/>
      <c r="B112" s="133" t="s">
        <v>87</v>
      </c>
      <c r="C112" s="132" t="s">
        <v>86</v>
      </c>
      <c r="D112" s="132" t="s">
        <v>177</v>
      </c>
      <c r="E112" s="132" t="s">
        <v>146</v>
      </c>
      <c r="F112" s="132" t="s">
        <v>185</v>
      </c>
      <c r="G112" s="235" t="s">
        <v>184</v>
      </c>
      <c r="H112" s="8"/>
    </row>
    <row r="113" spans="1:8" x14ac:dyDescent="0.25">
      <c r="A113" s="240" t="s">
        <v>108</v>
      </c>
      <c r="B113" s="422" t="s">
        <v>238</v>
      </c>
      <c r="C113" s="422"/>
      <c r="D113" s="422"/>
      <c r="E113" s="422"/>
      <c r="F113" s="422"/>
      <c r="G113" s="422"/>
      <c r="H113" s="8"/>
    </row>
    <row r="114" spans="1:8" x14ac:dyDescent="0.25">
      <c r="A114" s="75" t="s">
        <v>7</v>
      </c>
      <c r="B114" s="145" t="s">
        <v>152</v>
      </c>
      <c r="C114" s="125">
        <v>12</v>
      </c>
      <c r="D114" s="125">
        <v>1</v>
      </c>
      <c r="E114" s="126"/>
      <c r="F114" s="134">
        <v>0.2</v>
      </c>
      <c r="G114" s="126">
        <f>(E114*F114)</f>
        <v>0</v>
      </c>
      <c r="H114" s="8"/>
    </row>
    <row r="115" spans="1:8" x14ac:dyDescent="0.25">
      <c r="A115" s="75" t="s">
        <v>8</v>
      </c>
      <c r="B115" s="145" t="s">
        <v>153</v>
      </c>
      <c r="C115" s="125">
        <v>12</v>
      </c>
      <c r="D115" s="125">
        <v>1</v>
      </c>
      <c r="E115" s="126"/>
      <c r="F115" s="134">
        <v>0.2</v>
      </c>
      <c r="G115" s="126">
        <f t="shared" ref="G115:G118" si="4">(E115*F115)</f>
        <v>0</v>
      </c>
      <c r="H115" s="150"/>
    </row>
    <row r="116" spans="1:8" x14ac:dyDescent="0.25">
      <c r="A116" s="75" t="s">
        <v>9</v>
      </c>
      <c r="B116" s="145" t="s">
        <v>154</v>
      </c>
      <c r="C116" s="125">
        <v>12</v>
      </c>
      <c r="D116" s="125">
        <v>1</v>
      </c>
      <c r="E116" s="126"/>
      <c r="F116" s="134">
        <v>0.2</v>
      </c>
      <c r="G116" s="126">
        <f t="shared" si="4"/>
        <v>0</v>
      </c>
      <c r="H116" s="8"/>
    </row>
    <row r="117" spans="1:8" x14ac:dyDescent="0.25">
      <c r="A117" s="75" t="s">
        <v>10</v>
      </c>
      <c r="B117" s="145" t="s">
        <v>155</v>
      </c>
      <c r="C117" s="127">
        <v>12</v>
      </c>
      <c r="D117" s="127">
        <v>1</v>
      </c>
      <c r="E117" s="128"/>
      <c r="F117" s="134">
        <v>0.2</v>
      </c>
      <c r="G117" s="126">
        <f t="shared" si="4"/>
        <v>0</v>
      </c>
      <c r="H117" s="8"/>
    </row>
    <row r="118" spans="1:8" x14ac:dyDescent="0.25">
      <c r="A118" s="135" t="s">
        <v>11</v>
      </c>
      <c r="B118" s="145" t="s">
        <v>156</v>
      </c>
      <c r="C118" s="135">
        <v>12</v>
      </c>
      <c r="D118" s="125">
        <v>1</v>
      </c>
      <c r="E118" s="143"/>
      <c r="F118" s="134">
        <v>0.2</v>
      </c>
      <c r="G118" s="126">
        <f t="shared" si="4"/>
        <v>0</v>
      </c>
      <c r="H118" s="8"/>
    </row>
    <row r="119" spans="1:8" x14ac:dyDescent="0.25">
      <c r="A119" s="75" t="s">
        <v>12</v>
      </c>
      <c r="B119" s="145" t="s">
        <v>159</v>
      </c>
      <c r="C119" s="125">
        <v>12</v>
      </c>
      <c r="D119" s="127">
        <v>1</v>
      </c>
      <c r="E119" s="142"/>
      <c r="F119" s="134">
        <v>0.2</v>
      </c>
      <c r="G119" s="126">
        <f t="shared" ref="G119" si="5">(E119*F119)</f>
        <v>0</v>
      </c>
      <c r="H119" s="8"/>
    </row>
    <row r="120" spans="1:8" x14ac:dyDescent="0.25">
      <c r="A120" s="75" t="s">
        <v>13</v>
      </c>
      <c r="B120" s="145" t="s">
        <v>161</v>
      </c>
      <c r="C120" s="125">
        <v>12</v>
      </c>
      <c r="D120" s="125">
        <v>1</v>
      </c>
      <c r="E120" s="142"/>
      <c r="F120" s="134">
        <v>0.2</v>
      </c>
      <c r="G120" s="126">
        <f>E120*D120*F120</f>
        <v>0</v>
      </c>
      <c r="H120" s="8"/>
    </row>
    <row r="121" spans="1:8" x14ac:dyDescent="0.25">
      <c r="A121" s="75" t="s">
        <v>27</v>
      </c>
      <c r="B121" s="145" t="s">
        <v>162</v>
      </c>
      <c r="C121" s="125">
        <v>12</v>
      </c>
      <c r="D121" s="125">
        <v>1</v>
      </c>
      <c r="E121" s="142"/>
      <c r="F121" s="134">
        <v>0.2</v>
      </c>
      <c r="G121" s="126">
        <f t="shared" ref="G121:G124" si="6">E121*D121*F121</f>
        <v>0</v>
      </c>
      <c r="H121" s="8"/>
    </row>
    <row r="122" spans="1:8" x14ac:dyDescent="0.25">
      <c r="A122" s="135" t="s">
        <v>7</v>
      </c>
      <c r="B122" s="145" t="s">
        <v>163</v>
      </c>
      <c r="C122" s="125">
        <v>12</v>
      </c>
      <c r="D122" s="125">
        <v>1</v>
      </c>
      <c r="E122" s="142"/>
      <c r="F122" s="134">
        <v>0.2</v>
      </c>
      <c r="G122" s="126">
        <f t="shared" si="6"/>
        <v>0</v>
      </c>
      <c r="H122" s="8"/>
    </row>
    <row r="123" spans="1:8" x14ac:dyDescent="0.25">
      <c r="A123" s="75" t="s">
        <v>8</v>
      </c>
      <c r="B123" s="145" t="s">
        <v>164</v>
      </c>
      <c r="C123" s="125">
        <v>12</v>
      </c>
      <c r="D123" s="125">
        <v>1</v>
      </c>
      <c r="E123" s="142"/>
      <c r="F123" s="134">
        <v>0.2</v>
      </c>
      <c r="G123" s="126">
        <f t="shared" si="6"/>
        <v>0</v>
      </c>
      <c r="H123" s="8"/>
    </row>
    <row r="124" spans="1:8" x14ac:dyDescent="0.25">
      <c r="A124" s="75" t="s">
        <v>9</v>
      </c>
      <c r="B124" s="145" t="s">
        <v>165</v>
      </c>
      <c r="C124" s="125">
        <v>12</v>
      </c>
      <c r="D124" s="125">
        <v>1</v>
      </c>
      <c r="E124" s="142"/>
      <c r="F124" s="134">
        <v>0.2</v>
      </c>
      <c r="G124" s="126">
        <f t="shared" si="6"/>
        <v>0</v>
      </c>
      <c r="H124" s="8"/>
    </row>
    <row r="125" spans="1:8" x14ac:dyDescent="0.25">
      <c r="A125" s="75" t="s">
        <v>10</v>
      </c>
      <c r="B125" s="145" t="s">
        <v>231</v>
      </c>
      <c r="C125" s="125">
        <v>12</v>
      </c>
      <c r="D125" s="125">
        <v>1</v>
      </c>
      <c r="E125" s="142"/>
      <c r="F125" s="134">
        <v>0.1</v>
      </c>
      <c r="G125" s="126">
        <f>E125*D125*F125</f>
        <v>0</v>
      </c>
      <c r="H125" s="8"/>
    </row>
    <row r="126" spans="1:8" x14ac:dyDescent="0.25">
      <c r="A126" s="75" t="s">
        <v>11</v>
      </c>
      <c r="B126" s="145" t="s">
        <v>166</v>
      </c>
      <c r="C126" s="125">
        <v>12</v>
      </c>
      <c r="D126" s="125">
        <v>1</v>
      </c>
      <c r="E126" s="142"/>
      <c r="F126" s="134">
        <v>0.1</v>
      </c>
      <c r="G126" s="126">
        <f>E126*D126*F126</f>
        <v>0</v>
      </c>
      <c r="H126" s="8"/>
    </row>
    <row r="127" spans="1:8" x14ac:dyDescent="0.25">
      <c r="A127" s="135" t="s">
        <v>12</v>
      </c>
      <c r="B127" s="145" t="s">
        <v>183</v>
      </c>
      <c r="C127" s="125">
        <v>2</v>
      </c>
      <c r="D127" s="125">
        <v>6</v>
      </c>
      <c r="E127" s="142"/>
      <c r="F127" s="125" t="s">
        <v>178</v>
      </c>
      <c r="G127" s="126">
        <f>E127*D127</f>
        <v>0</v>
      </c>
      <c r="H127" s="8"/>
    </row>
    <row r="128" spans="1:8" x14ac:dyDescent="0.25">
      <c r="A128" s="75" t="s">
        <v>27</v>
      </c>
      <c r="B128" s="145" t="s">
        <v>171</v>
      </c>
      <c r="C128" s="125">
        <v>6</v>
      </c>
      <c r="D128" s="125">
        <v>2</v>
      </c>
      <c r="E128" s="142"/>
      <c r="F128" s="125" t="s">
        <v>178</v>
      </c>
      <c r="G128" s="126">
        <f t="shared" ref="G128:G131" si="7">E128*D128</f>
        <v>0</v>
      </c>
      <c r="H128" s="8"/>
    </row>
    <row r="129" spans="1:8" x14ac:dyDescent="0.25">
      <c r="A129" s="75" t="s">
        <v>39</v>
      </c>
      <c r="B129" s="137" t="s">
        <v>181</v>
      </c>
      <c r="C129" s="125">
        <v>1</v>
      </c>
      <c r="D129" s="125">
        <v>12</v>
      </c>
      <c r="E129" s="142"/>
      <c r="F129" s="125" t="s">
        <v>178</v>
      </c>
      <c r="G129" s="126">
        <f t="shared" si="7"/>
        <v>0</v>
      </c>
      <c r="H129" s="8"/>
    </row>
    <row r="130" spans="1:8" x14ac:dyDescent="0.25">
      <c r="A130" s="75" t="s">
        <v>40</v>
      </c>
      <c r="B130" s="146" t="s">
        <v>176</v>
      </c>
      <c r="C130" s="125">
        <v>12</v>
      </c>
      <c r="D130" s="125">
        <v>1</v>
      </c>
      <c r="E130" s="126"/>
      <c r="F130" s="125" t="s">
        <v>178</v>
      </c>
      <c r="G130" s="126">
        <f t="shared" si="7"/>
        <v>0</v>
      </c>
      <c r="H130" s="8"/>
    </row>
    <row r="131" spans="1:8" x14ac:dyDescent="0.25">
      <c r="A131" s="75" t="s">
        <v>41</v>
      </c>
      <c r="B131" s="145" t="s">
        <v>182</v>
      </c>
      <c r="C131" s="125">
        <v>6</v>
      </c>
      <c r="D131" s="125">
        <v>2</v>
      </c>
      <c r="E131" s="126"/>
      <c r="F131" s="125" t="s">
        <v>178</v>
      </c>
      <c r="G131" s="126">
        <f t="shared" si="7"/>
        <v>0</v>
      </c>
      <c r="H131" s="8"/>
    </row>
    <row r="132" spans="1:8" x14ac:dyDescent="0.25">
      <c r="A132" s="75" t="s">
        <v>42</v>
      </c>
      <c r="B132" s="146" t="s">
        <v>176</v>
      </c>
      <c r="C132" s="125">
        <v>12</v>
      </c>
      <c r="D132" s="125">
        <v>1</v>
      </c>
      <c r="E132" s="126"/>
      <c r="F132" s="125" t="s">
        <v>178</v>
      </c>
      <c r="G132" s="126">
        <f t="shared" ref="G132:G133" si="8">E132*D132</f>
        <v>0</v>
      </c>
      <c r="H132" s="8"/>
    </row>
    <row r="133" spans="1:8" ht="15.75" x14ac:dyDescent="0.25">
      <c r="A133" s="75" t="s">
        <v>217</v>
      </c>
      <c r="B133" s="145" t="s">
        <v>182</v>
      </c>
      <c r="C133" s="125">
        <v>6</v>
      </c>
      <c r="D133" s="125">
        <v>2</v>
      </c>
      <c r="E133" s="126"/>
      <c r="F133" s="125" t="s">
        <v>178</v>
      </c>
      <c r="G133" s="126">
        <f t="shared" si="8"/>
        <v>0</v>
      </c>
      <c r="H133" s="23"/>
    </row>
    <row r="134" spans="1:8" ht="15.75" x14ac:dyDescent="0.25">
      <c r="A134" s="136" t="s">
        <v>109</v>
      </c>
      <c r="B134" s="409" t="s">
        <v>239</v>
      </c>
      <c r="C134" s="410"/>
      <c r="D134" s="410"/>
      <c r="E134" s="410"/>
      <c r="F134" s="410"/>
      <c r="G134" s="411"/>
      <c r="H134" s="23"/>
    </row>
    <row r="135" spans="1:8" ht="15.75" x14ac:dyDescent="0.25">
      <c r="A135" s="75" t="s">
        <v>7</v>
      </c>
      <c r="B135" s="144" t="s">
        <v>168</v>
      </c>
      <c r="C135" s="125">
        <v>6</v>
      </c>
      <c r="D135" s="125">
        <v>2</v>
      </c>
      <c r="E135" s="142"/>
      <c r="F135" s="125" t="s">
        <v>178</v>
      </c>
      <c r="G135" s="126">
        <f>E135*D135</f>
        <v>0</v>
      </c>
      <c r="H135" s="23"/>
    </row>
    <row r="136" spans="1:8" ht="15.75" x14ac:dyDescent="0.25">
      <c r="A136" s="135" t="s">
        <v>8</v>
      </c>
      <c r="B136" s="144" t="s">
        <v>230</v>
      </c>
      <c r="C136" s="125">
        <v>5</v>
      </c>
      <c r="D136" s="125">
        <v>24</v>
      </c>
      <c r="E136" s="142"/>
      <c r="F136" s="125" t="s">
        <v>178</v>
      </c>
      <c r="G136" s="126">
        <f>E136*D136</f>
        <v>0</v>
      </c>
      <c r="H136" s="23"/>
    </row>
    <row r="137" spans="1:8" ht="15.75" x14ac:dyDescent="0.25">
      <c r="A137" s="75" t="s">
        <v>9</v>
      </c>
      <c r="B137" s="144" t="s">
        <v>169</v>
      </c>
      <c r="C137" s="125">
        <v>0.5</v>
      </c>
      <c r="D137" s="125">
        <v>24</v>
      </c>
      <c r="E137" s="142"/>
      <c r="F137" s="125" t="s">
        <v>178</v>
      </c>
      <c r="G137" s="126">
        <f t="shared" ref="G137:G147" si="9">E137*D137</f>
        <v>0</v>
      </c>
      <c r="H137" s="23"/>
    </row>
    <row r="138" spans="1:8" ht="15.75" x14ac:dyDescent="0.25">
      <c r="A138" s="75" t="s">
        <v>10</v>
      </c>
      <c r="B138" s="145" t="s">
        <v>170</v>
      </c>
      <c r="C138" s="125">
        <v>1</v>
      </c>
      <c r="D138" s="125">
        <v>12</v>
      </c>
      <c r="E138" s="142"/>
      <c r="F138" s="125" t="s">
        <v>178</v>
      </c>
      <c r="G138" s="126">
        <f t="shared" si="9"/>
        <v>0</v>
      </c>
      <c r="H138" s="23"/>
    </row>
    <row r="139" spans="1:8" ht="15.75" x14ac:dyDescent="0.25">
      <c r="A139" s="75" t="s">
        <v>11</v>
      </c>
      <c r="B139" s="145" t="s">
        <v>171</v>
      </c>
      <c r="C139" s="125">
        <v>4</v>
      </c>
      <c r="D139" s="125">
        <v>4</v>
      </c>
      <c r="E139" s="142"/>
      <c r="F139" s="125" t="s">
        <v>178</v>
      </c>
      <c r="G139" s="126">
        <f t="shared" si="9"/>
        <v>0</v>
      </c>
      <c r="H139" s="23"/>
    </row>
    <row r="140" spans="1:8" ht="15.75" x14ac:dyDescent="0.25">
      <c r="A140" s="75" t="s">
        <v>12</v>
      </c>
      <c r="B140" s="145" t="s">
        <v>172</v>
      </c>
      <c r="C140" s="125">
        <v>2</v>
      </c>
      <c r="D140" s="125">
        <v>6</v>
      </c>
      <c r="E140" s="142"/>
      <c r="F140" s="125" t="s">
        <v>178</v>
      </c>
      <c r="G140" s="126">
        <f t="shared" si="9"/>
        <v>0</v>
      </c>
      <c r="H140" s="23"/>
    </row>
    <row r="141" spans="1:8" ht="15.75" x14ac:dyDescent="0.25">
      <c r="A141" s="135" t="s">
        <v>13</v>
      </c>
      <c r="B141" s="145" t="s">
        <v>173</v>
      </c>
      <c r="C141" s="125">
        <v>4</v>
      </c>
      <c r="D141" s="125">
        <v>3</v>
      </c>
      <c r="E141" s="142"/>
      <c r="F141" s="125" t="s">
        <v>178</v>
      </c>
      <c r="G141" s="126">
        <f t="shared" si="9"/>
        <v>0</v>
      </c>
      <c r="H141" s="23"/>
    </row>
    <row r="142" spans="1:8" ht="15.75" x14ac:dyDescent="0.25">
      <c r="A142" s="75" t="s">
        <v>27</v>
      </c>
      <c r="B142" s="145" t="s">
        <v>174</v>
      </c>
      <c r="C142" s="125">
        <v>4</v>
      </c>
      <c r="D142" s="125">
        <v>3</v>
      </c>
      <c r="E142" s="142"/>
      <c r="F142" s="125" t="s">
        <v>178</v>
      </c>
      <c r="G142" s="126">
        <f t="shared" si="9"/>
        <v>0</v>
      </c>
      <c r="H142" s="23"/>
    </row>
    <row r="143" spans="1:8" ht="15.75" x14ac:dyDescent="0.25">
      <c r="A143" s="75" t="s">
        <v>39</v>
      </c>
      <c r="B143" s="137" t="s">
        <v>181</v>
      </c>
      <c r="C143" s="125">
        <v>1</v>
      </c>
      <c r="D143" s="125">
        <v>12</v>
      </c>
      <c r="E143" s="142"/>
      <c r="F143" s="125" t="s">
        <v>178</v>
      </c>
      <c r="G143" s="126">
        <f t="shared" si="9"/>
        <v>0</v>
      </c>
      <c r="H143" s="23"/>
    </row>
    <row r="144" spans="1:8" ht="15.75" x14ac:dyDescent="0.25">
      <c r="A144" s="75" t="s">
        <v>40</v>
      </c>
      <c r="B144" s="145" t="s">
        <v>175</v>
      </c>
      <c r="C144" s="125">
        <v>4</v>
      </c>
      <c r="D144" s="125">
        <v>3</v>
      </c>
      <c r="E144" s="126"/>
      <c r="F144" s="125" t="s">
        <v>178</v>
      </c>
      <c r="G144" s="126">
        <f t="shared" si="9"/>
        <v>0</v>
      </c>
      <c r="H144" s="23"/>
    </row>
    <row r="145" spans="1:8" ht="15.75" x14ac:dyDescent="0.25">
      <c r="A145" s="75" t="s">
        <v>41</v>
      </c>
      <c r="B145" s="145" t="s">
        <v>218</v>
      </c>
      <c r="C145" s="125">
        <v>2</v>
      </c>
      <c r="D145" s="125">
        <v>6</v>
      </c>
      <c r="E145" s="126"/>
      <c r="F145" s="125" t="s">
        <v>178</v>
      </c>
      <c r="G145" s="126">
        <f t="shared" si="9"/>
        <v>0</v>
      </c>
      <c r="H145" s="23"/>
    </row>
    <row r="146" spans="1:8" ht="15.75" x14ac:dyDescent="0.25">
      <c r="A146" s="75" t="s">
        <v>42</v>
      </c>
      <c r="B146" s="145" t="s">
        <v>219</v>
      </c>
      <c r="C146" s="125">
        <v>0.5</v>
      </c>
      <c r="D146" s="125">
        <v>24</v>
      </c>
      <c r="E146" s="126"/>
      <c r="F146" s="125" t="s">
        <v>178</v>
      </c>
      <c r="G146" s="126">
        <f t="shared" si="9"/>
        <v>0</v>
      </c>
      <c r="H146" s="23"/>
    </row>
    <row r="147" spans="1:8" ht="15.75" x14ac:dyDescent="0.25">
      <c r="A147" s="75" t="s">
        <v>217</v>
      </c>
      <c r="B147" s="145" t="s">
        <v>220</v>
      </c>
      <c r="C147" s="125">
        <v>1</v>
      </c>
      <c r="D147" s="125">
        <v>12</v>
      </c>
      <c r="E147" s="126"/>
      <c r="F147" s="125" t="s">
        <v>178</v>
      </c>
      <c r="G147" s="126">
        <f t="shared" si="9"/>
        <v>0</v>
      </c>
      <c r="H147" s="23"/>
    </row>
    <row r="148" spans="1:8" ht="15.75" x14ac:dyDescent="0.25">
      <c r="A148" s="247" t="s">
        <v>109</v>
      </c>
      <c r="B148" s="702" t="s">
        <v>240</v>
      </c>
      <c r="C148" s="702"/>
      <c r="D148" s="702"/>
      <c r="E148" s="702"/>
      <c r="F148" s="702"/>
      <c r="G148" s="702"/>
      <c r="H148" s="23"/>
    </row>
    <row r="149" spans="1:8" ht="43.5" x14ac:dyDescent="0.25">
      <c r="A149" s="247"/>
      <c r="B149" s="248" t="s">
        <v>243</v>
      </c>
      <c r="C149" s="248" t="s">
        <v>95</v>
      </c>
      <c r="D149" s="248" t="s">
        <v>244</v>
      </c>
      <c r="E149" s="248" t="s">
        <v>146</v>
      </c>
      <c r="F149" s="248" t="s">
        <v>246</v>
      </c>
      <c r="G149" s="248" t="s">
        <v>184</v>
      </c>
      <c r="H149" s="23"/>
    </row>
    <row r="150" spans="1:8" ht="15.75" x14ac:dyDescent="0.25">
      <c r="A150" s="75" t="s">
        <v>7</v>
      </c>
      <c r="B150" s="145" t="s">
        <v>247</v>
      </c>
      <c r="C150" s="125">
        <v>10</v>
      </c>
      <c r="D150" s="125" t="s">
        <v>245</v>
      </c>
      <c r="E150" s="126"/>
      <c r="F150" s="125">
        <v>2</v>
      </c>
      <c r="G150" s="126">
        <f>E150*F150</f>
        <v>0</v>
      </c>
      <c r="H150" s="23"/>
    </row>
    <row r="151" spans="1:8" ht="15.75" x14ac:dyDescent="0.25">
      <c r="A151" s="75" t="s">
        <v>8</v>
      </c>
      <c r="B151" s="145" t="s">
        <v>242</v>
      </c>
      <c r="C151" s="125">
        <v>5</v>
      </c>
      <c r="D151" s="125" t="s">
        <v>248</v>
      </c>
      <c r="E151" s="126"/>
      <c r="F151" s="125">
        <v>1</v>
      </c>
      <c r="G151" s="126">
        <f t="shared" ref="G151:G153" si="10">E151*F151</f>
        <v>0</v>
      </c>
      <c r="H151" s="23"/>
    </row>
    <row r="152" spans="1:8" ht="15.75" x14ac:dyDescent="0.25">
      <c r="A152" s="75" t="s">
        <v>9</v>
      </c>
      <c r="B152" s="145" t="s">
        <v>249</v>
      </c>
      <c r="C152" s="125">
        <v>5</v>
      </c>
      <c r="D152" s="125" t="s">
        <v>248</v>
      </c>
      <c r="E152" s="126"/>
      <c r="F152" s="125">
        <v>1</v>
      </c>
      <c r="G152" s="126">
        <f t="shared" si="10"/>
        <v>0</v>
      </c>
      <c r="H152" s="23"/>
    </row>
    <row r="153" spans="1:8" ht="15.75" x14ac:dyDescent="0.25">
      <c r="A153" s="75" t="s">
        <v>10</v>
      </c>
      <c r="B153" s="145" t="s">
        <v>250</v>
      </c>
      <c r="C153" s="125">
        <v>5</v>
      </c>
      <c r="D153" s="125" t="s">
        <v>248</v>
      </c>
      <c r="E153" s="126"/>
      <c r="F153" s="125">
        <v>1</v>
      </c>
      <c r="G153" s="126">
        <f t="shared" si="10"/>
        <v>0</v>
      </c>
      <c r="H153" s="23"/>
    </row>
    <row r="154" spans="1:8" ht="15.75" x14ac:dyDescent="0.25">
      <c r="A154" s="75" t="s">
        <v>11</v>
      </c>
      <c r="B154" s="145" t="s">
        <v>251</v>
      </c>
      <c r="C154" s="125">
        <v>2</v>
      </c>
      <c r="D154" s="125" t="s">
        <v>245</v>
      </c>
      <c r="E154" s="126"/>
      <c r="F154" s="125">
        <v>4</v>
      </c>
      <c r="G154" s="126">
        <f>E154*F154</f>
        <v>0</v>
      </c>
      <c r="H154" s="23"/>
    </row>
    <row r="155" spans="1:8" ht="15.75" x14ac:dyDescent="0.25">
      <c r="A155" s="75" t="s">
        <v>12</v>
      </c>
      <c r="B155" s="145" t="s">
        <v>252</v>
      </c>
      <c r="C155" s="125">
        <v>1</v>
      </c>
      <c r="D155" s="125" t="s">
        <v>248</v>
      </c>
      <c r="E155" s="126"/>
      <c r="F155" s="125">
        <v>5</v>
      </c>
      <c r="G155" s="126">
        <f>E155*F155</f>
        <v>0</v>
      </c>
      <c r="H155" s="23"/>
    </row>
    <row r="156" spans="1:8" ht="15.75" x14ac:dyDescent="0.25">
      <c r="A156" s="75" t="s">
        <v>13</v>
      </c>
      <c r="B156" s="145" t="s">
        <v>253</v>
      </c>
      <c r="C156" s="125">
        <v>1</v>
      </c>
      <c r="D156" s="125" t="s">
        <v>254</v>
      </c>
      <c r="E156" s="126"/>
      <c r="F156" s="125">
        <v>1</v>
      </c>
      <c r="G156" s="126">
        <f>F156*E156</f>
        <v>0</v>
      </c>
      <c r="H156" s="23"/>
    </row>
    <row r="157" spans="1:8" ht="15.75" x14ac:dyDescent="0.25">
      <c r="A157" s="75" t="s">
        <v>27</v>
      </c>
      <c r="B157" s="145" t="s">
        <v>259</v>
      </c>
      <c r="C157" s="125">
        <v>35</v>
      </c>
      <c r="D157" s="125" t="s">
        <v>255</v>
      </c>
      <c r="E157" s="126"/>
      <c r="F157" s="125">
        <v>0.12</v>
      </c>
      <c r="G157" s="126">
        <f>F157*E157*C157</f>
        <v>0</v>
      </c>
      <c r="H157" s="23"/>
    </row>
    <row r="158" spans="1:8" ht="15.75" x14ac:dyDescent="0.25">
      <c r="A158" s="75" t="s">
        <v>39</v>
      </c>
      <c r="B158" s="145" t="s">
        <v>261</v>
      </c>
      <c r="C158" s="125">
        <v>6</v>
      </c>
      <c r="D158" s="125" t="s">
        <v>255</v>
      </c>
      <c r="E158" s="126"/>
      <c r="F158" s="125">
        <v>0.12</v>
      </c>
      <c r="G158" s="126">
        <f>E158*F158</f>
        <v>0</v>
      </c>
      <c r="H158" s="23"/>
    </row>
    <row r="159" spans="1:8" ht="15.75" x14ac:dyDescent="0.25">
      <c r="A159" s="75" t="s">
        <v>40</v>
      </c>
      <c r="B159" s="145" t="s">
        <v>256</v>
      </c>
      <c r="C159" s="125">
        <v>1</v>
      </c>
      <c r="D159" s="125" t="s">
        <v>258</v>
      </c>
      <c r="E159" s="126"/>
      <c r="F159" s="125">
        <v>1</v>
      </c>
      <c r="G159" s="126">
        <f>E159*F159</f>
        <v>0</v>
      </c>
      <c r="H159" s="23"/>
    </row>
    <row r="160" spans="1:8" ht="15.75" x14ac:dyDescent="0.25">
      <c r="A160" s="75" t="s">
        <v>41</v>
      </c>
      <c r="B160" s="145" t="s">
        <v>257</v>
      </c>
      <c r="C160" s="125">
        <v>1</v>
      </c>
      <c r="D160" s="125" t="s">
        <v>258</v>
      </c>
      <c r="E160" s="126"/>
      <c r="F160" s="125">
        <v>0.12</v>
      </c>
      <c r="G160" s="126">
        <f>E160*F160</f>
        <v>0</v>
      </c>
      <c r="H160" s="23"/>
    </row>
    <row r="161" spans="1:8" ht="15.75" x14ac:dyDescent="0.25">
      <c r="A161" s="244"/>
      <c r="B161" s="249" t="s">
        <v>260</v>
      </c>
      <c r="C161" s="28"/>
      <c r="D161" s="28"/>
      <c r="E161" s="24"/>
      <c r="F161" s="28"/>
      <c r="G161" s="24"/>
      <c r="H161" s="23"/>
    </row>
    <row r="162" spans="1:8" ht="34.5" customHeight="1" x14ac:dyDescent="0.25">
      <c r="A162" s="244"/>
      <c r="B162" s="2"/>
      <c r="C162" s="2"/>
      <c r="D162" s="2"/>
      <c r="E162" s="2"/>
      <c r="F162" s="2"/>
      <c r="G162" s="2"/>
      <c r="H162" s="23"/>
    </row>
    <row r="163" spans="1:8" x14ac:dyDescent="0.25">
      <c r="A163" s="690" t="s">
        <v>105</v>
      </c>
      <c r="B163" s="691"/>
      <c r="C163" s="691"/>
      <c r="D163" s="692"/>
      <c r="E163" s="20"/>
      <c r="F163" s="20"/>
      <c r="G163" s="17"/>
      <c r="H163" s="17"/>
    </row>
    <row r="164" spans="1:8" ht="19.5" customHeight="1" x14ac:dyDescent="0.25">
      <c r="A164" s="235"/>
      <c r="B164" s="141" t="s">
        <v>111</v>
      </c>
      <c r="C164" s="132" t="s">
        <v>309</v>
      </c>
      <c r="D164" s="132" t="s">
        <v>123</v>
      </c>
      <c r="E164" s="234"/>
      <c r="F164" s="17"/>
      <c r="G164" s="17"/>
      <c r="H164" s="17"/>
    </row>
    <row r="165" spans="1:8" x14ac:dyDescent="0.25">
      <c r="A165" s="125" t="s">
        <v>108</v>
      </c>
      <c r="B165" s="148" t="str">
        <f>B113</f>
        <v>Itens de Limpeza, Conservação e Jardinagem</v>
      </c>
      <c r="C165" s="126">
        <f>SUM(G114:G133)</f>
        <v>0</v>
      </c>
      <c r="D165" s="126">
        <f>C165/12</f>
        <v>0</v>
      </c>
      <c r="E165" s="17"/>
      <c r="F165" s="17"/>
      <c r="G165" s="17"/>
      <c r="H165" s="17"/>
    </row>
    <row r="166" spans="1:8" x14ac:dyDescent="0.25">
      <c r="A166" s="125" t="s">
        <v>109</v>
      </c>
      <c r="B166" s="148" t="s">
        <v>241</v>
      </c>
      <c r="C166" s="126">
        <f>SUM(G135:G147)</f>
        <v>0</v>
      </c>
      <c r="D166" s="126">
        <f>C166/12</f>
        <v>0</v>
      </c>
      <c r="E166" s="17"/>
      <c r="F166" s="17"/>
      <c r="G166" s="17"/>
      <c r="H166" s="17"/>
    </row>
    <row r="167" spans="1:8" x14ac:dyDescent="0.25">
      <c r="A167" s="125" t="s">
        <v>180</v>
      </c>
      <c r="B167" s="148" t="s">
        <v>282</v>
      </c>
      <c r="C167" s="126">
        <f>SUM(G150:G160)</f>
        <v>0</v>
      </c>
      <c r="D167" s="126">
        <f>C167/12</f>
        <v>0</v>
      </c>
      <c r="E167" s="17"/>
      <c r="F167" s="17"/>
      <c r="G167" s="17"/>
      <c r="H167" s="17"/>
    </row>
    <row r="168" spans="1:8" x14ac:dyDescent="0.25">
      <c r="A168" s="504" t="s">
        <v>110</v>
      </c>
      <c r="B168" s="505"/>
      <c r="C168" s="506"/>
      <c r="D168" s="149">
        <f>SUM(D165:D167)</f>
        <v>0</v>
      </c>
      <c r="E168" s="64"/>
      <c r="F168" s="33"/>
      <c r="G168" s="17"/>
      <c r="H168" s="17"/>
    </row>
    <row r="169" spans="1:8" x14ac:dyDescent="0.25">
      <c r="A169" s="4"/>
      <c r="B169" s="20"/>
      <c r="C169" s="32"/>
      <c r="D169" s="24"/>
      <c r="E169" s="24"/>
      <c r="F169" s="33"/>
      <c r="G169" s="17"/>
      <c r="H169" s="17"/>
    </row>
    <row r="170" spans="1:8" x14ac:dyDescent="0.25">
      <c r="A170" s="681" t="s">
        <v>107</v>
      </c>
      <c r="B170" s="682"/>
      <c r="C170" s="682"/>
      <c r="D170" s="682"/>
      <c r="E170" s="683"/>
      <c r="F170" s="20"/>
      <c r="G170" s="20"/>
      <c r="H170" s="17"/>
    </row>
    <row r="171" spans="1:8" ht="54" customHeight="1" x14ac:dyDescent="0.25">
      <c r="A171" s="678" t="s">
        <v>100</v>
      </c>
      <c r="B171" s="679"/>
      <c r="C171" s="679"/>
      <c r="D171" s="679"/>
      <c r="E171" s="680"/>
      <c r="F171" s="232"/>
      <c r="G171" s="232"/>
      <c r="H171" s="17"/>
    </row>
    <row r="172" spans="1:8" ht="40.5" customHeight="1" x14ac:dyDescent="0.25">
      <c r="A172" s="494" t="s">
        <v>212</v>
      </c>
      <c r="B172" s="495"/>
      <c r="C172" s="495"/>
      <c r="D172" s="496"/>
      <c r="E172" s="8"/>
      <c r="F172" s="4"/>
      <c r="G172" s="4"/>
      <c r="H172" s="17"/>
    </row>
    <row r="173" spans="1:8" x14ac:dyDescent="0.25">
      <c r="A173" s="424" t="s">
        <v>5</v>
      </c>
      <c r="B173" s="425"/>
      <c r="C173" s="426">
        <v>0.03</v>
      </c>
      <c r="D173" s="426"/>
      <c r="E173" s="8"/>
      <c r="F173" s="4"/>
      <c r="G173" s="4"/>
      <c r="H173" s="17"/>
    </row>
    <row r="174" spans="1:8" ht="15.75" x14ac:dyDescent="0.25">
      <c r="A174" s="434" t="s">
        <v>99</v>
      </c>
      <c r="B174" s="435"/>
      <c r="C174" s="436">
        <v>0.14249999999999999</v>
      </c>
      <c r="D174" s="437"/>
      <c r="E174" s="8"/>
      <c r="F174" s="8"/>
      <c r="G174" s="8"/>
      <c r="H174" s="23"/>
    </row>
    <row r="175" spans="1:8" ht="15.75" x14ac:dyDescent="0.25">
      <c r="A175" s="440" t="s">
        <v>186</v>
      </c>
      <c r="B175" s="441"/>
      <c r="C175" s="438"/>
      <c r="D175" s="439"/>
      <c r="E175" s="8"/>
      <c r="F175" s="8"/>
      <c r="G175" s="8"/>
      <c r="H175" s="23"/>
    </row>
    <row r="176" spans="1:8" ht="15.75" x14ac:dyDescent="0.25">
      <c r="A176" s="424" t="s">
        <v>6</v>
      </c>
      <c r="B176" s="425"/>
      <c r="C176" s="426">
        <v>6.7900000000000002E-2</v>
      </c>
      <c r="D176" s="426"/>
      <c r="E176" s="8"/>
      <c r="F176" s="8"/>
      <c r="G176" s="8"/>
      <c r="H176" s="23"/>
    </row>
    <row r="177" spans="1:8" ht="15.75" x14ac:dyDescent="0.25">
      <c r="A177" s="430" t="s">
        <v>0</v>
      </c>
      <c r="B177" s="431"/>
      <c r="C177" s="432">
        <f>SUM(C173:D176)</f>
        <v>0.2404</v>
      </c>
      <c r="D177" s="433"/>
      <c r="E177" s="8"/>
      <c r="F177" s="8"/>
      <c r="G177" s="8"/>
      <c r="H177" s="23"/>
    </row>
    <row r="178" spans="1:8" ht="15.75" x14ac:dyDescent="0.25">
      <c r="A178" s="65"/>
      <c r="B178" s="35"/>
      <c r="C178" s="36"/>
      <c r="D178" s="36"/>
      <c r="E178" s="8"/>
      <c r="F178" s="8"/>
      <c r="G178" s="8"/>
      <c r="H178" s="23"/>
    </row>
    <row r="179" spans="1:8" ht="15.75" x14ac:dyDescent="0.25">
      <c r="A179" s="427" t="s">
        <v>34</v>
      </c>
      <c r="B179" s="428"/>
      <c r="C179" s="428"/>
      <c r="D179" s="428"/>
      <c r="E179" s="429"/>
      <c r="F179" s="23"/>
      <c r="G179" s="23"/>
      <c r="H179" s="23"/>
    </row>
    <row r="180" spans="1:8" ht="25.5" x14ac:dyDescent="0.25">
      <c r="A180" s="162" t="s">
        <v>112</v>
      </c>
      <c r="B180" s="163" t="s">
        <v>4</v>
      </c>
      <c r="C180" s="162" t="s">
        <v>97</v>
      </c>
      <c r="D180" s="162" t="s">
        <v>21</v>
      </c>
      <c r="E180" s="162" t="s">
        <v>121</v>
      </c>
      <c r="F180" s="234"/>
      <c r="G180" s="21"/>
      <c r="H180" s="23"/>
    </row>
    <row r="181" spans="1:8" ht="15.75" x14ac:dyDescent="0.25">
      <c r="A181" s="164"/>
      <c r="B181" s="166" t="s">
        <v>187</v>
      </c>
      <c r="C181" s="164"/>
      <c r="D181" s="162"/>
      <c r="E181" s="162"/>
      <c r="F181" s="234"/>
      <c r="G181" s="21"/>
      <c r="H181" s="23"/>
    </row>
    <row r="182" spans="1:8" ht="15.75" x14ac:dyDescent="0.25">
      <c r="A182" s="156" t="s">
        <v>8</v>
      </c>
      <c r="B182" s="167" t="s">
        <v>199</v>
      </c>
      <c r="C182" s="158">
        <f>SUM(C23,C63,D88,C109)</f>
        <v>0</v>
      </c>
      <c r="D182" s="154">
        <f>C177</f>
        <v>0.2404</v>
      </c>
      <c r="E182" s="155">
        <f>(C182*D182)</f>
        <v>0</v>
      </c>
      <c r="F182" s="22"/>
      <c r="G182" s="21"/>
      <c r="H182" s="23"/>
    </row>
    <row r="183" spans="1:8" ht="25.5" x14ac:dyDescent="0.25">
      <c r="A183" s="164" t="s">
        <v>113</v>
      </c>
      <c r="B183" s="165" t="s">
        <v>4</v>
      </c>
      <c r="C183" s="164" t="s">
        <v>97</v>
      </c>
      <c r="D183" s="162" t="str">
        <f>D180</f>
        <v>Percentual (%)</v>
      </c>
      <c r="E183" s="162" t="s">
        <v>98</v>
      </c>
      <c r="F183" s="23"/>
      <c r="G183" s="23"/>
      <c r="H183" s="23"/>
    </row>
    <row r="184" spans="1:8" ht="15.75" x14ac:dyDescent="0.25">
      <c r="A184" s="156" t="s">
        <v>7</v>
      </c>
      <c r="B184" s="157" t="s">
        <v>188</v>
      </c>
      <c r="C184" s="159">
        <f>D168</f>
        <v>0</v>
      </c>
      <c r="D184" s="160">
        <f>C177</f>
        <v>0.2404</v>
      </c>
      <c r="E184" s="161">
        <f>D184*C184</f>
        <v>0</v>
      </c>
      <c r="F184" s="23"/>
      <c r="G184" s="23"/>
      <c r="H184" s="23"/>
    </row>
    <row r="185" spans="1:8" ht="81" customHeight="1" x14ac:dyDescent="0.25">
      <c r="A185" s="244"/>
      <c r="B185" s="17"/>
      <c r="C185" s="234"/>
      <c r="D185" s="234"/>
      <c r="E185" s="229"/>
      <c r="F185" s="23"/>
      <c r="G185" s="23"/>
      <c r="H185" s="23"/>
    </row>
    <row r="186" spans="1:8" ht="15.75" x14ac:dyDescent="0.25">
      <c r="A186" s="687" t="s">
        <v>92</v>
      </c>
      <c r="B186" s="688"/>
      <c r="C186" s="689"/>
      <c r="D186" s="20"/>
      <c r="E186" s="8"/>
      <c r="F186" s="23"/>
      <c r="G186" s="23"/>
      <c r="H186" s="23"/>
    </row>
    <row r="187" spans="1:8" ht="25.5" x14ac:dyDescent="0.25">
      <c r="A187" s="245"/>
      <c r="B187" s="190" t="s">
        <v>93</v>
      </c>
      <c r="C187" s="245" t="s">
        <v>228</v>
      </c>
      <c r="D187" s="234"/>
      <c r="E187" s="4"/>
      <c r="F187" s="23"/>
      <c r="G187" s="23"/>
      <c r="H187" s="23"/>
    </row>
    <row r="188" spans="1:8" ht="15.75" x14ac:dyDescent="0.25">
      <c r="A188" s="75" t="s">
        <v>7</v>
      </c>
      <c r="B188" s="189" t="s">
        <v>131</v>
      </c>
      <c r="C188" s="170">
        <f>C23</f>
        <v>0</v>
      </c>
      <c r="D188" s="195"/>
      <c r="E188" s="21"/>
      <c r="F188" s="23"/>
      <c r="G188" s="23"/>
      <c r="H188" s="23"/>
    </row>
    <row r="189" spans="1:8" ht="15.75" x14ac:dyDescent="0.25">
      <c r="A189" s="75" t="s">
        <v>8</v>
      </c>
      <c r="B189" s="189" t="s">
        <v>189</v>
      </c>
      <c r="C189" s="170">
        <f>C63</f>
        <v>0</v>
      </c>
      <c r="D189" s="195"/>
      <c r="E189" s="21"/>
      <c r="F189" s="23"/>
      <c r="G189" s="23"/>
      <c r="H189" s="23"/>
    </row>
    <row r="190" spans="1:8" ht="15.75" x14ac:dyDescent="0.25">
      <c r="A190" s="75" t="s">
        <v>9</v>
      </c>
      <c r="B190" s="189" t="s">
        <v>190</v>
      </c>
      <c r="C190" s="170">
        <f>D88</f>
        <v>0</v>
      </c>
      <c r="D190" s="195"/>
      <c r="E190" s="21"/>
      <c r="F190" s="23"/>
      <c r="G190" s="23"/>
      <c r="H190" s="23"/>
    </row>
    <row r="191" spans="1:8" ht="15.75" x14ac:dyDescent="0.25">
      <c r="A191" s="75" t="s">
        <v>10</v>
      </c>
      <c r="B191" s="189" t="s">
        <v>233</v>
      </c>
      <c r="C191" s="170">
        <f>C109</f>
        <v>0</v>
      </c>
      <c r="D191" s="195"/>
      <c r="E191" s="21"/>
      <c r="F191" s="23"/>
      <c r="G191" s="23"/>
      <c r="H191" s="23"/>
    </row>
    <row r="192" spans="1:8" ht="15.75" x14ac:dyDescent="0.25">
      <c r="A192" s="75" t="s">
        <v>11</v>
      </c>
      <c r="B192" s="189" t="s">
        <v>191</v>
      </c>
      <c r="C192" s="170">
        <f>D168+E184</f>
        <v>0</v>
      </c>
      <c r="D192" s="195"/>
      <c r="E192" s="21"/>
      <c r="F192" s="23"/>
      <c r="G192" s="23"/>
      <c r="H192" s="23"/>
    </row>
    <row r="193" spans="1:8" ht="15.75" x14ac:dyDescent="0.25">
      <c r="A193" s="75" t="s">
        <v>12</v>
      </c>
      <c r="B193" s="189" t="s">
        <v>192</v>
      </c>
      <c r="C193" s="172">
        <f>SUM(E182,E184)</f>
        <v>0</v>
      </c>
      <c r="D193" s="53"/>
      <c r="E193" s="21"/>
      <c r="F193" s="23"/>
      <c r="G193" s="23"/>
      <c r="H193" s="23"/>
    </row>
    <row r="194" spans="1:8" ht="15.75" x14ac:dyDescent="0.25">
      <c r="A194" s="75"/>
      <c r="B194" s="196" t="s">
        <v>124</v>
      </c>
      <c r="C194" s="149">
        <f>SUM(C188:C193)</f>
        <v>0</v>
      </c>
      <c r="D194" s="33"/>
      <c r="E194" s="23"/>
      <c r="F194" s="23"/>
      <c r="G194" s="23"/>
      <c r="H194" s="23"/>
    </row>
    <row r="195" spans="1:8" ht="15.75" x14ac:dyDescent="0.25">
      <c r="A195" s="234"/>
      <c r="B195" s="52"/>
      <c r="C195" s="53"/>
      <c r="D195" s="21"/>
      <c r="E195" s="21"/>
      <c r="F195" s="23"/>
      <c r="G195" s="23"/>
      <c r="H195" s="23"/>
    </row>
    <row r="196" spans="1:8" x14ac:dyDescent="0.25">
      <c r="A196" s="493" t="s">
        <v>94</v>
      </c>
      <c r="B196" s="493"/>
      <c r="C196" s="493"/>
      <c r="D196" s="493"/>
      <c r="E196" s="493"/>
      <c r="F196" s="25"/>
      <c r="G196" s="25"/>
      <c r="H196" s="25"/>
    </row>
    <row r="197" spans="1:8" ht="15.75" x14ac:dyDescent="0.25">
      <c r="A197" s="173"/>
      <c r="B197" s="173" t="s">
        <v>58</v>
      </c>
      <c r="C197" s="245" t="s">
        <v>95</v>
      </c>
      <c r="D197" s="174" t="s">
        <v>82</v>
      </c>
      <c r="E197" s="174" t="s">
        <v>125</v>
      </c>
      <c r="F197" s="23"/>
      <c r="G197" s="23"/>
      <c r="H197" s="23"/>
    </row>
    <row r="198" spans="1:8" ht="15.75" x14ac:dyDescent="0.25">
      <c r="A198" s="125"/>
      <c r="B198" s="75" t="s">
        <v>207</v>
      </c>
      <c r="C198" s="176">
        <v>1</v>
      </c>
      <c r="D198" s="177">
        <f>C194</f>
        <v>0</v>
      </c>
      <c r="E198" s="177">
        <f>D198*12</f>
        <v>0</v>
      </c>
      <c r="F198" s="23"/>
      <c r="G198" s="23"/>
      <c r="H198" s="23"/>
    </row>
    <row r="199" spans="1:8" ht="15.75" x14ac:dyDescent="0.25">
      <c r="A199" s="481" t="s">
        <v>96</v>
      </c>
      <c r="B199" s="482"/>
      <c r="C199" s="483"/>
      <c r="D199" s="491">
        <f>SUM(E198:E198)</f>
        <v>0</v>
      </c>
      <c r="E199" s="492"/>
      <c r="F199" s="23"/>
      <c r="G199" s="23"/>
      <c r="H199" s="23"/>
    </row>
    <row r="200" spans="1:8" ht="15.75" x14ac:dyDescent="0.25">
      <c r="A200" s="481" t="s">
        <v>126</v>
      </c>
      <c r="B200" s="482"/>
      <c r="C200" s="483"/>
      <c r="D200" s="479">
        <f>D199/12</f>
        <v>0</v>
      </c>
      <c r="E200" s="480"/>
      <c r="F200" s="23"/>
      <c r="G200" s="23"/>
      <c r="H200" s="23"/>
    </row>
  </sheetData>
  <mergeCells count="97">
    <mergeCell ref="A179:E179"/>
    <mergeCell ref="A186:C186"/>
    <mergeCell ref="A174:B174"/>
    <mergeCell ref="C174:D175"/>
    <mergeCell ref="A175:B175"/>
    <mergeCell ref="A176:B176"/>
    <mergeCell ref="C176:D176"/>
    <mergeCell ref="A177:B177"/>
    <mergeCell ref="C177:D177"/>
    <mergeCell ref="A196:E196"/>
    <mergeCell ref="A199:C199"/>
    <mergeCell ref="D199:E199"/>
    <mergeCell ref="A200:C200"/>
    <mergeCell ref="D200:E200"/>
    <mergeCell ref="A173:B173"/>
    <mergeCell ref="C173:D173"/>
    <mergeCell ref="A105:C105"/>
    <mergeCell ref="A106:C106"/>
    <mergeCell ref="A111:G111"/>
    <mergeCell ref="B113:G113"/>
    <mergeCell ref="A163:D163"/>
    <mergeCell ref="B134:G134"/>
    <mergeCell ref="B148:G148"/>
    <mergeCell ref="A168:C168"/>
    <mergeCell ref="A170:E170"/>
    <mergeCell ref="A171:E171"/>
    <mergeCell ref="A172:D172"/>
    <mergeCell ref="A95:B95"/>
    <mergeCell ref="E95:F95"/>
    <mergeCell ref="A103:D103"/>
    <mergeCell ref="E103:F103"/>
    <mergeCell ref="A104:E104"/>
    <mergeCell ref="F104:G104"/>
    <mergeCell ref="G76:G77"/>
    <mergeCell ref="H76:H77"/>
    <mergeCell ref="A80:B80"/>
    <mergeCell ref="A82:H82"/>
    <mergeCell ref="A86:D86"/>
    <mergeCell ref="A90:F90"/>
    <mergeCell ref="A63:B63"/>
    <mergeCell ref="A65:F65"/>
    <mergeCell ref="A66:F66"/>
    <mergeCell ref="A67:F67"/>
    <mergeCell ref="A68:A69"/>
    <mergeCell ref="B68:B69"/>
    <mergeCell ref="C68:C69"/>
    <mergeCell ref="D68:D69"/>
    <mergeCell ref="E68:F68"/>
    <mergeCell ref="G48:G49"/>
    <mergeCell ref="A54:B54"/>
    <mergeCell ref="C54:D54"/>
    <mergeCell ref="A57:C57"/>
    <mergeCell ref="A58:A59"/>
    <mergeCell ref="B58:B59"/>
    <mergeCell ref="C58:C59"/>
    <mergeCell ref="D58:D59"/>
    <mergeCell ref="C55:D55"/>
    <mergeCell ref="A55:B55"/>
    <mergeCell ref="E35:E36"/>
    <mergeCell ref="A45:C45"/>
    <mergeCell ref="A47:D47"/>
    <mergeCell ref="A48:A49"/>
    <mergeCell ref="B48:B49"/>
    <mergeCell ref="C48:C49"/>
    <mergeCell ref="D48:D49"/>
    <mergeCell ref="E48:E49"/>
    <mergeCell ref="A32:B32"/>
    <mergeCell ref="A34:D34"/>
    <mergeCell ref="A35:A36"/>
    <mergeCell ref="B35:B36"/>
    <mergeCell ref="C35:C36"/>
    <mergeCell ref="D35:D36"/>
    <mergeCell ref="C32:D32"/>
    <mergeCell ref="E21:E22"/>
    <mergeCell ref="A25:D25"/>
    <mergeCell ref="A26:D26"/>
    <mergeCell ref="A27:A28"/>
    <mergeCell ref="B27:B28"/>
    <mergeCell ref="C27:C28"/>
    <mergeCell ref="D27:D28"/>
    <mergeCell ref="A12:D12"/>
    <mergeCell ref="A13:B13"/>
    <mergeCell ref="A16:C16"/>
    <mergeCell ref="A20:C20"/>
    <mergeCell ref="A21:A22"/>
    <mergeCell ref="B21:B22"/>
    <mergeCell ref="C21:C22"/>
    <mergeCell ref="B11:C11"/>
    <mergeCell ref="A1:D1"/>
    <mergeCell ref="A2:D2"/>
    <mergeCell ref="A3:C3"/>
    <mergeCell ref="A4:C4"/>
    <mergeCell ref="A6:D6"/>
    <mergeCell ref="B7:C7"/>
    <mergeCell ref="B8:C8"/>
    <mergeCell ref="B9:C9"/>
    <mergeCell ref="B10:C10"/>
  </mergeCells>
  <pageMargins left="0.511811024" right="0.511811024" top="0.78740157499999996" bottom="0.78740157499999996" header="0.31496062000000002" footer="0.31496062000000002"/>
  <pageSetup paperSize="9" fitToHeight="0" orientation="landscape"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175"/>
  <sheetViews>
    <sheetView tabSelected="1" zoomScale="120" zoomScaleNormal="120" workbookViewId="0">
      <selection activeCell="G176" sqref="A1:H176"/>
    </sheetView>
  </sheetViews>
  <sheetFormatPr defaultRowHeight="15" x14ac:dyDescent="0.25"/>
  <cols>
    <col min="1" max="1" width="4.85546875" bestFit="1" customWidth="1"/>
    <col min="2" max="2" width="45.42578125" customWidth="1"/>
    <col min="3" max="3" width="22.42578125" customWidth="1"/>
    <col min="4" max="4" width="11.28515625" customWidth="1"/>
    <col min="5" max="5" width="12.28515625" customWidth="1"/>
    <col min="6" max="6" width="9.7109375" bestFit="1" customWidth="1"/>
    <col min="7" max="7" width="11.140625" customWidth="1"/>
    <col min="8" max="8" width="9.7109375" bestFit="1" customWidth="1"/>
  </cols>
  <sheetData>
    <row r="1" spans="1:8" x14ac:dyDescent="0.25">
      <c r="A1" s="460" t="s">
        <v>44</v>
      </c>
      <c r="B1" s="461"/>
      <c r="C1" s="461"/>
      <c r="D1" s="462"/>
      <c r="E1" s="8"/>
      <c r="F1" s="8"/>
      <c r="G1" s="2"/>
      <c r="H1" s="2"/>
    </row>
    <row r="2" spans="1:8" ht="76.5" customHeight="1" x14ac:dyDescent="0.25">
      <c r="A2" s="463" t="s">
        <v>301</v>
      </c>
      <c r="B2" s="464"/>
      <c r="C2" s="464"/>
      <c r="D2" s="465"/>
      <c r="E2" s="8"/>
      <c r="F2" s="8"/>
      <c r="G2" s="3"/>
      <c r="H2" s="3"/>
    </row>
    <row r="3" spans="1:8" x14ac:dyDescent="0.25">
      <c r="A3" s="466"/>
      <c r="B3" s="466"/>
      <c r="C3" s="466"/>
      <c r="D3" s="221"/>
      <c r="E3" s="8"/>
      <c r="F3" s="8"/>
      <c r="G3" s="3"/>
      <c r="H3" s="3"/>
    </row>
    <row r="4" spans="1:8" x14ac:dyDescent="0.25">
      <c r="A4" s="466"/>
      <c r="B4" s="466"/>
      <c r="C4" s="466"/>
      <c r="D4" s="221"/>
      <c r="E4" s="8"/>
      <c r="F4" s="8"/>
      <c r="G4" s="3"/>
      <c r="H4" s="3"/>
    </row>
    <row r="5" spans="1:8" x14ac:dyDescent="0.25">
      <c r="A5" s="8"/>
      <c r="B5" s="8"/>
      <c r="C5" s="8"/>
      <c r="D5" s="60"/>
      <c r="E5" s="8"/>
      <c r="F5" s="8"/>
      <c r="G5" s="3"/>
      <c r="H5" s="3"/>
    </row>
    <row r="6" spans="1:8" x14ac:dyDescent="0.25">
      <c r="A6" s="471" t="s">
        <v>37</v>
      </c>
      <c r="B6" s="472"/>
      <c r="C6" s="472"/>
      <c r="D6" s="473"/>
      <c r="E6" s="8"/>
      <c r="F6" s="8"/>
      <c r="G6" s="3"/>
      <c r="H6" s="3"/>
    </row>
    <row r="7" spans="1:8" x14ac:dyDescent="0.25">
      <c r="A7" s="75" t="s">
        <v>7</v>
      </c>
      <c r="B7" s="469" t="s">
        <v>115</v>
      </c>
      <c r="C7" s="470"/>
      <c r="D7" s="76"/>
      <c r="E7" s="8"/>
      <c r="F7" s="8"/>
      <c r="G7" s="3"/>
      <c r="H7" s="3"/>
    </row>
    <row r="8" spans="1:8" ht="25.5" x14ac:dyDescent="0.25">
      <c r="A8" s="75" t="s">
        <v>8</v>
      </c>
      <c r="B8" s="469" t="s">
        <v>38</v>
      </c>
      <c r="C8" s="470"/>
      <c r="D8" s="75" t="s">
        <v>47</v>
      </c>
      <c r="E8" s="8"/>
      <c r="F8" s="8"/>
      <c r="G8" s="3"/>
      <c r="H8" s="3"/>
    </row>
    <row r="9" spans="1:8" x14ac:dyDescent="0.25">
      <c r="A9" s="75" t="s">
        <v>9</v>
      </c>
      <c r="B9" s="469" t="s">
        <v>48</v>
      </c>
      <c r="C9" s="470"/>
      <c r="D9" s="75">
        <v>2019</v>
      </c>
      <c r="E9" s="8"/>
      <c r="F9" s="8"/>
      <c r="G9" s="3"/>
      <c r="H9" s="3"/>
    </row>
    <row r="10" spans="1:8" x14ac:dyDescent="0.25">
      <c r="A10" s="75" t="s">
        <v>43</v>
      </c>
      <c r="B10" s="469" t="s">
        <v>49</v>
      </c>
      <c r="C10" s="470"/>
      <c r="D10" s="75">
        <v>12</v>
      </c>
      <c r="E10" s="8"/>
      <c r="F10" s="8"/>
      <c r="G10" s="3"/>
      <c r="H10" s="3"/>
    </row>
    <row r="11" spans="1:8" x14ac:dyDescent="0.25">
      <c r="A11" s="61"/>
      <c r="B11" s="477"/>
      <c r="C11" s="478"/>
      <c r="D11" s="59"/>
      <c r="E11" s="8"/>
      <c r="F11" s="8"/>
      <c r="G11" s="2"/>
      <c r="H11" s="2"/>
    </row>
    <row r="12" spans="1:8" x14ac:dyDescent="0.25">
      <c r="A12" s="474" t="s">
        <v>45</v>
      </c>
      <c r="B12" s="475"/>
      <c r="C12" s="475"/>
      <c r="D12" s="476"/>
      <c r="E12" s="8"/>
      <c r="F12" s="8"/>
      <c r="G12" s="2"/>
      <c r="H12" s="2"/>
    </row>
    <row r="13" spans="1:8" ht="25.5" x14ac:dyDescent="0.25">
      <c r="A13" s="467" t="s">
        <v>229</v>
      </c>
      <c r="B13" s="468"/>
      <c r="C13" s="224" t="s">
        <v>128</v>
      </c>
      <c r="D13" s="79" t="s">
        <v>129</v>
      </c>
      <c r="E13" s="8"/>
      <c r="F13" s="8"/>
      <c r="G13" s="2"/>
      <c r="H13" s="2"/>
    </row>
    <row r="14" spans="1:8" ht="36" customHeight="1" x14ac:dyDescent="0.25">
      <c r="A14" s="442" t="s">
        <v>288</v>
      </c>
      <c r="B14" s="443"/>
      <c r="C14" s="75" t="s">
        <v>290</v>
      </c>
      <c r="D14" s="179" t="s">
        <v>213</v>
      </c>
      <c r="E14" s="8"/>
      <c r="F14" s="8"/>
      <c r="G14" s="2"/>
      <c r="H14" s="2"/>
    </row>
    <row r="15" spans="1:8" ht="29.25" customHeight="1" x14ac:dyDescent="0.25">
      <c r="A15" s="442" t="s">
        <v>289</v>
      </c>
      <c r="B15" s="443"/>
      <c r="C15" s="75" t="s">
        <v>291</v>
      </c>
      <c r="D15" s="179" t="s">
        <v>213</v>
      </c>
      <c r="E15" s="8"/>
      <c r="F15" s="8"/>
      <c r="G15" s="2"/>
      <c r="H15" s="2"/>
    </row>
    <row r="16" spans="1:8" x14ac:dyDescent="0.25">
      <c r="A16" s="213"/>
      <c r="B16" s="213"/>
      <c r="C16" s="213"/>
      <c r="D16" s="8"/>
      <c r="E16" s="8"/>
      <c r="F16" s="8"/>
      <c r="G16" s="2"/>
      <c r="H16" s="2"/>
    </row>
    <row r="17" spans="1:8" x14ac:dyDescent="0.25">
      <c r="A17" s="388" t="s">
        <v>131</v>
      </c>
      <c r="B17" s="388"/>
      <c r="C17" s="388"/>
      <c r="D17" s="40"/>
      <c r="E17" s="40"/>
      <c r="F17" s="40"/>
      <c r="G17" s="2"/>
      <c r="H17" s="2"/>
    </row>
    <row r="18" spans="1:8" ht="25.5" x14ac:dyDescent="0.25">
      <c r="A18" s="70" t="s">
        <v>116</v>
      </c>
      <c r="B18" s="70" t="s">
        <v>117</v>
      </c>
      <c r="C18" s="70" t="s">
        <v>198</v>
      </c>
      <c r="D18" s="213"/>
      <c r="E18" s="213"/>
      <c r="F18" s="213"/>
      <c r="G18" s="2"/>
      <c r="H18" s="2"/>
    </row>
    <row r="19" spans="1:8" x14ac:dyDescent="0.25">
      <c r="A19" s="71" t="s">
        <v>7</v>
      </c>
      <c r="B19" s="72" t="s">
        <v>270</v>
      </c>
      <c r="C19" s="73"/>
      <c r="D19" s="123"/>
      <c r="E19" s="28"/>
      <c r="F19" s="22"/>
      <c r="G19" s="37"/>
      <c r="H19" s="2"/>
    </row>
    <row r="20" spans="1:8" x14ac:dyDescent="0.25">
      <c r="A20" s="213"/>
      <c r="B20" s="213"/>
      <c r="C20" s="213"/>
      <c r="D20" s="8"/>
      <c r="E20" s="8"/>
      <c r="F20" s="8"/>
      <c r="G20" s="8"/>
      <c r="H20" s="8"/>
    </row>
    <row r="21" spans="1:8" x14ac:dyDescent="0.25">
      <c r="A21" s="457" t="s">
        <v>118</v>
      </c>
      <c r="B21" s="458"/>
      <c r="C21" s="459"/>
      <c r="D21" s="40"/>
      <c r="E21" s="4"/>
      <c r="F21" s="8"/>
      <c r="G21" s="8"/>
      <c r="H21" s="8"/>
    </row>
    <row r="22" spans="1:8" x14ac:dyDescent="0.25">
      <c r="A22" s="488" t="s">
        <v>116</v>
      </c>
      <c r="B22" s="490" t="s">
        <v>119</v>
      </c>
      <c r="C22" s="488" t="s">
        <v>57</v>
      </c>
      <c r="D22" s="4"/>
      <c r="E22" s="392"/>
      <c r="F22" s="8"/>
      <c r="G22" s="8"/>
      <c r="H22" s="8"/>
    </row>
    <row r="23" spans="1:8" x14ac:dyDescent="0.25">
      <c r="A23" s="489"/>
      <c r="B23" s="490"/>
      <c r="C23" s="489"/>
      <c r="D23" s="4"/>
      <c r="E23" s="392"/>
      <c r="F23" s="8"/>
      <c r="G23" s="8"/>
      <c r="H23" s="8"/>
    </row>
    <row r="24" spans="1:8" x14ac:dyDescent="0.25">
      <c r="A24" s="71" t="s">
        <v>7</v>
      </c>
      <c r="B24" s="74" t="s">
        <v>270</v>
      </c>
      <c r="C24" s="82">
        <f>C19</f>
        <v>0</v>
      </c>
      <c r="D24" s="81"/>
      <c r="E24" s="28"/>
      <c r="F24" s="8"/>
      <c r="G24" s="8"/>
      <c r="H24" s="8"/>
    </row>
    <row r="25" spans="1:8" x14ac:dyDescent="0.25">
      <c r="A25" s="8"/>
      <c r="B25" s="8"/>
      <c r="C25" s="8"/>
      <c r="D25" s="8"/>
      <c r="E25" s="8"/>
      <c r="F25" s="8"/>
      <c r="G25" s="8"/>
      <c r="H25" s="8"/>
    </row>
    <row r="26" spans="1:8" x14ac:dyDescent="0.25">
      <c r="A26" s="455" t="s">
        <v>14</v>
      </c>
      <c r="B26" s="455"/>
      <c r="C26" s="455"/>
      <c r="D26" s="455"/>
      <c r="E26" s="40"/>
      <c r="F26" s="8"/>
      <c r="G26" s="8"/>
      <c r="H26" s="8"/>
    </row>
    <row r="27" spans="1:8" x14ac:dyDescent="0.25">
      <c r="A27" s="231" t="s">
        <v>15</v>
      </c>
      <c r="B27" s="231"/>
      <c r="C27" s="231"/>
      <c r="D27" s="231"/>
      <c r="E27" s="20"/>
      <c r="F27" s="8"/>
      <c r="G27" s="8"/>
      <c r="H27" s="8"/>
    </row>
    <row r="28" spans="1:8" x14ac:dyDescent="0.25">
      <c r="A28" s="445" t="s">
        <v>16</v>
      </c>
      <c r="B28" s="453" t="s">
        <v>17</v>
      </c>
      <c r="C28" s="453" t="s">
        <v>21</v>
      </c>
      <c r="D28" s="453" t="str">
        <f>D36</f>
        <v xml:space="preserve">Valor Mensal  Auxiliar (R$) </v>
      </c>
      <c r="E28" s="665"/>
      <c r="F28" s="8"/>
      <c r="G28" s="8"/>
      <c r="H28" s="8"/>
    </row>
    <row r="29" spans="1:8" ht="36" customHeight="1" x14ac:dyDescent="0.25">
      <c r="A29" s="445"/>
      <c r="B29" s="453"/>
      <c r="C29" s="453"/>
      <c r="D29" s="453"/>
      <c r="E29" s="665"/>
      <c r="F29" s="8"/>
      <c r="G29" s="8"/>
      <c r="H29" s="8"/>
    </row>
    <row r="30" spans="1:8" x14ac:dyDescent="0.25">
      <c r="A30" s="83" t="s">
        <v>7</v>
      </c>
      <c r="B30" s="84" t="s">
        <v>18</v>
      </c>
      <c r="C30" s="89">
        <v>8.3299999999999999E-2</v>
      </c>
      <c r="D30" s="85">
        <f>C24*C30</f>
        <v>0</v>
      </c>
      <c r="E30" s="230"/>
      <c r="F30" s="8"/>
      <c r="G30" s="8"/>
      <c r="H30" s="8"/>
    </row>
    <row r="31" spans="1:8" x14ac:dyDescent="0.25">
      <c r="A31" s="83" t="s">
        <v>8</v>
      </c>
      <c r="B31" s="84" t="s">
        <v>55</v>
      </c>
      <c r="C31" s="89">
        <v>2.7799999999999998E-2</v>
      </c>
      <c r="D31" s="85">
        <f>C24*C31</f>
        <v>0</v>
      </c>
      <c r="E31" s="230"/>
      <c r="F31" s="8"/>
      <c r="G31" s="8"/>
      <c r="H31" s="8"/>
    </row>
    <row r="32" spans="1:8" x14ac:dyDescent="0.25">
      <c r="A32" s="83" t="s">
        <v>9</v>
      </c>
      <c r="B32" s="84" t="s">
        <v>56</v>
      </c>
      <c r="C32" s="89">
        <v>8.3299999999999999E-2</v>
      </c>
      <c r="D32" s="85">
        <f>C24*C32</f>
        <v>0</v>
      </c>
      <c r="E32" s="230"/>
      <c r="F32" s="8"/>
      <c r="G32" s="8"/>
      <c r="H32" s="8"/>
    </row>
    <row r="33" spans="1:8" x14ac:dyDescent="0.25">
      <c r="A33" s="445" t="s">
        <v>51</v>
      </c>
      <c r="B33" s="445"/>
      <c r="C33" s="86"/>
      <c r="D33" s="86">
        <f>SUM(D30:D32)</f>
        <v>0</v>
      </c>
      <c r="E33" s="44"/>
      <c r="F33" s="8"/>
      <c r="G33" s="8"/>
      <c r="H33" s="8"/>
    </row>
    <row r="34" spans="1:8" x14ac:dyDescent="0.25">
      <c r="A34" s="30"/>
      <c r="B34" s="31"/>
      <c r="C34" s="45"/>
      <c r="D34" s="44"/>
      <c r="E34" s="44"/>
      <c r="F34" s="8"/>
      <c r="G34" s="8"/>
      <c r="H34" s="8"/>
    </row>
    <row r="35" spans="1:8" ht="15" customHeight="1" x14ac:dyDescent="0.25">
      <c r="A35" s="393" t="s">
        <v>83</v>
      </c>
      <c r="B35" s="393"/>
      <c r="C35" s="393"/>
      <c r="D35" s="393"/>
      <c r="E35" s="17"/>
      <c r="F35" s="8"/>
      <c r="G35" s="8"/>
      <c r="H35" s="8"/>
    </row>
    <row r="36" spans="1:8" x14ac:dyDescent="0.25">
      <c r="A36" s="393" t="s">
        <v>19</v>
      </c>
      <c r="B36" s="450" t="s">
        <v>20</v>
      </c>
      <c r="C36" s="705" t="s">
        <v>21</v>
      </c>
      <c r="D36" s="393" t="s">
        <v>316</v>
      </c>
      <c r="E36" s="392"/>
      <c r="F36" s="8"/>
      <c r="G36" s="8"/>
      <c r="H36" s="8"/>
    </row>
    <row r="37" spans="1:8" ht="27" customHeight="1" x14ac:dyDescent="0.25">
      <c r="A37" s="393"/>
      <c r="B37" s="450"/>
      <c r="C37" s="451"/>
      <c r="D37" s="393"/>
      <c r="E37" s="392"/>
      <c r="F37" s="8"/>
      <c r="G37" s="8"/>
      <c r="H37" s="8"/>
    </row>
    <row r="38" spans="1:8" x14ac:dyDescent="0.25">
      <c r="A38" s="83" t="s">
        <v>7</v>
      </c>
      <c r="B38" s="84" t="s">
        <v>22</v>
      </c>
      <c r="C38" s="89">
        <v>0.2</v>
      </c>
      <c r="D38" s="87">
        <f>($C$24*C38)</f>
        <v>0</v>
      </c>
      <c r="E38" s="24"/>
      <c r="F38" s="8"/>
      <c r="G38" s="8"/>
      <c r="H38" s="8"/>
    </row>
    <row r="39" spans="1:8" x14ac:dyDescent="0.25">
      <c r="A39" s="83" t="s">
        <v>8</v>
      </c>
      <c r="B39" s="84" t="s">
        <v>23</v>
      </c>
      <c r="C39" s="89">
        <v>2.5000000000000001E-2</v>
      </c>
      <c r="D39" s="87">
        <f t="shared" ref="D39:D45" si="0">($C$24*C39)</f>
        <v>0</v>
      </c>
      <c r="E39" s="24"/>
      <c r="F39" s="8"/>
      <c r="G39" s="8"/>
      <c r="H39" s="8"/>
    </row>
    <row r="40" spans="1:8" x14ac:dyDescent="0.25">
      <c r="A40" s="83" t="s">
        <v>9</v>
      </c>
      <c r="B40" s="84" t="s">
        <v>24</v>
      </c>
      <c r="C40" s="90">
        <v>0.03</v>
      </c>
      <c r="D40" s="87">
        <f t="shared" si="0"/>
        <v>0</v>
      </c>
      <c r="E40" s="24"/>
      <c r="F40" s="8"/>
      <c r="G40" s="8"/>
      <c r="H40" s="8"/>
    </row>
    <row r="41" spans="1:8" x14ac:dyDescent="0.25">
      <c r="A41" s="83" t="s">
        <v>10</v>
      </c>
      <c r="B41" s="84" t="s">
        <v>25</v>
      </c>
      <c r="C41" s="89">
        <v>1.4999999999999999E-2</v>
      </c>
      <c r="D41" s="87">
        <f t="shared" si="0"/>
        <v>0</v>
      </c>
      <c r="E41" s="24"/>
      <c r="F41" s="8"/>
      <c r="G41" s="8"/>
      <c r="H41" s="8"/>
    </row>
    <row r="42" spans="1:8" x14ac:dyDescent="0.25">
      <c r="A42" s="83" t="s">
        <v>11</v>
      </c>
      <c r="B42" s="84" t="s">
        <v>26</v>
      </c>
      <c r="C42" s="89">
        <v>0.01</v>
      </c>
      <c r="D42" s="87">
        <f t="shared" si="0"/>
        <v>0</v>
      </c>
      <c r="E42" s="24"/>
      <c r="F42" s="8"/>
      <c r="G42" s="8"/>
      <c r="H42" s="8"/>
    </row>
    <row r="43" spans="1:8" x14ac:dyDescent="0.25">
      <c r="A43" s="83" t="s">
        <v>12</v>
      </c>
      <c r="B43" s="84" t="s">
        <v>1</v>
      </c>
      <c r="C43" s="89">
        <v>6.0000000000000001E-3</v>
      </c>
      <c r="D43" s="87">
        <f t="shared" si="0"/>
        <v>0</v>
      </c>
      <c r="E43" s="24"/>
      <c r="F43" s="8"/>
      <c r="G43" s="8"/>
      <c r="H43" s="8"/>
    </row>
    <row r="44" spans="1:8" x14ac:dyDescent="0.25">
      <c r="A44" s="83" t="s">
        <v>13</v>
      </c>
      <c r="B44" s="84" t="s">
        <v>2</v>
      </c>
      <c r="C44" s="89">
        <v>2E-3</v>
      </c>
      <c r="D44" s="87">
        <f t="shared" si="0"/>
        <v>0</v>
      </c>
      <c r="E44" s="24"/>
      <c r="F44" s="8"/>
      <c r="G44" s="8"/>
      <c r="H44" s="8"/>
    </row>
    <row r="45" spans="1:8" x14ac:dyDescent="0.25">
      <c r="A45" s="83" t="s">
        <v>27</v>
      </c>
      <c r="B45" s="84" t="s">
        <v>3</v>
      </c>
      <c r="C45" s="89">
        <v>0.08</v>
      </c>
      <c r="D45" s="87">
        <f t="shared" si="0"/>
        <v>0</v>
      </c>
      <c r="E45" s="24"/>
      <c r="F45" s="8"/>
      <c r="G45" s="8"/>
      <c r="H45" s="8"/>
    </row>
    <row r="46" spans="1:8" x14ac:dyDescent="0.25">
      <c r="A46" s="445" t="s">
        <v>52</v>
      </c>
      <c r="B46" s="445"/>
      <c r="C46" s="445"/>
      <c r="D46" s="86">
        <f>SUM(D38:D45)</f>
        <v>0</v>
      </c>
      <c r="E46" s="215"/>
      <c r="F46" s="8"/>
      <c r="G46" s="8"/>
      <c r="H46" s="8"/>
    </row>
    <row r="47" spans="1:8" x14ac:dyDescent="0.25">
      <c r="A47" s="30"/>
      <c r="B47" s="31"/>
      <c r="C47" s="46"/>
      <c r="D47" s="192"/>
      <c r="E47" s="6"/>
      <c r="F47" s="8"/>
      <c r="G47" s="8"/>
      <c r="H47" s="8"/>
    </row>
    <row r="48" spans="1:8" x14ac:dyDescent="0.25">
      <c r="A48" s="456" t="s">
        <v>120</v>
      </c>
      <c r="B48" s="456"/>
      <c r="C48" s="456"/>
      <c r="D48" s="456"/>
      <c r="E48" s="20"/>
      <c r="F48" s="8"/>
      <c r="G48" s="8"/>
      <c r="H48" s="8"/>
    </row>
    <row r="49" spans="1:8" x14ac:dyDescent="0.25">
      <c r="A49" s="393" t="s">
        <v>29</v>
      </c>
      <c r="B49" s="393" t="s">
        <v>30</v>
      </c>
      <c r="C49" s="393" t="s">
        <v>21</v>
      </c>
      <c r="D49" s="393" t="str">
        <f>D36</f>
        <v xml:space="preserve">Valor Mensal  Auxiliar (R$) </v>
      </c>
      <c r="E49" s="665"/>
      <c r="F49" s="8"/>
      <c r="G49" s="392"/>
      <c r="H49" s="8"/>
    </row>
    <row r="50" spans="1:8" ht="22.5" customHeight="1" x14ac:dyDescent="0.25">
      <c r="A50" s="393"/>
      <c r="B50" s="393"/>
      <c r="C50" s="393"/>
      <c r="D50" s="393"/>
      <c r="E50" s="665"/>
      <c r="F50" s="8"/>
      <c r="G50" s="392"/>
      <c r="H50" s="8"/>
    </row>
    <row r="51" spans="1:8" x14ac:dyDescent="0.25">
      <c r="A51" s="83" t="s">
        <v>7</v>
      </c>
      <c r="B51" s="91" t="s">
        <v>31</v>
      </c>
      <c r="C51" s="92" t="s">
        <v>103</v>
      </c>
      <c r="D51" s="88"/>
      <c r="E51" s="24"/>
      <c r="F51" s="8"/>
      <c r="G51" s="8"/>
      <c r="H51" s="8"/>
    </row>
    <row r="52" spans="1:8" x14ac:dyDescent="0.25">
      <c r="A52" s="83" t="s">
        <v>8</v>
      </c>
      <c r="B52" s="91" t="s">
        <v>54</v>
      </c>
      <c r="C52" s="89" t="s">
        <v>50</v>
      </c>
      <c r="D52" s="88"/>
      <c r="E52" s="24"/>
      <c r="F52" s="8"/>
      <c r="G52" s="8"/>
      <c r="H52" s="8"/>
    </row>
    <row r="53" spans="1:8" x14ac:dyDescent="0.25">
      <c r="A53" s="83" t="s">
        <v>9</v>
      </c>
      <c r="B53" s="91" t="s">
        <v>35</v>
      </c>
      <c r="C53" s="89" t="s">
        <v>50</v>
      </c>
      <c r="D53" s="88"/>
      <c r="E53" s="24"/>
      <c r="F53" s="8"/>
      <c r="G53" s="8"/>
      <c r="H53" s="8"/>
    </row>
    <row r="54" spans="1:8" x14ac:dyDescent="0.25">
      <c r="A54" s="83" t="s">
        <v>10</v>
      </c>
      <c r="B54" s="91" t="s">
        <v>36</v>
      </c>
      <c r="C54" s="89" t="s">
        <v>50</v>
      </c>
      <c r="D54" s="88"/>
      <c r="E54" s="24"/>
      <c r="F54" s="8"/>
      <c r="G54" s="8"/>
      <c r="H54" s="8"/>
    </row>
    <row r="55" spans="1:8" x14ac:dyDescent="0.25">
      <c r="A55" s="445" t="s">
        <v>53</v>
      </c>
      <c r="B55" s="445"/>
      <c r="C55" s="445"/>
      <c r="D55" s="86">
        <f>SUM(D51:D54)</f>
        <v>0</v>
      </c>
      <c r="E55" s="215"/>
      <c r="F55" s="8"/>
      <c r="G55" s="8"/>
      <c r="H55" s="8"/>
    </row>
    <row r="56" spans="1:8" x14ac:dyDescent="0.25">
      <c r="A56" s="30"/>
      <c r="B56" s="31"/>
      <c r="C56" s="48"/>
      <c r="D56" s="39"/>
      <c r="E56" s="6"/>
      <c r="F56" s="8"/>
      <c r="G56" s="8"/>
      <c r="H56" s="8"/>
    </row>
    <row r="57" spans="1:8" ht="15" customHeight="1" x14ac:dyDescent="0.25">
      <c r="A57" s="393" t="s">
        <v>101</v>
      </c>
      <c r="B57" s="393"/>
      <c r="C57" s="393"/>
      <c r="D57" s="17"/>
      <c r="E57" s="4"/>
      <c r="F57" s="8"/>
      <c r="G57" s="8"/>
      <c r="H57" s="8"/>
    </row>
    <row r="58" spans="1:8" x14ac:dyDescent="0.25">
      <c r="A58" s="393">
        <v>2</v>
      </c>
      <c r="B58" s="393" t="s">
        <v>32</v>
      </c>
      <c r="C58" s="393" t="str">
        <f>D36</f>
        <v xml:space="preserve">Valor Mensal  Auxiliar (R$) </v>
      </c>
      <c r="D58" s="665"/>
      <c r="E58" s="8"/>
      <c r="F58" s="8"/>
      <c r="G58" s="8"/>
      <c r="H58" s="8"/>
    </row>
    <row r="59" spans="1:8" x14ac:dyDescent="0.25">
      <c r="A59" s="393"/>
      <c r="B59" s="393"/>
      <c r="C59" s="393"/>
      <c r="D59" s="665"/>
      <c r="E59" s="8"/>
      <c r="F59" s="8"/>
      <c r="G59" s="8"/>
      <c r="H59" s="8"/>
    </row>
    <row r="60" spans="1:8" x14ac:dyDescent="0.25">
      <c r="A60" s="83" t="s">
        <v>16</v>
      </c>
      <c r="B60" s="91" t="s">
        <v>17</v>
      </c>
      <c r="C60" s="94">
        <f>D33</f>
        <v>0</v>
      </c>
      <c r="D60" s="194"/>
      <c r="E60" s="8"/>
      <c r="F60" s="8"/>
      <c r="G60" s="8"/>
      <c r="H60" s="8"/>
    </row>
    <row r="61" spans="1:8" x14ac:dyDescent="0.25">
      <c r="A61" s="83" t="s">
        <v>19</v>
      </c>
      <c r="B61" s="91" t="s">
        <v>20</v>
      </c>
      <c r="C61" s="88">
        <f>D46</f>
        <v>0</v>
      </c>
      <c r="D61" s="194"/>
      <c r="E61" s="8"/>
      <c r="F61" s="8"/>
      <c r="G61" s="8"/>
      <c r="H61" s="8"/>
    </row>
    <row r="62" spans="1:8" x14ac:dyDescent="0.25">
      <c r="A62" s="83" t="s">
        <v>29</v>
      </c>
      <c r="B62" s="91" t="s">
        <v>30</v>
      </c>
      <c r="C62" s="94">
        <f>D55</f>
        <v>0</v>
      </c>
      <c r="D62" s="24"/>
      <c r="E62" s="8"/>
      <c r="F62" s="8"/>
      <c r="G62" s="8"/>
      <c r="H62" s="8"/>
    </row>
    <row r="63" spans="1:8" x14ac:dyDescent="0.25">
      <c r="A63" s="445" t="s">
        <v>0</v>
      </c>
      <c r="B63" s="445"/>
      <c r="C63" s="225">
        <f>SUM(C60:C62)</f>
        <v>0</v>
      </c>
      <c r="D63" s="215"/>
      <c r="E63" s="8"/>
      <c r="F63" s="8"/>
      <c r="G63" s="8"/>
      <c r="H63" s="8"/>
    </row>
    <row r="64" spans="1:8" x14ac:dyDescent="0.25">
      <c r="A64" s="8"/>
      <c r="B64" s="8"/>
      <c r="C64" s="8"/>
      <c r="D64" s="8"/>
      <c r="E64" s="8"/>
      <c r="F64" s="8"/>
      <c r="G64" s="8"/>
      <c r="H64" s="8"/>
    </row>
    <row r="65" spans="1:8" x14ac:dyDescent="0.25">
      <c r="A65" s="447" t="s">
        <v>91</v>
      </c>
      <c r="B65" s="448"/>
      <c r="C65" s="448"/>
      <c r="D65" s="448"/>
      <c r="E65" s="448"/>
      <c r="F65" s="449"/>
      <c r="G65" s="20"/>
      <c r="H65" s="20"/>
    </row>
    <row r="66" spans="1:8" ht="46.5" customHeight="1" x14ac:dyDescent="0.25">
      <c r="A66" s="446" t="s">
        <v>73</v>
      </c>
      <c r="B66" s="446"/>
      <c r="C66" s="446"/>
      <c r="D66" s="446"/>
      <c r="E66" s="446"/>
      <c r="F66" s="446"/>
      <c r="G66" s="16"/>
      <c r="H66" s="16"/>
    </row>
    <row r="67" spans="1:8" ht="35.25" customHeight="1" x14ac:dyDescent="0.25">
      <c r="A67" s="446" t="s">
        <v>74</v>
      </c>
      <c r="B67" s="446"/>
      <c r="C67" s="446"/>
      <c r="D67" s="446"/>
      <c r="E67" s="446"/>
      <c r="F67" s="446"/>
      <c r="G67" s="16"/>
      <c r="H67" s="16"/>
    </row>
    <row r="68" spans="1:8" x14ac:dyDescent="0.25">
      <c r="A68" s="397">
        <v>3</v>
      </c>
      <c r="B68" s="397" t="s">
        <v>33</v>
      </c>
      <c r="C68" s="397" t="s">
        <v>59</v>
      </c>
      <c r="D68" s="397" t="s">
        <v>60</v>
      </c>
      <c r="E68" s="397" t="s">
        <v>306</v>
      </c>
      <c r="F68" s="397"/>
      <c r="G68" s="218"/>
      <c r="H68" s="218"/>
    </row>
    <row r="69" spans="1:8" ht="38.25" x14ac:dyDescent="0.25">
      <c r="A69" s="397"/>
      <c r="B69" s="397"/>
      <c r="C69" s="397"/>
      <c r="D69" s="397"/>
      <c r="E69" s="214" t="s">
        <v>61</v>
      </c>
      <c r="F69" s="214" t="s">
        <v>62</v>
      </c>
      <c r="G69" s="8"/>
      <c r="H69" s="8"/>
    </row>
    <row r="70" spans="1:8" ht="25.5" x14ac:dyDescent="0.25">
      <c r="A70" s="98" t="s">
        <v>7</v>
      </c>
      <c r="B70" s="99" t="s">
        <v>63</v>
      </c>
      <c r="C70" s="100">
        <v>1</v>
      </c>
      <c r="D70" s="98">
        <v>15</v>
      </c>
      <c r="E70" s="101">
        <f>252/365</f>
        <v>0.69040000000000001</v>
      </c>
      <c r="F70" s="102">
        <f>(C70*D70)*E70</f>
        <v>10</v>
      </c>
      <c r="G70" s="8"/>
      <c r="H70" s="8"/>
    </row>
    <row r="71" spans="1:8" ht="25.5" x14ac:dyDescent="0.25">
      <c r="A71" s="98" t="s">
        <v>8</v>
      </c>
      <c r="B71" s="99" t="s">
        <v>64</v>
      </c>
      <c r="C71" s="100">
        <v>1</v>
      </c>
      <c r="D71" s="98">
        <v>5</v>
      </c>
      <c r="E71" s="101">
        <f>252/365</f>
        <v>0.69040000000000001</v>
      </c>
      <c r="F71" s="102">
        <f t="shared" ref="F71:F79" si="1">(C71*D71)*E71</f>
        <v>3</v>
      </c>
      <c r="G71" s="8"/>
      <c r="H71" s="8"/>
    </row>
    <row r="72" spans="1:8" ht="25.5" x14ac:dyDescent="0.25">
      <c r="A72" s="98" t="s">
        <v>9</v>
      </c>
      <c r="B72" s="99" t="s">
        <v>65</v>
      </c>
      <c r="C72" s="100">
        <v>1</v>
      </c>
      <c r="D72" s="98">
        <v>2</v>
      </c>
      <c r="E72" s="101">
        <v>1</v>
      </c>
      <c r="F72" s="102">
        <f t="shared" si="1"/>
        <v>2</v>
      </c>
      <c r="G72" s="8"/>
      <c r="H72" s="8"/>
    </row>
    <row r="73" spans="1:8" ht="25.5" x14ac:dyDescent="0.25">
      <c r="A73" s="98" t="s">
        <v>10</v>
      </c>
      <c r="B73" s="99" t="s">
        <v>66</v>
      </c>
      <c r="C73" s="100">
        <v>1</v>
      </c>
      <c r="D73" s="98">
        <v>2</v>
      </c>
      <c r="E73" s="101">
        <f>252/365</f>
        <v>0.69040000000000001</v>
      </c>
      <c r="F73" s="102">
        <f t="shared" si="1"/>
        <v>1</v>
      </c>
      <c r="G73" s="8"/>
      <c r="H73" s="8"/>
    </row>
    <row r="74" spans="1:8" x14ac:dyDescent="0.25">
      <c r="A74" s="98" t="s">
        <v>11</v>
      </c>
      <c r="B74" s="99" t="s">
        <v>67</v>
      </c>
      <c r="C74" s="100">
        <v>1</v>
      </c>
      <c r="D74" s="98">
        <v>3</v>
      </c>
      <c r="E74" s="101">
        <v>1</v>
      </c>
      <c r="F74" s="102">
        <f t="shared" si="1"/>
        <v>3</v>
      </c>
      <c r="G74" s="8"/>
      <c r="H74" s="8"/>
    </row>
    <row r="75" spans="1:8" ht="25.5" x14ac:dyDescent="0.25">
      <c r="A75" s="98" t="s">
        <v>12</v>
      </c>
      <c r="B75" s="99" t="s">
        <v>68</v>
      </c>
      <c r="C75" s="100">
        <v>1</v>
      </c>
      <c r="D75" s="98">
        <v>1</v>
      </c>
      <c r="E75" s="101">
        <v>1</v>
      </c>
      <c r="F75" s="103">
        <f t="shared" si="1"/>
        <v>1</v>
      </c>
      <c r="G75" s="8"/>
      <c r="H75" s="8"/>
    </row>
    <row r="76" spans="1:8" x14ac:dyDescent="0.25">
      <c r="A76" s="98" t="s">
        <v>13</v>
      </c>
      <c r="B76" s="99" t="s">
        <v>69</v>
      </c>
      <c r="C76" s="100">
        <v>1</v>
      </c>
      <c r="D76" s="98">
        <v>1</v>
      </c>
      <c r="E76" s="104">
        <v>1</v>
      </c>
      <c r="F76" s="102">
        <f t="shared" si="1"/>
        <v>1</v>
      </c>
      <c r="G76" s="413"/>
      <c r="H76" s="413"/>
    </row>
    <row r="77" spans="1:8" x14ac:dyDescent="0.25">
      <c r="A77" s="98" t="s">
        <v>27</v>
      </c>
      <c r="B77" s="99" t="s">
        <v>70</v>
      </c>
      <c r="C77" s="100">
        <v>1</v>
      </c>
      <c r="D77" s="98">
        <v>5</v>
      </c>
      <c r="E77" s="104">
        <f>252/365</f>
        <v>0.69040000000000001</v>
      </c>
      <c r="F77" s="102">
        <f t="shared" si="1"/>
        <v>3</v>
      </c>
      <c r="G77" s="413"/>
      <c r="H77" s="413"/>
    </row>
    <row r="78" spans="1:8" x14ac:dyDescent="0.25">
      <c r="A78" s="98" t="s">
        <v>39</v>
      </c>
      <c r="B78" s="99" t="s">
        <v>71</v>
      </c>
      <c r="C78" s="100">
        <v>1</v>
      </c>
      <c r="D78" s="98">
        <v>120</v>
      </c>
      <c r="E78" s="104">
        <f>252/365</f>
        <v>0.69040000000000001</v>
      </c>
      <c r="F78" s="102">
        <f t="shared" si="1"/>
        <v>83</v>
      </c>
      <c r="G78" s="11"/>
      <c r="H78" s="217"/>
    </row>
    <row r="79" spans="1:8" ht="25.5" x14ac:dyDescent="0.25">
      <c r="A79" s="98" t="s">
        <v>40</v>
      </c>
      <c r="B79" s="99" t="s">
        <v>72</v>
      </c>
      <c r="C79" s="100">
        <v>1</v>
      </c>
      <c r="D79" s="98">
        <v>6</v>
      </c>
      <c r="E79" s="104">
        <v>1</v>
      </c>
      <c r="F79" s="102">
        <f t="shared" si="1"/>
        <v>6</v>
      </c>
      <c r="G79" s="11"/>
      <c r="H79" s="217"/>
    </row>
    <row r="80" spans="1:8" x14ac:dyDescent="0.25">
      <c r="A80" s="398" t="s">
        <v>28</v>
      </c>
      <c r="B80" s="398"/>
      <c r="C80" s="105"/>
      <c r="D80" s="106"/>
      <c r="E80" s="106"/>
      <c r="F80" s="107">
        <f>SUM(F70:F79)</f>
        <v>113</v>
      </c>
      <c r="G80" s="11"/>
      <c r="H80" s="217"/>
    </row>
    <row r="81" spans="1:8" x14ac:dyDescent="0.25">
      <c r="A81" s="399" t="s">
        <v>75</v>
      </c>
      <c r="B81" s="400"/>
      <c r="C81" s="400"/>
      <c r="D81" s="400"/>
      <c r="E81" s="400"/>
      <c r="F81" s="400"/>
      <c r="G81" s="400"/>
      <c r="H81" s="401"/>
    </row>
    <row r="82" spans="1:8" ht="38.25" x14ac:dyDescent="0.25">
      <c r="A82" s="214" t="s">
        <v>76</v>
      </c>
      <c r="B82" s="214" t="s">
        <v>58</v>
      </c>
      <c r="C82" s="214" t="s">
        <v>77</v>
      </c>
      <c r="D82" s="214" t="s">
        <v>78</v>
      </c>
      <c r="E82" s="214" t="s">
        <v>79</v>
      </c>
      <c r="F82" s="214" t="s">
        <v>80</v>
      </c>
      <c r="G82" s="214" t="s">
        <v>81</v>
      </c>
      <c r="H82" s="214" t="s">
        <v>82</v>
      </c>
    </row>
    <row r="83" spans="1:8" x14ac:dyDescent="0.25">
      <c r="A83" s="108" t="s">
        <v>7</v>
      </c>
      <c r="B83" s="98" t="s">
        <v>315</v>
      </c>
      <c r="C83" s="109">
        <f>SUM(C24,C63)</f>
        <v>0</v>
      </c>
      <c r="D83" s="110">
        <v>30</v>
      </c>
      <c r="E83" s="109">
        <f>C83/D83</f>
        <v>0</v>
      </c>
      <c r="F83" s="110">
        <f>F80</f>
        <v>113</v>
      </c>
      <c r="G83" s="109">
        <f>E83*F83</f>
        <v>0</v>
      </c>
      <c r="H83" s="109">
        <f>G83/12</f>
        <v>0</v>
      </c>
    </row>
    <row r="84" spans="1:8" x14ac:dyDescent="0.25">
      <c r="A84" s="8"/>
      <c r="B84" s="8"/>
      <c r="C84" s="8"/>
      <c r="D84" s="8"/>
      <c r="E84" s="8"/>
      <c r="F84" s="8"/>
      <c r="G84" s="11"/>
      <c r="H84" s="217"/>
    </row>
    <row r="85" spans="1:8" ht="60.75" customHeight="1" x14ac:dyDescent="0.25">
      <c r="A85" s="397" t="s">
        <v>102</v>
      </c>
      <c r="B85" s="397"/>
      <c r="C85" s="397"/>
      <c r="D85" s="397"/>
      <c r="E85" s="8"/>
      <c r="F85" s="8"/>
      <c r="G85" s="11"/>
      <c r="H85" s="217"/>
    </row>
    <row r="86" spans="1:8" ht="38.25" x14ac:dyDescent="0.25">
      <c r="A86" s="114" t="s">
        <v>76</v>
      </c>
      <c r="B86" s="114" t="s">
        <v>58</v>
      </c>
      <c r="C86" s="214" t="str">
        <f>H82</f>
        <v>Custo mensal</v>
      </c>
      <c r="D86" s="214" t="s">
        <v>104</v>
      </c>
      <c r="E86" s="8"/>
      <c r="F86" s="8"/>
      <c r="G86" s="11"/>
      <c r="H86" s="217"/>
    </row>
    <row r="87" spans="1:8" x14ac:dyDescent="0.25">
      <c r="A87" s="108" t="s">
        <v>7</v>
      </c>
      <c r="B87" s="98" t="s">
        <v>315</v>
      </c>
      <c r="C87" s="109">
        <f>H83</f>
        <v>0</v>
      </c>
      <c r="D87" s="111">
        <f>C87*2.24%</f>
        <v>0</v>
      </c>
      <c r="E87" s="8"/>
      <c r="F87" s="8"/>
      <c r="G87" s="8"/>
      <c r="H87" s="8"/>
    </row>
    <row r="88" spans="1:8" x14ac:dyDescent="0.25">
      <c r="A88" s="63"/>
      <c r="B88" s="63"/>
      <c r="C88" s="63"/>
      <c r="D88" s="8"/>
      <c r="E88" s="8"/>
      <c r="F88" s="8"/>
      <c r="G88" s="8"/>
      <c r="H88" s="8"/>
    </row>
    <row r="89" spans="1:8" x14ac:dyDescent="0.25">
      <c r="A89" s="414" t="s">
        <v>151</v>
      </c>
      <c r="B89" s="414"/>
      <c r="C89" s="414"/>
      <c r="D89" s="414"/>
      <c r="E89" s="414"/>
      <c r="F89" s="414"/>
      <c r="G89" s="40"/>
      <c r="H89" s="8"/>
    </row>
    <row r="90" spans="1:8" ht="25.5" x14ac:dyDescent="0.25">
      <c r="A90" s="115" t="s">
        <v>89</v>
      </c>
      <c r="B90" s="116" t="s">
        <v>135</v>
      </c>
      <c r="C90" s="115" t="s">
        <v>84</v>
      </c>
      <c r="D90" s="115" t="s">
        <v>145</v>
      </c>
      <c r="E90" s="115" t="s">
        <v>146</v>
      </c>
      <c r="F90" s="115" t="s">
        <v>147</v>
      </c>
      <c r="G90" s="20"/>
      <c r="H90" s="8"/>
    </row>
    <row r="91" spans="1:8" x14ac:dyDescent="0.25">
      <c r="A91" s="117" t="s">
        <v>7</v>
      </c>
      <c r="B91" s="118" t="s">
        <v>136</v>
      </c>
      <c r="C91" s="119">
        <v>1</v>
      </c>
      <c r="D91" s="119">
        <v>3</v>
      </c>
      <c r="E91" s="120"/>
      <c r="F91" s="120">
        <f>D91*E91</f>
        <v>0</v>
      </c>
      <c r="G91" s="24"/>
      <c r="H91" s="8"/>
    </row>
    <row r="92" spans="1:8" x14ac:dyDescent="0.25">
      <c r="A92" s="117" t="s">
        <v>8</v>
      </c>
      <c r="B92" s="118" t="s">
        <v>137</v>
      </c>
      <c r="C92" s="119">
        <v>1</v>
      </c>
      <c r="D92" s="119">
        <v>3</v>
      </c>
      <c r="E92" s="120"/>
      <c r="F92" s="120">
        <f t="shared" ref="F92:F93" si="2">D92*E92</f>
        <v>0</v>
      </c>
      <c r="G92" s="24"/>
      <c r="H92" s="8"/>
    </row>
    <row r="93" spans="1:8" x14ac:dyDescent="0.25">
      <c r="A93" s="117" t="s">
        <v>9</v>
      </c>
      <c r="B93" s="118" t="s">
        <v>85</v>
      </c>
      <c r="C93" s="119">
        <v>1</v>
      </c>
      <c r="D93" s="119">
        <v>2</v>
      </c>
      <c r="E93" s="120"/>
      <c r="F93" s="120">
        <f t="shared" si="2"/>
        <v>0</v>
      </c>
      <c r="G93" s="24"/>
      <c r="H93" s="8"/>
    </row>
    <row r="94" spans="1:8" x14ac:dyDescent="0.25">
      <c r="A94" s="415" t="s">
        <v>148</v>
      </c>
      <c r="B94" s="416"/>
      <c r="C94" s="119"/>
      <c r="D94" s="119"/>
      <c r="E94" s="418">
        <f>SUM(F91:F93)</f>
        <v>0</v>
      </c>
      <c r="F94" s="419"/>
      <c r="G94" s="24"/>
      <c r="H94" s="8"/>
    </row>
    <row r="95" spans="1:8" ht="25.5" x14ac:dyDescent="0.25">
      <c r="A95" s="115" t="s">
        <v>90</v>
      </c>
      <c r="B95" s="115" t="s">
        <v>150</v>
      </c>
      <c r="C95" s="115" t="str">
        <f>C90</f>
        <v>Num. Funcionários</v>
      </c>
      <c r="D95" s="115" t="s">
        <v>145</v>
      </c>
      <c r="E95" s="115" t="s">
        <v>146</v>
      </c>
      <c r="F95" s="121" t="s">
        <v>147</v>
      </c>
      <c r="G95" s="24"/>
      <c r="H95" s="8"/>
    </row>
    <row r="96" spans="1:8" x14ac:dyDescent="0.25">
      <c r="A96" s="117" t="s">
        <v>7</v>
      </c>
      <c r="B96" s="118" t="s">
        <v>138</v>
      </c>
      <c r="C96" s="119">
        <v>1</v>
      </c>
      <c r="D96" s="119">
        <v>1</v>
      </c>
      <c r="E96" s="120"/>
      <c r="F96" s="120">
        <f>E96*D96</f>
        <v>0</v>
      </c>
      <c r="G96" s="24"/>
      <c r="H96" s="8"/>
    </row>
    <row r="97" spans="1:8" x14ac:dyDescent="0.25">
      <c r="A97" s="117" t="s">
        <v>8</v>
      </c>
      <c r="B97" s="118" t="s">
        <v>139</v>
      </c>
      <c r="C97" s="119">
        <v>1</v>
      </c>
      <c r="D97" s="119">
        <v>1</v>
      </c>
      <c r="E97" s="120"/>
      <c r="F97" s="120">
        <f t="shared" ref="F97:F102" si="3">E97*D97</f>
        <v>0</v>
      </c>
      <c r="G97" s="24"/>
      <c r="H97" s="8"/>
    </row>
    <row r="98" spans="1:8" x14ac:dyDescent="0.25">
      <c r="A98" s="117" t="s">
        <v>9</v>
      </c>
      <c r="B98" s="118" t="s">
        <v>140</v>
      </c>
      <c r="C98" s="119">
        <v>1</v>
      </c>
      <c r="D98" s="119">
        <v>4</v>
      </c>
      <c r="E98" s="120"/>
      <c r="F98" s="120">
        <f t="shared" si="3"/>
        <v>0</v>
      </c>
      <c r="G98" s="24"/>
      <c r="H98" s="8"/>
    </row>
    <row r="99" spans="1:8" x14ac:dyDescent="0.25">
      <c r="A99" s="117" t="s">
        <v>10</v>
      </c>
      <c r="B99" s="118" t="s">
        <v>141</v>
      </c>
      <c r="C99" s="119">
        <v>1</v>
      </c>
      <c r="D99" s="119">
        <v>4</v>
      </c>
      <c r="E99" s="120"/>
      <c r="F99" s="120">
        <f t="shared" si="3"/>
        <v>0</v>
      </c>
      <c r="G99" s="24"/>
      <c r="H99" s="8"/>
    </row>
    <row r="100" spans="1:8" x14ac:dyDescent="0.25">
      <c r="A100" s="117" t="s">
        <v>11</v>
      </c>
      <c r="B100" s="118" t="s">
        <v>142</v>
      </c>
      <c r="C100" s="119">
        <v>1</v>
      </c>
      <c r="D100" s="119">
        <v>1</v>
      </c>
      <c r="E100" s="120"/>
      <c r="F100" s="120">
        <f t="shared" si="3"/>
        <v>0</v>
      </c>
      <c r="G100" s="24"/>
      <c r="H100" s="8"/>
    </row>
    <row r="101" spans="1:8" x14ac:dyDescent="0.25">
      <c r="A101" s="117" t="s">
        <v>12</v>
      </c>
      <c r="B101" s="118" t="s">
        <v>143</v>
      </c>
      <c r="C101" s="119">
        <v>1</v>
      </c>
      <c r="D101" s="119">
        <v>6</v>
      </c>
      <c r="E101" s="120"/>
      <c r="F101" s="120">
        <f t="shared" si="3"/>
        <v>0</v>
      </c>
      <c r="G101" s="24"/>
      <c r="H101" s="8"/>
    </row>
    <row r="102" spans="1:8" x14ac:dyDescent="0.25">
      <c r="A102" s="117" t="s">
        <v>13</v>
      </c>
      <c r="B102" s="118" t="s">
        <v>144</v>
      </c>
      <c r="C102" s="119">
        <v>1</v>
      </c>
      <c r="D102" s="119">
        <v>12</v>
      </c>
      <c r="E102" s="120"/>
      <c r="F102" s="120">
        <f t="shared" si="3"/>
        <v>0</v>
      </c>
      <c r="G102" s="24"/>
      <c r="H102" s="8"/>
    </row>
    <row r="103" spans="1:8" x14ac:dyDescent="0.25">
      <c r="A103" s="417" t="s">
        <v>149</v>
      </c>
      <c r="B103" s="417"/>
      <c r="C103" s="119"/>
      <c r="D103" s="119"/>
      <c r="E103" s="420">
        <f>SUM(F96:F102)</f>
        <v>0</v>
      </c>
      <c r="F103" s="421"/>
      <c r="G103" s="24"/>
      <c r="H103" s="8"/>
    </row>
    <row r="104" spans="1:8" x14ac:dyDescent="0.25">
      <c r="A104" s="392"/>
      <c r="B104" s="392"/>
      <c r="C104" s="392"/>
      <c r="D104" s="392"/>
      <c r="E104" s="392"/>
      <c r="F104" s="402"/>
      <c r="G104" s="402"/>
      <c r="H104" s="8"/>
    </row>
    <row r="105" spans="1:8" x14ac:dyDescent="0.25">
      <c r="A105" s="497" t="s">
        <v>88</v>
      </c>
      <c r="B105" s="498"/>
      <c r="C105" s="499"/>
      <c r="D105" s="40"/>
      <c r="E105" s="20"/>
      <c r="F105" s="20"/>
      <c r="G105" s="20"/>
      <c r="H105" s="8"/>
    </row>
    <row r="106" spans="1:8" x14ac:dyDescent="0.25">
      <c r="A106" s="500" t="s">
        <v>197</v>
      </c>
      <c r="B106" s="501"/>
      <c r="C106" s="502"/>
      <c r="D106" s="20"/>
      <c r="E106" s="20"/>
      <c r="F106" s="20"/>
      <c r="G106" s="20"/>
      <c r="H106" s="8"/>
    </row>
    <row r="107" spans="1:8" x14ac:dyDescent="0.25">
      <c r="A107" s="117" t="s">
        <v>89</v>
      </c>
      <c r="B107" s="182" t="str">
        <f>B90</f>
        <v xml:space="preserve">Uniformes </v>
      </c>
      <c r="C107" s="169">
        <f>E94/12</f>
        <v>0</v>
      </c>
      <c r="D107" s="213"/>
      <c r="E107" s="213"/>
      <c r="F107" s="213"/>
      <c r="G107" s="20"/>
      <c r="H107" s="8"/>
    </row>
    <row r="108" spans="1:8" x14ac:dyDescent="0.25">
      <c r="A108" s="124" t="s">
        <v>90</v>
      </c>
      <c r="B108" s="183" t="str">
        <f>B95</f>
        <v>Equipamentos de Proteção Individual (EPI)</v>
      </c>
      <c r="C108" s="169">
        <f>E103/12</f>
        <v>0</v>
      </c>
      <c r="D108" s="223"/>
      <c r="E108" s="28"/>
      <c r="F108" s="123"/>
      <c r="G108" s="22"/>
      <c r="H108" s="8"/>
    </row>
    <row r="109" spans="1:8" x14ac:dyDescent="0.25">
      <c r="A109" s="124"/>
      <c r="B109" s="184" t="s">
        <v>0</v>
      </c>
      <c r="C109" s="168">
        <f>SUM(C107:C108)</f>
        <v>0</v>
      </c>
      <c r="D109" s="223"/>
      <c r="E109" s="28"/>
      <c r="F109" s="123"/>
      <c r="G109" s="22"/>
      <c r="H109" s="8"/>
    </row>
    <row r="110" spans="1:8" x14ac:dyDescent="0.25">
      <c r="A110" s="4"/>
      <c r="B110" s="20"/>
      <c r="C110" s="215"/>
      <c r="D110" s="215"/>
      <c r="E110" s="220"/>
      <c r="F110" s="220"/>
      <c r="G110" s="215"/>
      <c r="H110" s="8"/>
    </row>
    <row r="111" spans="1:8" x14ac:dyDescent="0.25">
      <c r="A111" s="394" t="s">
        <v>106</v>
      </c>
      <c r="B111" s="395"/>
      <c r="C111" s="395"/>
      <c r="D111" s="395"/>
      <c r="E111" s="395"/>
      <c r="F111" s="395"/>
      <c r="G111" s="396"/>
      <c r="H111" s="8"/>
    </row>
    <row r="112" spans="1:8" ht="38.25" x14ac:dyDescent="0.25">
      <c r="A112" s="132"/>
      <c r="B112" s="133" t="s">
        <v>87</v>
      </c>
      <c r="C112" s="132" t="s">
        <v>86</v>
      </c>
      <c r="D112" s="132" t="s">
        <v>177</v>
      </c>
      <c r="E112" s="132" t="s">
        <v>146</v>
      </c>
      <c r="F112" s="132" t="s">
        <v>185</v>
      </c>
      <c r="G112" s="222" t="s">
        <v>184</v>
      </c>
      <c r="H112" s="8"/>
    </row>
    <row r="113" spans="1:8" x14ac:dyDescent="0.25">
      <c r="A113" s="219" t="s">
        <v>108</v>
      </c>
      <c r="B113" s="422" t="s">
        <v>179</v>
      </c>
      <c r="C113" s="422"/>
      <c r="D113" s="422"/>
      <c r="E113" s="422"/>
      <c r="F113" s="422"/>
      <c r="G113" s="422"/>
      <c r="H113" s="8"/>
    </row>
    <row r="114" spans="1:8" x14ac:dyDescent="0.25">
      <c r="A114" s="75" t="s">
        <v>7</v>
      </c>
      <c r="B114" s="145" t="s">
        <v>152</v>
      </c>
      <c r="C114" s="125">
        <v>12</v>
      </c>
      <c r="D114" s="125">
        <v>1</v>
      </c>
      <c r="E114" s="126"/>
      <c r="F114" s="134">
        <v>0.2</v>
      </c>
      <c r="G114" s="126">
        <f>(E114*F114)</f>
        <v>0</v>
      </c>
      <c r="H114" s="8"/>
    </row>
    <row r="115" spans="1:8" x14ac:dyDescent="0.25">
      <c r="A115" s="75" t="s">
        <v>8</v>
      </c>
      <c r="B115" s="145" t="s">
        <v>153</v>
      </c>
      <c r="C115" s="125">
        <v>12</v>
      </c>
      <c r="D115" s="125">
        <v>1</v>
      </c>
      <c r="E115" s="126"/>
      <c r="F115" s="134">
        <v>0.2</v>
      </c>
      <c r="G115" s="126">
        <f t="shared" ref="G115:G121" si="4">(E115*F115)</f>
        <v>0</v>
      </c>
      <c r="H115" s="150"/>
    </row>
    <row r="116" spans="1:8" x14ac:dyDescent="0.25">
      <c r="A116" s="75" t="s">
        <v>9</v>
      </c>
      <c r="B116" s="145" t="s">
        <v>154</v>
      </c>
      <c r="C116" s="125">
        <v>12</v>
      </c>
      <c r="D116" s="125">
        <v>1</v>
      </c>
      <c r="E116" s="126"/>
      <c r="F116" s="134">
        <v>0.2</v>
      </c>
      <c r="G116" s="126">
        <f t="shared" si="4"/>
        <v>0</v>
      </c>
      <c r="H116" s="8"/>
    </row>
    <row r="117" spans="1:8" x14ac:dyDescent="0.25">
      <c r="A117" s="75" t="s">
        <v>10</v>
      </c>
      <c r="B117" s="145" t="s">
        <v>155</v>
      </c>
      <c r="C117" s="127">
        <v>12</v>
      </c>
      <c r="D117" s="127">
        <v>1</v>
      </c>
      <c r="E117" s="128"/>
      <c r="F117" s="134">
        <v>0.2</v>
      </c>
      <c r="G117" s="126">
        <f t="shared" si="4"/>
        <v>0</v>
      </c>
      <c r="H117" s="8"/>
    </row>
    <row r="118" spans="1:8" x14ac:dyDescent="0.25">
      <c r="A118" s="135" t="s">
        <v>11</v>
      </c>
      <c r="B118" s="145" t="s">
        <v>156</v>
      </c>
      <c r="C118" s="135">
        <v>12</v>
      </c>
      <c r="D118" s="125">
        <v>1</v>
      </c>
      <c r="E118" s="143"/>
      <c r="F118" s="134">
        <v>0.2</v>
      </c>
      <c r="G118" s="126">
        <f t="shared" si="4"/>
        <v>0</v>
      </c>
      <c r="H118" s="8"/>
    </row>
    <row r="119" spans="1:8" x14ac:dyDescent="0.25">
      <c r="A119" s="75" t="s">
        <v>12</v>
      </c>
      <c r="B119" s="145" t="s">
        <v>157</v>
      </c>
      <c r="C119" s="125">
        <v>12</v>
      </c>
      <c r="D119" s="125">
        <v>1</v>
      </c>
      <c r="E119" s="142"/>
      <c r="F119" s="134">
        <v>0.2</v>
      </c>
      <c r="G119" s="126">
        <f t="shared" si="4"/>
        <v>0</v>
      </c>
      <c r="H119" s="8"/>
    </row>
    <row r="120" spans="1:8" x14ac:dyDescent="0.25">
      <c r="A120" s="75" t="s">
        <v>13</v>
      </c>
      <c r="B120" s="145" t="s">
        <v>158</v>
      </c>
      <c r="C120" s="125">
        <v>12</v>
      </c>
      <c r="D120" s="125">
        <v>1</v>
      </c>
      <c r="E120" s="142"/>
      <c r="F120" s="134">
        <v>0.2</v>
      </c>
      <c r="G120" s="126">
        <f t="shared" si="4"/>
        <v>0</v>
      </c>
      <c r="H120" s="8"/>
    </row>
    <row r="121" spans="1:8" x14ac:dyDescent="0.25">
      <c r="A121" s="75" t="s">
        <v>27</v>
      </c>
      <c r="B121" s="145" t="s">
        <v>159</v>
      </c>
      <c r="C121" s="125">
        <v>12</v>
      </c>
      <c r="D121" s="127">
        <v>1</v>
      </c>
      <c r="E121" s="142"/>
      <c r="F121" s="134">
        <v>0.2</v>
      </c>
      <c r="G121" s="126">
        <f t="shared" si="4"/>
        <v>0</v>
      </c>
      <c r="H121" s="8"/>
    </row>
    <row r="122" spans="1:8" x14ac:dyDescent="0.25">
      <c r="A122" s="75" t="s">
        <v>39</v>
      </c>
      <c r="B122" s="145" t="s">
        <v>160</v>
      </c>
      <c r="C122" s="125">
        <v>12</v>
      </c>
      <c r="D122" s="125">
        <v>1</v>
      </c>
      <c r="E122" s="142"/>
      <c r="F122" s="125" t="s">
        <v>178</v>
      </c>
      <c r="G122" s="126">
        <f>(E122*D122)</f>
        <v>0</v>
      </c>
      <c r="H122" s="8"/>
    </row>
    <row r="123" spans="1:8" x14ac:dyDescent="0.25">
      <c r="A123" s="216" t="s">
        <v>109</v>
      </c>
      <c r="B123" s="408" t="s">
        <v>278</v>
      </c>
      <c r="C123" s="408"/>
      <c r="D123" s="408"/>
      <c r="E123" s="408"/>
      <c r="F123" s="408"/>
      <c r="G123" s="408"/>
      <c r="H123" s="8"/>
    </row>
    <row r="124" spans="1:8" x14ac:dyDescent="0.25">
      <c r="A124" s="135" t="s">
        <v>7</v>
      </c>
      <c r="B124" s="145" t="s">
        <v>161</v>
      </c>
      <c r="C124" s="125">
        <v>12</v>
      </c>
      <c r="D124" s="125">
        <v>1</v>
      </c>
      <c r="E124" s="142"/>
      <c r="F124" s="134">
        <v>0.2</v>
      </c>
      <c r="G124" s="126">
        <f>E124*D124*F124</f>
        <v>0</v>
      </c>
      <c r="H124" s="8"/>
    </row>
    <row r="125" spans="1:8" x14ac:dyDescent="0.25">
      <c r="A125" s="75" t="s">
        <v>8</v>
      </c>
      <c r="B125" s="145" t="s">
        <v>162</v>
      </c>
      <c r="C125" s="125">
        <v>12</v>
      </c>
      <c r="D125" s="125">
        <v>1</v>
      </c>
      <c r="E125" s="142"/>
      <c r="F125" s="134">
        <v>0.2</v>
      </c>
      <c r="G125" s="126">
        <f t="shared" ref="G125:G128" si="5">E125*D125*F125</f>
        <v>0</v>
      </c>
      <c r="H125" s="8"/>
    </row>
    <row r="126" spans="1:8" x14ac:dyDescent="0.25">
      <c r="A126" s="75" t="s">
        <v>9</v>
      </c>
      <c r="B126" s="145" t="s">
        <v>163</v>
      </c>
      <c r="C126" s="125">
        <v>12</v>
      </c>
      <c r="D126" s="125">
        <v>1</v>
      </c>
      <c r="E126" s="142"/>
      <c r="F126" s="134">
        <v>0.2</v>
      </c>
      <c r="G126" s="126">
        <f t="shared" si="5"/>
        <v>0</v>
      </c>
      <c r="H126" s="8"/>
    </row>
    <row r="127" spans="1:8" x14ac:dyDescent="0.25">
      <c r="A127" s="75" t="s">
        <v>10</v>
      </c>
      <c r="B127" s="145" t="s">
        <v>164</v>
      </c>
      <c r="C127" s="125">
        <v>12</v>
      </c>
      <c r="D127" s="125">
        <v>1</v>
      </c>
      <c r="E127" s="142"/>
      <c r="F127" s="134">
        <v>0.2</v>
      </c>
      <c r="G127" s="126">
        <f t="shared" si="5"/>
        <v>0</v>
      </c>
      <c r="H127" s="8"/>
    </row>
    <row r="128" spans="1:8" x14ac:dyDescent="0.25">
      <c r="A128" s="75" t="s">
        <v>11</v>
      </c>
      <c r="B128" s="145" t="s">
        <v>165</v>
      </c>
      <c r="C128" s="125">
        <v>12</v>
      </c>
      <c r="D128" s="125">
        <v>1</v>
      </c>
      <c r="E128" s="142"/>
      <c r="F128" s="134">
        <v>0.2</v>
      </c>
      <c r="G128" s="126">
        <f t="shared" si="5"/>
        <v>0</v>
      </c>
      <c r="H128" s="8"/>
    </row>
    <row r="129" spans="1:8" x14ac:dyDescent="0.25">
      <c r="A129" s="75" t="s">
        <v>12</v>
      </c>
      <c r="B129" s="145" t="s">
        <v>166</v>
      </c>
      <c r="C129" s="125">
        <v>12</v>
      </c>
      <c r="D129" s="125">
        <v>1</v>
      </c>
      <c r="E129" s="142"/>
      <c r="F129" s="134">
        <v>0.1</v>
      </c>
      <c r="G129" s="126">
        <f>E129*D129*F129</f>
        <v>0</v>
      </c>
      <c r="H129" s="8"/>
    </row>
    <row r="130" spans="1:8" x14ac:dyDescent="0.25">
      <c r="A130" s="75" t="s">
        <v>13</v>
      </c>
      <c r="B130" s="145" t="s">
        <v>167</v>
      </c>
      <c r="C130" s="125">
        <v>12</v>
      </c>
      <c r="D130" s="125">
        <v>1</v>
      </c>
      <c r="E130" s="142"/>
      <c r="F130" s="134">
        <v>0.1</v>
      </c>
      <c r="G130" s="126">
        <f>E130*D130*F130</f>
        <v>0</v>
      </c>
      <c r="H130" s="8"/>
    </row>
    <row r="131" spans="1:8" x14ac:dyDescent="0.25">
      <c r="A131" s="135" t="s">
        <v>27</v>
      </c>
      <c r="B131" s="145" t="s">
        <v>183</v>
      </c>
      <c r="C131" s="125">
        <v>1</v>
      </c>
      <c r="D131" s="125">
        <v>12</v>
      </c>
      <c r="E131" s="142"/>
      <c r="F131" s="125" t="s">
        <v>178</v>
      </c>
      <c r="G131" s="126">
        <f>E131*D131</f>
        <v>0</v>
      </c>
      <c r="H131" s="8"/>
    </row>
    <row r="132" spans="1:8" x14ac:dyDescent="0.25">
      <c r="A132" s="135" t="s">
        <v>39</v>
      </c>
      <c r="B132" s="145" t="s">
        <v>215</v>
      </c>
      <c r="C132" s="125">
        <v>2</v>
      </c>
      <c r="D132" s="125">
        <v>6</v>
      </c>
      <c r="E132" s="142"/>
      <c r="F132" s="125" t="s">
        <v>178</v>
      </c>
      <c r="G132" s="126">
        <f>E132*D132</f>
        <v>0</v>
      </c>
      <c r="H132" s="8"/>
    </row>
    <row r="133" spans="1:8" x14ac:dyDescent="0.25">
      <c r="A133" s="75" t="s">
        <v>40</v>
      </c>
      <c r="B133" s="197" t="s">
        <v>214</v>
      </c>
      <c r="C133" s="125">
        <v>1</v>
      </c>
      <c r="D133" s="125">
        <v>6</v>
      </c>
      <c r="E133" s="142"/>
      <c r="F133" s="134" t="s">
        <v>178</v>
      </c>
      <c r="G133" s="126">
        <f>E133*D133</f>
        <v>0</v>
      </c>
      <c r="H133" s="8"/>
    </row>
    <row r="134" spans="1:8" x14ac:dyDescent="0.25">
      <c r="A134" s="75" t="s">
        <v>41</v>
      </c>
      <c r="B134" s="146" t="s">
        <v>216</v>
      </c>
      <c r="C134" s="125">
        <v>12</v>
      </c>
      <c r="D134" s="125">
        <v>1</v>
      </c>
      <c r="E134" s="142"/>
      <c r="F134" s="134" t="s">
        <v>178</v>
      </c>
      <c r="G134" s="126">
        <f>E134*D134</f>
        <v>0</v>
      </c>
      <c r="H134" s="8"/>
    </row>
    <row r="135" spans="1:8" x14ac:dyDescent="0.25">
      <c r="A135" s="75" t="s">
        <v>42</v>
      </c>
      <c r="B135" s="146" t="s">
        <v>176</v>
      </c>
      <c r="C135" s="125">
        <v>2</v>
      </c>
      <c r="D135" s="125">
        <v>6</v>
      </c>
      <c r="E135" s="126"/>
      <c r="F135" s="125" t="s">
        <v>178</v>
      </c>
      <c r="G135" s="126">
        <f>E135*D135</f>
        <v>0</v>
      </c>
      <c r="H135" s="8"/>
    </row>
    <row r="136" spans="1:8" x14ac:dyDescent="0.25">
      <c r="A136" s="75" t="s">
        <v>217</v>
      </c>
      <c r="B136" s="145" t="s">
        <v>182</v>
      </c>
      <c r="C136" s="125">
        <v>1</v>
      </c>
      <c r="D136" s="125">
        <v>12</v>
      </c>
      <c r="E136" s="126"/>
      <c r="F136" s="125" t="s">
        <v>178</v>
      </c>
      <c r="G136" s="126">
        <f t="shared" ref="G136" si="6">E136*D136</f>
        <v>0</v>
      </c>
      <c r="H136" s="8"/>
    </row>
    <row r="137" spans="1:8" x14ac:dyDescent="0.25">
      <c r="A137" s="136" t="s">
        <v>180</v>
      </c>
      <c r="B137" s="409"/>
      <c r="C137" s="410"/>
      <c r="D137" s="410"/>
      <c r="E137" s="410"/>
      <c r="F137" s="410"/>
      <c r="G137" s="411"/>
      <c r="H137" s="8"/>
    </row>
    <row r="138" spans="1:8" ht="15.75" x14ac:dyDescent="0.25">
      <c r="A138" s="23"/>
      <c r="B138" s="23"/>
      <c r="C138" s="23"/>
      <c r="D138" s="23"/>
      <c r="E138" s="23"/>
      <c r="F138" s="23"/>
      <c r="G138" s="23"/>
      <c r="H138" s="8"/>
    </row>
    <row r="139" spans="1:8" x14ac:dyDescent="0.25">
      <c r="A139" s="503" t="s">
        <v>105</v>
      </c>
      <c r="B139" s="503"/>
      <c r="C139" s="503"/>
      <c r="D139" s="503"/>
      <c r="E139" s="20"/>
      <c r="F139" s="20"/>
      <c r="G139" s="17"/>
      <c r="H139" s="17"/>
    </row>
    <row r="140" spans="1:8" x14ac:dyDescent="0.25">
      <c r="A140" s="222"/>
      <c r="B140" s="141" t="s">
        <v>111</v>
      </c>
      <c r="C140" s="132" t="s">
        <v>124</v>
      </c>
      <c r="D140" s="132" t="s">
        <v>123</v>
      </c>
      <c r="E140" s="213"/>
      <c r="F140" s="17"/>
      <c r="G140" s="17"/>
      <c r="H140" s="17"/>
    </row>
    <row r="141" spans="1:8" x14ac:dyDescent="0.25">
      <c r="A141" s="125" t="s">
        <v>108</v>
      </c>
      <c r="B141" s="148" t="str">
        <f>B113</f>
        <v>Itens de Jardinagem</v>
      </c>
      <c r="C141" s="126">
        <f>SUM(G114:G122)</f>
        <v>0</v>
      </c>
      <c r="D141" s="126">
        <f>C141/12</f>
        <v>0</v>
      </c>
      <c r="E141" s="17"/>
      <c r="F141" s="17"/>
      <c r="G141" s="17"/>
      <c r="H141" s="17"/>
    </row>
    <row r="142" spans="1:8" ht="25.5" x14ac:dyDescent="0.25">
      <c r="A142" s="125" t="s">
        <v>109</v>
      </c>
      <c r="B142" s="148" t="str">
        <f>B123</f>
        <v>Itens para Serviços diversos de Limpeza e Conservação das floreiras.</v>
      </c>
      <c r="C142" s="126">
        <f>SUM(G124:G136)</f>
        <v>0</v>
      </c>
      <c r="D142" s="126">
        <f>C142/12</f>
        <v>0</v>
      </c>
      <c r="E142" s="17"/>
      <c r="F142" s="17"/>
      <c r="G142" s="17"/>
      <c r="H142" s="17"/>
    </row>
    <row r="143" spans="1:8" x14ac:dyDescent="0.25">
      <c r="A143" s="504" t="s">
        <v>110</v>
      </c>
      <c r="B143" s="505"/>
      <c r="C143" s="506"/>
      <c r="D143" s="149">
        <f>SUM(D141:D142)</f>
        <v>0</v>
      </c>
      <c r="E143" s="64"/>
      <c r="F143" s="33"/>
      <c r="G143" s="17"/>
      <c r="H143" s="17"/>
    </row>
    <row r="144" spans="1:8" x14ac:dyDescent="0.25">
      <c r="A144" s="4"/>
      <c r="B144" s="20"/>
      <c r="C144" s="32"/>
      <c r="D144" s="24"/>
      <c r="E144" s="24"/>
      <c r="F144" s="33"/>
      <c r="G144" s="17"/>
      <c r="H144" s="17"/>
    </row>
    <row r="145" spans="1:8" x14ac:dyDescent="0.25">
      <c r="A145" s="704" t="s">
        <v>107</v>
      </c>
      <c r="B145" s="704"/>
      <c r="C145" s="704"/>
      <c r="D145" s="704"/>
      <c r="E145" s="704"/>
      <c r="F145" s="20"/>
      <c r="G145" s="20"/>
      <c r="H145" s="17"/>
    </row>
    <row r="146" spans="1:8" ht="46.5" customHeight="1" x14ac:dyDescent="0.25">
      <c r="A146" s="703" t="s">
        <v>100</v>
      </c>
      <c r="B146" s="703"/>
      <c r="C146" s="703"/>
      <c r="D146" s="703"/>
      <c r="E146" s="703"/>
      <c r="F146" s="232"/>
      <c r="G146" s="232"/>
      <c r="H146" s="17"/>
    </row>
    <row r="147" spans="1:8" ht="51.75" customHeight="1" x14ac:dyDescent="0.25">
      <c r="A147" s="494" t="s">
        <v>114</v>
      </c>
      <c r="B147" s="495"/>
      <c r="C147" s="495"/>
      <c r="D147" s="496"/>
      <c r="E147" s="8"/>
      <c r="F147" s="8"/>
      <c r="G147" s="8"/>
      <c r="H147" s="17"/>
    </row>
    <row r="148" spans="1:8" x14ac:dyDescent="0.25">
      <c r="A148" s="424" t="s">
        <v>5</v>
      </c>
      <c r="B148" s="425"/>
      <c r="C148" s="426">
        <v>0.03</v>
      </c>
      <c r="D148" s="426"/>
      <c r="E148" s="8"/>
      <c r="F148" s="8"/>
      <c r="G148" s="8"/>
      <c r="H148" s="17"/>
    </row>
    <row r="149" spans="1:8" ht="15.75" x14ac:dyDescent="0.25">
      <c r="A149" s="434" t="s">
        <v>99</v>
      </c>
      <c r="B149" s="435"/>
      <c r="C149" s="436">
        <v>0.14249999999999999</v>
      </c>
      <c r="D149" s="437"/>
      <c r="E149" s="8"/>
      <c r="F149" s="8"/>
      <c r="G149" s="8"/>
      <c r="H149" s="23"/>
    </row>
    <row r="150" spans="1:8" ht="15.75" x14ac:dyDescent="0.25">
      <c r="A150" s="440" t="s">
        <v>186</v>
      </c>
      <c r="B150" s="441"/>
      <c r="C150" s="438"/>
      <c r="D150" s="439"/>
      <c r="E150" s="8"/>
      <c r="F150" s="8"/>
      <c r="G150" s="8"/>
      <c r="H150" s="23"/>
    </row>
    <row r="151" spans="1:8" ht="15.75" x14ac:dyDescent="0.25">
      <c r="A151" s="424" t="s">
        <v>6</v>
      </c>
      <c r="B151" s="425"/>
      <c r="C151" s="426">
        <v>6.7900000000000002E-2</v>
      </c>
      <c r="D151" s="426"/>
      <c r="E151" s="8"/>
      <c r="F151" s="8"/>
      <c r="G151" s="8"/>
      <c r="H151" s="23"/>
    </row>
    <row r="152" spans="1:8" ht="15.75" x14ac:dyDescent="0.25">
      <c r="A152" s="430" t="s">
        <v>0</v>
      </c>
      <c r="B152" s="431"/>
      <c r="C152" s="432">
        <f>SUM(C148:D151)</f>
        <v>0.2404</v>
      </c>
      <c r="D152" s="433"/>
      <c r="E152" s="8"/>
      <c r="F152" s="8"/>
      <c r="G152" s="8"/>
      <c r="H152" s="23"/>
    </row>
    <row r="153" spans="1:8" ht="15.75" x14ac:dyDescent="0.25">
      <c r="A153" s="65"/>
      <c r="B153" s="35"/>
      <c r="C153" s="36"/>
      <c r="D153" s="36"/>
      <c r="E153" s="8"/>
      <c r="F153" s="8"/>
      <c r="G153" s="8"/>
      <c r="H153" s="23"/>
    </row>
    <row r="154" spans="1:8" ht="15.75" x14ac:dyDescent="0.25">
      <c r="A154" s="427" t="s">
        <v>34</v>
      </c>
      <c r="B154" s="428"/>
      <c r="C154" s="428"/>
      <c r="D154" s="428"/>
      <c r="E154" s="429"/>
      <c r="F154" s="23"/>
      <c r="G154" s="23"/>
      <c r="H154" s="23"/>
    </row>
    <row r="155" spans="1:8" ht="25.5" x14ac:dyDescent="0.25">
      <c r="A155" s="162" t="s">
        <v>112</v>
      </c>
      <c r="B155" s="163" t="s">
        <v>4</v>
      </c>
      <c r="C155" s="162" t="s">
        <v>97</v>
      </c>
      <c r="D155" s="162" t="s">
        <v>21</v>
      </c>
      <c r="E155" s="162" t="s">
        <v>121</v>
      </c>
      <c r="F155" s="213"/>
      <c r="G155" s="21"/>
      <c r="H155" s="23"/>
    </row>
    <row r="156" spans="1:8" ht="15.75" x14ac:dyDescent="0.25">
      <c r="A156" s="164"/>
      <c r="B156" s="166" t="s">
        <v>187</v>
      </c>
      <c r="C156" s="164"/>
      <c r="D156" s="162"/>
      <c r="E156" s="162"/>
      <c r="F156" s="213"/>
      <c r="G156" s="21"/>
      <c r="H156" s="23"/>
    </row>
    <row r="157" spans="1:8" ht="15.75" x14ac:dyDescent="0.25">
      <c r="A157" s="151" t="s">
        <v>7</v>
      </c>
      <c r="B157" s="152" t="s">
        <v>315</v>
      </c>
      <c r="C157" s="153">
        <f>SUM(C24,C63,D87,C109)</f>
        <v>0</v>
      </c>
      <c r="D157" s="154">
        <f>C152</f>
        <v>0.2404</v>
      </c>
      <c r="E157" s="155">
        <f>(C157*D157)</f>
        <v>0</v>
      </c>
      <c r="F157" s="22"/>
      <c r="G157" s="21"/>
      <c r="H157" s="23"/>
    </row>
    <row r="158" spans="1:8" ht="25.5" x14ac:dyDescent="0.25">
      <c r="A158" s="164" t="s">
        <v>113</v>
      </c>
      <c r="B158" s="165" t="s">
        <v>4</v>
      </c>
      <c r="C158" s="164" t="s">
        <v>97</v>
      </c>
      <c r="D158" s="162" t="str">
        <f>D155</f>
        <v>Percentual (%)</v>
      </c>
      <c r="E158" s="162" t="s">
        <v>98</v>
      </c>
      <c r="F158" s="23"/>
      <c r="G158" s="23"/>
      <c r="H158" s="23"/>
    </row>
    <row r="159" spans="1:8" ht="15.75" x14ac:dyDescent="0.25">
      <c r="A159" s="156" t="s">
        <v>7</v>
      </c>
      <c r="B159" s="157" t="s">
        <v>188</v>
      </c>
      <c r="C159" s="159">
        <f>D143</f>
        <v>0</v>
      </c>
      <c r="D159" s="160">
        <f>D157</f>
        <v>0.2404</v>
      </c>
      <c r="E159" s="161">
        <f>D159*C159</f>
        <v>0</v>
      </c>
      <c r="F159" s="23"/>
      <c r="G159" s="23"/>
      <c r="H159" s="23"/>
    </row>
    <row r="160" spans="1:8" ht="15.75" x14ac:dyDescent="0.25">
      <c r="A160" s="223"/>
      <c r="B160" s="17"/>
      <c r="C160" s="213"/>
      <c r="D160" s="213"/>
      <c r="E160" s="229"/>
      <c r="F160" s="23"/>
      <c r="G160" s="23"/>
      <c r="H160" s="23"/>
    </row>
    <row r="161" spans="1:8" ht="15.75" x14ac:dyDescent="0.25">
      <c r="A161" s="493" t="s">
        <v>92</v>
      </c>
      <c r="B161" s="493"/>
      <c r="C161" s="493"/>
      <c r="D161" s="20"/>
      <c r="E161" s="8"/>
      <c r="F161" s="23"/>
      <c r="G161" s="23"/>
      <c r="H161" s="23"/>
    </row>
    <row r="162" spans="1:8" ht="25.5" x14ac:dyDescent="0.25">
      <c r="A162" s="224"/>
      <c r="B162" s="224" t="s">
        <v>93</v>
      </c>
      <c r="C162" s="224" t="s">
        <v>228</v>
      </c>
      <c r="D162" s="213"/>
      <c r="E162" s="8"/>
      <c r="F162" s="23"/>
      <c r="G162" s="23"/>
      <c r="H162" s="23"/>
    </row>
    <row r="163" spans="1:8" ht="15.75" x14ac:dyDescent="0.25">
      <c r="A163" s="75" t="s">
        <v>7</v>
      </c>
      <c r="B163" s="148" t="s">
        <v>131</v>
      </c>
      <c r="C163" s="170">
        <f>C24</f>
        <v>0</v>
      </c>
      <c r="D163" s="195"/>
      <c r="E163" s="21"/>
      <c r="F163" s="23"/>
      <c r="G163" s="23"/>
      <c r="H163" s="23"/>
    </row>
    <row r="164" spans="1:8" ht="15.75" x14ac:dyDescent="0.25">
      <c r="A164" s="75" t="s">
        <v>8</v>
      </c>
      <c r="B164" s="148" t="s">
        <v>189</v>
      </c>
      <c r="C164" s="170">
        <f>C63</f>
        <v>0</v>
      </c>
      <c r="D164" s="195"/>
      <c r="E164" s="21"/>
      <c r="F164" s="23"/>
      <c r="G164" s="23"/>
      <c r="H164" s="23"/>
    </row>
    <row r="165" spans="1:8" ht="15.75" x14ac:dyDescent="0.25">
      <c r="A165" s="75" t="s">
        <v>9</v>
      </c>
      <c r="B165" s="148" t="s">
        <v>190</v>
      </c>
      <c r="C165" s="170">
        <f>D87</f>
        <v>0</v>
      </c>
      <c r="D165" s="195"/>
      <c r="E165" s="21"/>
      <c r="F165" s="23"/>
      <c r="G165" s="23"/>
      <c r="H165" s="23"/>
    </row>
    <row r="166" spans="1:8" ht="15.75" x14ac:dyDescent="0.25">
      <c r="A166" s="75"/>
      <c r="B166" s="189" t="s">
        <v>233</v>
      </c>
      <c r="C166" s="170">
        <f>C109</f>
        <v>0</v>
      </c>
      <c r="D166" s="195"/>
      <c r="E166" s="21"/>
      <c r="F166" s="23"/>
      <c r="G166" s="23"/>
      <c r="H166" s="23"/>
    </row>
    <row r="167" spans="1:8" ht="15.75" x14ac:dyDescent="0.25">
      <c r="A167" s="75" t="s">
        <v>10</v>
      </c>
      <c r="B167" s="148" t="s">
        <v>191</v>
      </c>
      <c r="C167" s="170">
        <f>SUM(E159,D143)</f>
        <v>0</v>
      </c>
      <c r="D167" s="195"/>
      <c r="E167" s="21"/>
      <c r="F167" s="23"/>
      <c r="G167" s="23"/>
      <c r="H167" s="23"/>
    </row>
    <row r="168" spans="1:8" ht="15.75" x14ac:dyDescent="0.25">
      <c r="A168" s="75" t="s">
        <v>12</v>
      </c>
      <c r="B168" s="148" t="s">
        <v>192</v>
      </c>
      <c r="C168" s="172">
        <f>E157</f>
        <v>0</v>
      </c>
      <c r="D168" s="53"/>
      <c r="E168" s="21"/>
      <c r="F168" s="23"/>
      <c r="G168" s="23"/>
      <c r="H168" s="23"/>
    </row>
    <row r="169" spans="1:8" ht="15.75" x14ac:dyDescent="0.25">
      <c r="A169" s="75"/>
      <c r="B169" s="171" t="s">
        <v>124</v>
      </c>
      <c r="C169" s="149">
        <f>SUM(C163:C168)</f>
        <v>0</v>
      </c>
      <c r="D169" s="33"/>
      <c r="E169" s="23"/>
      <c r="F169" s="23"/>
      <c r="G169" s="23"/>
      <c r="H169" s="23"/>
    </row>
    <row r="170" spans="1:8" ht="15.75" x14ac:dyDescent="0.25">
      <c r="A170" s="213"/>
      <c r="B170" s="52"/>
      <c r="C170" s="53"/>
      <c r="D170" s="21"/>
      <c r="E170" s="21"/>
      <c r="F170" s="23"/>
      <c r="G170" s="23"/>
      <c r="H170" s="23"/>
    </row>
    <row r="171" spans="1:8" x14ac:dyDescent="0.25">
      <c r="A171" s="493" t="s">
        <v>94</v>
      </c>
      <c r="B171" s="493"/>
      <c r="C171" s="493"/>
      <c r="D171" s="493"/>
      <c r="E171" s="493"/>
      <c r="F171" s="25"/>
      <c r="G171" s="25"/>
      <c r="H171" s="25"/>
    </row>
    <row r="172" spans="1:8" ht="15.75" x14ac:dyDescent="0.25">
      <c r="A172" s="173"/>
      <c r="B172" s="173" t="s">
        <v>58</v>
      </c>
      <c r="C172" s="224" t="s">
        <v>95</v>
      </c>
      <c r="D172" s="174" t="s">
        <v>82</v>
      </c>
      <c r="E172" s="174" t="s">
        <v>125</v>
      </c>
      <c r="F172" s="23"/>
      <c r="G172" s="23"/>
      <c r="H172" s="23"/>
    </row>
    <row r="173" spans="1:8" ht="15.75" x14ac:dyDescent="0.25">
      <c r="A173" s="125"/>
      <c r="B173" s="75" t="s">
        <v>314</v>
      </c>
      <c r="C173" s="176">
        <v>1</v>
      </c>
      <c r="D173" s="177">
        <f>C169</f>
        <v>0</v>
      </c>
      <c r="E173" s="177">
        <f>D173*12</f>
        <v>0</v>
      </c>
      <c r="F173" s="23"/>
      <c r="G173" s="23"/>
      <c r="H173" s="23"/>
    </row>
    <row r="174" spans="1:8" ht="15.75" x14ac:dyDescent="0.25">
      <c r="A174" s="481" t="s">
        <v>96</v>
      </c>
      <c r="B174" s="482"/>
      <c r="C174" s="483"/>
      <c r="D174" s="491">
        <f>SUM(E173:E173)</f>
        <v>0</v>
      </c>
      <c r="E174" s="492"/>
      <c r="F174" s="23"/>
      <c r="G174" s="23"/>
      <c r="H174" s="23"/>
    </row>
    <row r="175" spans="1:8" ht="15.75" x14ac:dyDescent="0.25">
      <c r="A175" s="481" t="s">
        <v>126</v>
      </c>
      <c r="B175" s="482"/>
      <c r="C175" s="483"/>
      <c r="D175" s="479">
        <f>D174/12</f>
        <v>0</v>
      </c>
      <c r="E175" s="480"/>
      <c r="F175" s="23"/>
      <c r="G175" s="23"/>
      <c r="H175" s="23"/>
    </row>
  </sheetData>
  <mergeCells count="95">
    <mergeCell ref="A13:B13"/>
    <mergeCell ref="A1:D1"/>
    <mergeCell ref="A2:D2"/>
    <mergeCell ref="A3:C3"/>
    <mergeCell ref="A4:C4"/>
    <mergeCell ref="A6:D6"/>
    <mergeCell ref="B7:C7"/>
    <mergeCell ref="B8:C8"/>
    <mergeCell ref="B9:C9"/>
    <mergeCell ref="B10:C10"/>
    <mergeCell ref="B11:C11"/>
    <mergeCell ref="A12:D12"/>
    <mergeCell ref="A14:B14"/>
    <mergeCell ref="A15:B15"/>
    <mergeCell ref="A17:C17"/>
    <mergeCell ref="A21:C21"/>
    <mergeCell ref="A22:A23"/>
    <mergeCell ref="B22:B23"/>
    <mergeCell ref="C22:C23"/>
    <mergeCell ref="E36:E37"/>
    <mergeCell ref="A35:D35"/>
    <mergeCell ref="E22:E23"/>
    <mergeCell ref="A28:A29"/>
    <mergeCell ref="B28:B29"/>
    <mergeCell ref="C28:C29"/>
    <mergeCell ref="D28:D29"/>
    <mergeCell ref="E28:E29"/>
    <mergeCell ref="A26:D26"/>
    <mergeCell ref="A33:B33"/>
    <mergeCell ref="A36:A37"/>
    <mergeCell ref="B36:B37"/>
    <mergeCell ref="C36:C37"/>
    <mergeCell ref="D36:D37"/>
    <mergeCell ref="A46:C46"/>
    <mergeCell ref="A49:A50"/>
    <mergeCell ref="B49:B50"/>
    <mergeCell ref="C49:C50"/>
    <mergeCell ref="D49:D50"/>
    <mergeCell ref="A48:D48"/>
    <mergeCell ref="G49:G50"/>
    <mergeCell ref="A55:C55"/>
    <mergeCell ref="A58:A59"/>
    <mergeCell ref="B58:B59"/>
    <mergeCell ref="C58:C59"/>
    <mergeCell ref="D58:D59"/>
    <mergeCell ref="A57:C57"/>
    <mergeCell ref="E49:E50"/>
    <mergeCell ref="A89:F89"/>
    <mergeCell ref="A63:B63"/>
    <mergeCell ref="A65:F65"/>
    <mergeCell ref="A66:F66"/>
    <mergeCell ref="A67:F67"/>
    <mergeCell ref="A68:A69"/>
    <mergeCell ref="B68:B69"/>
    <mergeCell ref="C68:C69"/>
    <mergeCell ref="D68:D69"/>
    <mergeCell ref="E68:F68"/>
    <mergeCell ref="G76:G77"/>
    <mergeCell ref="H76:H77"/>
    <mergeCell ref="A80:B80"/>
    <mergeCell ref="A81:H81"/>
    <mergeCell ref="A85:D85"/>
    <mergeCell ref="B137:G137"/>
    <mergeCell ref="A94:B94"/>
    <mergeCell ref="E94:F94"/>
    <mergeCell ref="A103:B103"/>
    <mergeCell ref="E103:F103"/>
    <mergeCell ref="A104:E104"/>
    <mergeCell ref="F104:G104"/>
    <mergeCell ref="A105:C105"/>
    <mergeCell ref="A106:C106"/>
    <mergeCell ref="A111:G111"/>
    <mergeCell ref="B113:G113"/>
    <mergeCell ref="B123:G123"/>
    <mergeCell ref="A152:B152"/>
    <mergeCell ref="C152:D152"/>
    <mergeCell ref="A139:D139"/>
    <mergeCell ref="A143:C143"/>
    <mergeCell ref="A147:D147"/>
    <mergeCell ref="A148:B148"/>
    <mergeCell ref="C148:D148"/>
    <mergeCell ref="A149:B149"/>
    <mergeCell ref="C149:D150"/>
    <mergeCell ref="A150:B150"/>
    <mergeCell ref="A151:B151"/>
    <mergeCell ref="C151:D151"/>
    <mergeCell ref="A146:E146"/>
    <mergeCell ref="A145:E145"/>
    <mergeCell ref="A154:E154"/>
    <mergeCell ref="A171:E171"/>
    <mergeCell ref="A174:C174"/>
    <mergeCell ref="D174:E174"/>
    <mergeCell ref="A175:C175"/>
    <mergeCell ref="D175:E175"/>
    <mergeCell ref="A161:C161"/>
  </mergeCells>
  <pageMargins left="0.511811024" right="0.511811024" top="0.78740157499999996" bottom="0.78740157499999996" header="0.31496062000000002" footer="0.31496062000000002"/>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6</vt:i4>
      </vt:variant>
    </vt:vector>
  </HeadingPairs>
  <TitlesOfParts>
    <vt:vector size="6" baseType="lpstr">
      <vt:lpstr>Item 01 - LIMPEZA DE PRAÇAS  </vt:lpstr>
      <vt:lpstr>Item 02 - CEMITÉRIOS </vt:lpstr>
      <vt:lpstr>Item 03 - PRAÇA PIONEIRO...</vt:lpstr>
      <vt:lpstr>Item 04-Lago Municipal </vt:lpstr>
      <vt:lpstr>Item 05-piscina </vt:lpstr>
      <vt:lpstr>Item 06- Canteiros, floreiras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Arcangela Silva Casagrande</dc:creator>
  <cp:lastModifiedBy>licitacao4</cp:lastModifiedBy>
  <cp:lastPrinted>2019-11-27T12:24:19Z</cp:lastPrinted>
  <dcterms:created xsi:type="dcterms:W3CDTF">2018-01-23T19:35:16Z</dcterms:created>
  <dcterms:modified xsi:type="dcterms:W3CDTF">2019-11-27T12:26:02Z</dcterms:modified>
</cp:coreProperties>
</file>