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Engenharia - ENGENHARIA\JEAN Felipe M\OBRAS 2022\REFORMA UBS SESA\LICITAÇÃO\MARIA DA LUZ\"/>
    </mc:Choice>
  </mc:AlternateContent>
  <xr:revisionPtr revIDLastSave="0" documentId="13_ncr:1_{7FDEC349-F374-4520-8C3C-8EEF8331D9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ORÇAMENTO!$A$10:$G$178</definedName>
    <definedName name="_xlnm.Print_Area" localSheetId="2">BDI!$A$1:$E$46</definedName>
    <definedName name="_xlnm.Print_Area" localSheetId="1">CRONOGRAMA!$A$1:$V$49</definedName>
    <definedName name="_xlnm.Print_Area" localSheetId="0">ORÇAMENTO!$A$1:$G$186</definedName>
    <definedName name="Import.CR">[1]Dados!$G$8</definedName>
    <definedName name="Import.Município">[1]Dados!$G$7</definedName>
    <definedName name="Import.Proponente">[1]Dados!$G$6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2" i="2" l="1"/>
  <c r="B22" i="2"/>
  <c r="C21" i="2"/>
  <c r="B21" i="2"/>
  <c r="C20" i="2"/>
  <c r="B20" i="2"/>
  <c r="C19" i="2"/>
  <c r="B19" i="2"/>
  <c r="C18" i="2"/>
  <c r="B18" i="2"/>
  <c r="B17" i="2"/>
  <c r="B28" i="2" l="1"/>
  <c r="B27" i="2"/>
  <c r="B26" i="2"/>
  <c r="B25" i="2"/>
  <c r="B24" i="2"/>
  <c r="B23" i="2"/>
  <c r="F17" i="2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/>
  <c r="J30" i="2" s="1"/>
  <c r="L30" i="2" s="1"/>
  <c r="N30" i="2" s="1"/>
  <c r="P30" i="2" s="1"/>
  <c r="R30" i="2" s="1"/>
  <c r="T30" i="2" s="1"/>
  <c r="V30" i="2" s="1"/>
  <c r="F31" i="2"/>
  <c r="H31" i="2" s="1"/>
  <c r="J31" i="2" s="1"/>
  <c r="L31" i="2" s="1"/>
  <c r="N31" i="2" s="1"/>
  <c r="P31" i="2" s="1"/>
  <c r="R31" i="2" s="1"/>
  <c r="T31" i="2" s="1"/>
  <c r="V31" i="2" s="1"/>
  <c r="F32" i="2"/>
  <c r="H32" i="2" s="1"/>
  <c r="J32" i="2" s="1"/>
  <c r="L32" i="2" s="1"/>
  <c r="N32" i="2" s="1"/>
  <c r="P32" i="2" s="1"/>
  <c r="R32" i="2" s="1"/>
  <c r="T32" i="2" s="1"/>
  <c r="V32" i="2" s="1"/>
  <c r="F33" i="2"/>
  <c r="H33" i="2" s="1"/>
  <c r="J33" i="2" s="1"/>
  <c r="L33" i="2" s="1"/>
  <c r="N33" i="2" s="1"/>
  <c r="P33" i="2" s="1"/>
  <c r="R33" i="2" s="1"/>
  <c r="T33" i="2" s="1"/>
  <c r="V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2" i="1"/>
  <c r="F12" i="1" s="1"/>
  <c r="G12" i="1" s="1"/>
  <c r="H11" i="1" s="1"/>
  <c r="I14" i="1"/>
  <c r="F14" i="1" s="1"/>
  <c r="G14" i="1" s="1"/>
  <c r="I15" i="1"/>
  <c r="F15" i="1" s="1"/>
  <c r="G15" i="1" s="1"/>
  <c r="I17" i="1"/>
  <c r="F17" i="1" s="1"/>
  <c r="G17" i="1" s="1"/>
  <c r="I18" i="1"/>
  <c r="F18" i="1" s="1"/>
  <c r="G18" i="1" s="1"/>
  <c r="I19" i="1"/>
  <c r="F19" i="1" s="1"/>
  <c r="G19" i="1" s="1"/>
  <c r="I21" i="1"/>
  <c r="F21" i="1" s="1"/>
  <c r="G21" i="1" s="1"/>
  <c r="I22" i="1"/>
  <c r="F22" i="1" s="1"/>
  <c r="G22" i="1" s="1"/>
  <c r="I23" i="1"/>
  <c r="F23" i="1" s="1"/>
  <c r="G23" i="1" s="1"/>
  <c r="I24" i="1"/>
  <c r="F24" i="1" s="1"/>
  <c r="G24" i="1" s="1"/>
  <c r="I26" i="1"/>
  <c r="F26" i="1" s="1"/>
  <c r="G26" i="1" s="1"/>
  <c r="I27" i="1"/>
  <c r="F27" i="1" s="1"/>
  <c r="G27" i="1" s="1"/>
  <c r="I28" i="1"/>
  <c r="F28" i="1" s="1"/>
  <c r="G28" i="1" s="1"/>
  <c r="I29" i="1"/>
  <c r="F29" i="1" s="1"/>
  <c r="G29" i="1" s="1"/>
  <c r="I31" i="1"/>
  <c r="F31" i="1" s="1"/>
  <c r="G31" i="1" s="1"/>
  <c r="H30" i="1" s="1"/>
  <c r="I32" i="1"/>
  <c r="I33" i="1"/>
  <c r="F33" i="1" s="1"/>
  <c r="G33" i="1" s="1"/>
  <c r="I34" i="1"/>
  <c r="F34" i="1" s="1"/>
  <c r="G34" i="1" s="1"/>
  <c r="I35" i="1"/>
  <c r="F35" i="1" s="1"/>
  <c r="G35" i="1" s="1"/>
  <c r="I36" i="1"/>
  <c r="I37" i="1"/>
  <c r="F37" i="1" s="1"/>
  <c r="G37" i="1" s="1"/>
  <c r="I38" i="1"/>
  <c r="F38" i="1" s="1"/>
  <c r="G38" i="1" s="1"/>
  <c r="I39" i="1"/>
  <c r="F39" i="1" s="1"/>
  <c r="G39" i="1" s="1"/>
  <c r="I40" i="1"/>
  <c r="F40" i="1" s="1"/>
  <c r="G40" i="1" s="1"/>
  <c r="I41" i="1"/>
  <c r="F41" i="1" s="1"/>
  <c r="G41" i="1" s="1"/>
  <c r="I42" i="1"/>
  <c r="I43" i="1"/>
  <c r="F43" i="1" s="1"/>
  <c r="G43" i="1" s="1"/>
  <c r="I44" i="1"/>
  <c r="F44" i="1" s="1"/>
  <c r="G44" i="1" s="1"/>
  <c r="I45" i="1"/>
  <c r="F45" i="1" s="1"/>
  <c r="G45" i="1" s="1"/>
  <c r="I46" i="1"/>
  <c r="F46" i="1" s="1"/>
  <c r="G46" i="1" s="1"/>
  <c r="I47" i="1"/>
  <c r="F47" i="1" s="1"/>
  <c r="G47" i="1" s="1"/>
  <c r="I48" i="1"/>
  <c r="F48" i="1" s="1"/>
  <c r="G48" i="1" s="1"/>
  <c r="I49" i="1"/>
  <c r="F49" i="1" s="1"/>
  <c r="G49" i="1" s="1"/>
  <c r="I50" i="1"/>
  <c r="F50" i="1" s="1"/>
  <c r="G50" i="1" s="1"/>
  <c r="I51" i="1"/>
  <c r="I52" i="1"/>
  <c r="F52" i="1" s="1"/>
  <c r="G52" i="1" s="1"/>
  <c r="I53" i="1"/>
  <c r="F53" i="1" s="1"/>
  <c r="G53" i="1" s="1"/>
  <c r="I54" i="1"/>
  <c r="F54" i="1" s="1"/>
  <c r="G54" i="1" s="1"/>
  <c r="I55" i="1"/>
  <c r="F55" i="1" s="1"/>
  <c r="G55" i="1" s="1"/>
  <c r="I56" i="1"/>
  <c r="F56" i="1" s="1"/>
  <c r="G56" i="1" s="1"/>
  <c r="I57" i="1"/>
  <c r="F57" i="1" s="1"/>
  <c r="G57" i="1" s="1"/>
  <c r="I58" i="1"/>
  <c r="I59" i="1"/>
  <c r="F59" i="1" s="1"/>
  <c r="G59" i="1" s="1"/>
  <c r="I60" i="1"/>
  <c r="F60" i="1" s="1"/>
  <c r="G60" i="1" s="1"/>
  <c r="I61" i="1"/>
  <c r="F61" i="1" s="1"/>
  <c r="G61" i="1" s="1"/>
  <c r="I62" i="1"/>
  <c r="F62" i="1" s="1"/>
  <c r="G62" i="1" s="1"/>
  <c r="I63" i="1"/>
  <c r="F63" i="1" s="1"/>
  <c r="G63" i="1" s="1"/>
  <c r="I64" i="1"/>
  <c r="F64" i="1" s="1"/>
  <c r="G64" i="1" s="1"/>
  <c r="I65" i="1"/>
  <c r="F65" i="1" s="1"/>
  <c r="G65" i="1" s="1"/>
  <c r="I66" i="1"/>
  <c r="F66" i="1" s="1"/>
  <c r="G66" i="1" s="1"/>
  <c r="I67" i="1"/>
  <c r="F67" i="1" s="1"/>
  <c r="G67" i="1" s="1"/>
  <c r="I68" i="1"/>
  <c r="F68" i="1" s="1"/>
  <c r="G68" i="1" s="1"/>
  <c r="I69" i="1"/>
  <c r="F69" i="1" s="1"/>
  <c r="G69" i="1" s="1"/>
  <c r="I70" i="1"/>
  <c r="F70" i="1" s="1"/>
  <c r="G70" i="1" s="1"/>
  <c r="I71" i="1"/>
  <c r="F71" i="1" s="1"/>
  <c r="G71" i="1" s="1"/>
  <c r="I72" i="1"/>
  <c r="F72" i="1" s="1"/>
  <c r="G72" i="1" s="1"/>
  <c r="I73" i="1"/>
  <c r="F73" i="1" s="1"/>
  <c r="G73" i="1" s="1"/>
  <c r="I74" i="1"/>
  <c r="F74" i="1" s="1"/>
  <c r="G74" i="1" s="1"/>
  <c r="I75" i="1"/>
  <c r="F75" i="1" s="1"/>
  <c r="G75" i="1" s="1"/>
  <c r="I76" i="1"/>
  <c r="F76" i="1" s="1"/>
  <c r="G76" i="1" s="1"/>
  <c r="I77" i="1"/>
  <c r="F77" i="1" s="1"/>
  <c r="G77" i="1" s="1"/>
  <c r="I78" i="1"/>
  <c r="F78" i="1" s="1"/>
  <c r="G78" i="1" s="1"/>
  <c r="I79" i="1"/>
  <c r="F79" i="1" s="1"/>
  <c r="G79" i="1" s="1"/>
  <c r="I80" i="1"/>
  <c r="F80" i="1" s="1"/>
  <c r="G80" i="1" s="1"/>
  <c r="I81" i="1"/>
  <c r="F81" i="1" s="1"/>
  <c r="G81" i="1" s="1"/>
  <c r="I82" i="1"/>
  <c r="F82" i="1" s="1"/>
  <c r="G82" i="1" s="1"/>
  <c r="I83" i="1"/>
  <c r="F83" i="1" s="1"/>
  <c r="G83" i="1" s="1"/>
  <c r="I84" i="1"/>
  <c r="F84" i="1" s="1"/>
  <c r="G84" i="1" s="1"/>
  <c r="I85" i="1"/>
  <c r="F85" i="1" s="1"/>
  <c r="G85" i="1" s="1"/>
  <c r="I86" i="1"/>
  <c r="F86" i="1" s="1"/>
  <c r="G86" i="1" s="1"/>
  <c r="I87" i="1"/>
  <c r="F87" i="1" s="1"/>
  <c r="G87" i="1" s="1"/>
  <c r="I88" i="1"/>
  <c r="F88" i="1" s="1"/>
  <c r="G88" i="1" s="1"/>
  <c r="I89" i="1"/>
  <c r="F89" i="1" s="1"/>
  <c r="G89" i="1" s="1"/>
  <c r="I90" i="1"/>
  <c r="F90" i="1" s="1"/>
  <c r="G90" i="1" s="1"/>
  <c r="I91" i="1"/>
  <c r="F91" i="1" s="1"/>
  <c r="G91" i="1" s="1"/>
  <c r="I92" i="1"/>
  <c r="F92" i="1" s="1"/>
  <c r="G92" i="1" s="1"/>
  <c r="I93" i="1"/>
  <c r="F93" i="1" s="1"/>
  <c r="G93" i="1" s="1"/>
  <c r="I94" i="1"/>
  <c r="F94" i="1" s="1"/>
  <c r="G94" i="1" s="1"/>
  <c r="I95" i="1"/>
  <c r="F95" i="1" s="1"/>
  <c r="G95" i="1" s="1"/>
  <c r="I96" i="1"/>
  <c r="F96" i="1" s="1"/>
  <c r="G96" i="1" s="1"/>
  <c r="I97" i="1"/>
  <c r="F97" i="1" s="1"/>
  <c r="G97" i="1" s="1"/>
  <c r="I98" i="1"/>
  <c r="F98" i="1" s="1"/>
  <c r="G98" i="1" s="1"/>
  <c r="I99" i="1"/>
  <c r="F99" i="1" s="1"/>
  <c r="G99" i="1" s="1"/>
  <c r="I100" i="1"/>
  <c r="F100" i="1" s="1"/>
  <c r="G100" i="1" s="1"/>
  <c r="I101" i="1"/>
  <c r="F101" i="1" s="1"/>
  <c r="G101" i="1" s="1"/>
  <c r="I102" i="1"/>
  <c r="F102" i="1" s="1"/>
  <c r="G102" i="1" s="1"/>
  <c r="I103" i="1"/>
  <c r="F103" i="1" s="1"/>
  <c r="G103" i="1" s="1"/>
  <c r="I104" i="1"/>
  <c r="F104" i="1" s="1"/>
  <c r="G104" i="1" s="1"/>
  <c r="I105" i="1"/>
  <c r="F105" i="1" s="1"/>
  <c r="G105" i="1" s="1"/>
  <c r="I106" i="1"/>
  <c r="F106" i="1" s="1"/>
  <c r="G106" i="1" s="1"/>
  <c r="I107" i="1"/>
  <c r="F107" i="1" s="1"/>
  <c r="G107" i="1" s="1"/>
  <c r="I108" i="1"/>
  <c r="F108" i="1" s="1"/>
  <c r="G108" i="1" s="1"/>
  <c r="I109" i="1"/>
  <c r="F109" i="1" s="1"/>
  <c r="G109" i="1" s="1"/>
  <c r="I110" i="1"/>
  <c r="F110" i="1" s="1"/>
  <c r="G110" i="1" s="1"/>
  <c r="I111" i="1"/>
  <c r="F111" i="1" s="1"/>
  <c r="G111" i="1" s="1"/>
  <c r="I112" i="1"/>
  <c r="F112" i="1" s="1"/>
  <c r="G112" i="1" s="1"/>
  <c r="I113" i="1"/>
  <c r="F113" i="1" s="1"/>
  <c r="G113" i="1" s="1"/>
  <c r="I114" i="1"/>
  <c r="F114" i="1" s="1"/>
  <c r="G114" i="1" s="1"/>
  <c r="I115" i="1"/>
  <c r="F115" i="1" s="1"/>
  <c r="G115" i="1" s="1"/>
  <c r="I116" i="1"/>
  <c r="F116" i="1" s="1"/>
  <c r="G116" i="1" s="1"/>
  <c r="I117" i="1"/>
  <c r="F117" i="1" s="1"/>
  <c r="G117" i="1" s="1"/>
  <c r="I118" i="1"/>
  <c r="F118" i="1" s="1"/>
  <c r="G118" i="1" s="1"/>
  <c r="I119" i="1"/>
  <c r="F119" i="1" s="1"/>
  <c r="G119" i="1" s="1"/>
  <c r="I120" i="1"/>
  <c r="F120" i="1" s="1"/>
  <c r="G120" i="1" s="1"/>
  <c r="I121" i="1"/>
  <c r="F121" i="1" s="1"/>
  <c r="G121" i="1" s="1"/>
  <c r="I122" i="1"/>
  <c r="F122" i="1" s="1"/>
  <c r="G122" i="1" s="1"/>
  <c r="I123" i="1"/>
  <c r="F123" i="1" s="1"/>
  <c r="G123" i="1" s="1"/>
  <c r="I124" i="1"/>
  <c r="F124" i="1" s="1"/>
  <c r="G124" i="1" s="1"/>
  <c r="I125" i="1"/>
  <c r="F125" i="1" s="1"/>
  <c r="G125" i="1" s="1"/>
  <c r="I126" i="1"/>
  <c r="F126" i="1" s="1"/>
  <c r="G126" i="1" s="1"/>
  <c r="I127" i="1"/>
  <c r="F127" i="1" s="1"/>
  <c r="G127" i="1" s="1"/>
  <c r="I128" i="1"/>
  <c r="F128" i="1" s="1"/>
  <c r="G128" i="1" s="1"/>
  <c r="I129" i="1"/>
  <c r="F129" i="1" s="1"/>
  <c r="G129" i="1" s="1"/>
  <c r="I130" i="1"/>
  <c r="F130" i="1" s="1"/>
  <c r="G130" i="1" s="1"/>
  <c r="I131" i="1"/>
  <c r="F131" i="1" s="1"/>
  <c r="G131" i="1" s="1"/>
  <c r="I132" i="1"/>
  <c r="F132" i="1" s="1"/>
  <c r="G132" i="1" s="1"/>
  <c r="I133" i="1"/>
  <c r="F133" i="1" s="1"/>
  <c r="G133" i="1" s="1"/>
  <c r="I134" i="1"/>
  <c r="F134" i="1" s="1"/>
  <c r="G134" i="1" s="1"/>
  <c r="I135" i="1"/>
  <c r="F135" i="1" s="1"/>
  <c r="G135" i="1" s="1"/>
  <c r="I136" i="1"/>
  <c r="F136" i="1" s="1"/>
  <c r="G136" i="1" s="1"/>
  <c r="I137" i="1"/>
  <c r="F137" i="1" s="1"/>
  <c r="G137" i="1" s="1"/>
  <c r="I138" i="1"/>
  <c r="F138" i="1" s="1"/>
  <c r="G138" i="1" s="1"/>
  <c r="I139" i="1"/>
  <c r="F139" i="1" s="1"/>
  <c r="G139" i="1" s="1"/>
  <c r="I140" i="1"/>
  <c r="F140" i="1" s="1"/>
  <c r="G140" i="1" s="1"/>
  <c r="I141" i="1"/>
  <c r="F141" i="1" s="1"/>
  <c r="G141" i="1" s="1"/>
  <c r="I142" i="1"/>
  <c r="F142" i="1" s="1"/>
  <c r="G142" i="1" s="1"/>
  <c r="I143" i="1"/>
  <c r="F143" i="1" s="1"/>
  <c r="G143" i="1" s="1"/>
  <c r="I144" i="1"/>
  <c r="F144" i="1" s="1"/>
  <c r="G144" i="1" s="1"/>
  <c r="I145" i="1"/>
  <c r="F145" i="1" s="1"/>
  <c r="G145" i="1" s="1"/>
  <c r="I146" i="1"/>
  <c r="F146" i="1" s="1"/>
  <c r="G146" i="1" s="1"/>
  <c r="I147" i="1"/>
  <c r="F147" i="1" s="1"/>
  <c r="G147" i="1" s="1"/>
  <c r="I148" i="1"/>
  <c r="F148" i="1" s="1"/>
  <c r="G148" i="1" s="1"/>
  <c r="I149" i="1"/>
  <c r="F149" i="1" s="1"/>
  <c r="G149" i="1" s="1"/>
  <c r="I150" i="1"/>
  <c r="F150" i="1" s="1"/>
  <c r="G150" i="1" s="1"/>
  <c r="I151" i="1"/>
  <c r="F151" i="1" s="1"/>
  <c r="G151" i="1" s="1"/>
  <c r="I152" i="1"/>
  <c r="F152" i="1" s="1"/>
  <c r="G152" i="1" s="1"/>
  <c r="I153" i="1"/>
  <c r="F153" i="1" s="1"/>
  <c r="G153" i="1" s="1"/>
  <c r="I154" i="1"/>
  <c r="F154" i="1" s="1"/>
  <c r="G154" i="1" s="1"/>
  <c r="I155" i="1"/>
  <c r="F155" i="1" s="1"/>
  <c r="G155" i="1" s="1"/>
  <c r="I156" i="1"/>
  <c r="F156" i="1" s="1"/>
  <c r="G156" i="1" s="1"/>
  <c r="I157" i="1"/>
  <c r="F157" i="1" s="1"/>
  <c r="G157" i="1" s="1"/>
  <c r="I158" i="1"/>
  <c r="F158" i="1" s="1"/>
  <c r="G158" i="1" s="1"/>
  <c r="I159" i="1"/>
  <c r="F159" i="1" s="1"/>
  <c r="G159" i="1" s="1"/>
  <c r="I160" i="1"/>
  <c r="F160" i="1" s="1"/>
  <c r="G160" i="1" s="1"/>
  <c r="I161" i="1"/>
  <c r="F161" i="1" s="1"/>
  <c r="G161" i="1" s="1"/>
  <c r="I162" i="1"/>
  <c r="F162" i="1" s="1"/>
  <c r="G162" i="1" s="1"/>
  <c r="I163" i="1"/>
  <c r="F163" i="1" s="1"/>
  <c r="G163" i="1" s="1"/>
  <c r="I164" i="1"/>
  <c r="F164" i="1" s="1"/>
  <c r="G164" i="1" s="1"/>
  <c r="I165" i="1"/>
  <c r="F165" i="1" s="1"/>
  <c r="G165" i="1" s="1"/>
  <c r="I166" i="1"/>
  <c r="F166" i="1" s="1"/>
  <c r="G166" i="1" s="1"/>
  <c r="I167" i="1"/>
  <c r="F167" i="1" s="1"/>
  <c r="G167" i="1" s="1"/>
  <c r="I168" i="1"/>
  <c r="F168" i="1" s="1"/>
  <c r="G168" i="1" s="1"/>
  <c r="I169" i="1"/>
  <c r="F169" i="1" s="1"/>
  <c r="G169" i="1" s="1"/>
  <c r="I170" i="1"/>
  <c r="F170" i="1" s="1"/>
  <c r="G170" i="1" s="1"/>
  <c r="I171" i="1"/>
  <c r="F171" i="1" s="1"/>
  <c r="G171" i="1" s="1"/>
  <c r="I172" i="1"/>
  <c r="F172" i="1" s="1"/>
  <c r="G172" i="1" s="1"/>
  <c r="I173" i="1"/>
  <c r="F173" i="1" s="1"/>
  <c r="G173" i="1" s="1"/>
  <c r="I174" i="1"/>
  <c r="F174" i="1" s="1"/>
  <c r="G174" i="1" s="1"/>
  <c r="I175" i="1"/>
  <c r="F175" i="1" s="1"/>
  <c r="G175" i="1" s="1"/>
  <c r="I176" i="1"/>
  <c r="F176" i="1" s="1"/>
  <c r="G176" i="1" s="1"/>
  <c r="I177" i="1"/>
  <c r="F177" i="1" s="1"/>
  <c r="G177" i="1" s="1"/>
  <c r="I178" i="1"/>
  <c r="F178" i="1" s="1"/>
  <c r="G178" i="1" s="1"/>
  <c r="H13" i="1" l="1"/>
  <c r="H25" i="1"/>
  <c r="H16" i="1"/>
  <c r="H20" i="1"/>
  <c r="H58" i="1"/>
  <c r="H36" i="1"/>
  <c r="Y37" i="2"/>
  <c r="H51" i="1"/>
  <c r="Y29" i="2"/>
  <c r="H42" i="1"/>
  <c r="Y21" i="2"/>
  <c r="R38" i="2"/>
  <c r="T38" i="2" s="1"/>
  <c r="V38" i="2" s="1"/>
  <c r="Y38" i="2"/>
  <c r="Y33" i="2"/>
  <c r="Y25" i="2"/>
  <c r="Y40" i="2"/>
  <c r="Y32" i="2"/>
  <c r="Y24" i="2"/>
  <c r="Y39" i="2"/>
  <c r="Y31" i="2"/>
  <c r="Y23" i="2"/>
  <c r="Y30" i="2"/>
  <c r="Y22" i="2"/>
  <c r="Y36" i="2"/>
  <c r="Y28" i="2"/>
  <c r="Y20" i="2"/>
  <c r="Y35" i="2"/>
  <c r="Y27" i="2"/>
  <c r="Y19" i="2"/>
  <c r="Y34" i="2"/>
  <c r="Y26" i="2"/>
  <c r="Y18" i="2"/>
  <c r="H172" i="1"/>
  <c r="C28" i="2" s="1"/>
  <c r="H142" i="1"/>
  <c r="C26" i="2" s="1"/>
  <c r="H99" i="1"/>
  <c r="C23" i="2" s="1"/>
  <c r="H155" i="1"/>
  <c r="C27" i="2" s="1"/>
  <c r="H112" i="1"/>
  <c r="C24" i="2" s="1"/>
  <c r="H125" i="1"/>
  <c r="C25" i="2" s="1"/>
  <c r="H86" i="1"/>
  <c r="H72" i="1"/>
  <c r="C14" i="5"/>
  <c r="B14" i="5"/>
  <c r="C17" i="2"/>
  <c r="G180" i="1" l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Y17" i="2"/>
  <c r="R42" i="2"/>
  <c r="T42" i="2" s="1"/>
  <c r="V42" i="2" s="1"/>
  <c r="R41" i="2"/>
  <c r="T41" i="2" s="1"/>
  <c r="V41" i="2" s="1"/>
  <c r="E28" i="5"/>
  <c r="C12" i="5"/>
  <c r="A12" i="2"/>
  <c r="C45" i="2" l="1"/>
  <c r="E31" i="5"/>
  <c r="A35" i="5" s="1"/>
  <c r="E30" i="5"/>
  <c r="D28" i="2" l="1"/>
  <c r="D26" i="2"/>
  <c r="D20" i="2"/>
  <c r="D23" i="2"/>
  <c r="D21" i="2"/>
  <c r="D27" i="2"/>
  <c r="D24" i="2"/>
  <c r="D25" i="2"/>
  <c r="D18" i="2"/>
  <c r="D22" i="2"/>
  <c r="D19" i="2"/>
  <c r="C44" i="2"/>
  <c r="D17" i="2"/>
  <c r="D43" i="2"/>
  <c r="A11" i="2"/>
  <c r="G44" i="2" l="1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E45" i="2"/>
  <c r="M10" i="1" l="1"/>
  <c r="E46" i="2" l="1"/>
  <c r="G46" i="2" l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<sst xmlns="http://schemas.openxmlformats.org/spreadsheetml/2006/main" count="166" uniqueCount="127">
  <si>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</si>
  <si>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</si>
  <si>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</si>
  <si>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</si>
  <si>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</si>
  <si>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</si>
  <si>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</si>
  <si>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</si>
  <si>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</si>
  <si>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</si>
  <si>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</si>
  <si>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</si>
  <si>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</si>
  <si>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</si>
  <si>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</si>
  <si>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</si>
  <si>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</si>
  <si>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</si>
  <si>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</si>
  <si>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</si>
  <si>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</si>
  <si>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</si>
  <si>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</si>
  <si>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</si>
  <si>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</si>
  <si>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</si>
  <si>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</si>
  <si>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</si>
  <si>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</si>
  <si>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</si>
  <si>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</si>
  <si>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</si>
  <si>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</si>
  <si>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</si>
  <si>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</si>
  <si>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</si>
  <si>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</si>
  <si>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</si>
  <si>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</si>
  <si>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</si>
  <si>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</si>
  <si>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</si>
  <si>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</si>
  <si>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</si>
  <si>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</si>
  <si>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</si>
  <si>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</si>
  <si>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</si>
  <si>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</si>
  <si>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</si>
  <si>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</si>
  <si>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</si>
  <si>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</si>
  <si>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</si>
  <si>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</si>
  <si>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</si>
  <si>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</si>
  <si>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</si>
  <si>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</si>
  <si>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</si>
  <si>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</si>
  <si>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</si>
  <si>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</si>
  <si>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</si>
  <si>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</si>
  <si>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</si>
  <si>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</si>
  <si>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</si>
  <si>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</si>
  <si>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</si>
  <si>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</si>
  <si>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</si>
  <si>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</si>
  <si>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</si>
  <si>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</si>
  <si>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</si>
  <si>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</si>
  <si>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</si>
  <si>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</si>
  <si>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</si>
  <si>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</si>
  <si>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</si>
  <si>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</si>
  <si>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</si>
  <si>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</si>
  <si>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CORONEL VIVIDA, XX DE XXXXXXXXXXX DE 2018</t>
  </si>
  <si>
    <t>Mês 07</t>
  </si>
  <si>
    <t>Mês 08</t>
  </si>
  <si>
    <t>Mês 09</t>
  </si>
  <si>
    <t>SERVIÇOS PRELIMINARES</t>
  </si>
  <si>
    <t>M</t>
  </si>
  <si>
    <t/>
  </si>
  <si>
    <t>COBERTURA</t>
  </si>
  <si>
    <t xml:space="preserve">M2    </t>
  </si>
  <si>
    <t>OBJETO: Reforma da Unidade Básica de Saúde - Jardim Maria da Luz</t>
  </si>
  <si>
    <t xml:space="preserve">LOCALIZAÇÃO: Rua Jaime Canet Junior esq. Rua Getulio Vargas </t>
  </si>
  <si>
    <t>PLACA DE OBRA (PARA CONSTRUCAO CIVIL) EM CHAPA GALVANIZADA *N. 22*, ADESIVADA, DE *2,4 X 1,2* M (SEM POSTES PARA FIXACAO)</t>
  </si>
  <si>
    <t>PISO</t>
  </si>
  <si>
    <t>DEMOLIÇÃO DE PAVIMENTO INTERTRAVADO, DE FORMA MANUAL, COM REAPROVEITAMENTO. AF_12/2017</t>
  </si>
  <si>
    <t>EXECUÇÃO DE PAVIMENTO EM PISO INTERTRAVADO, COM BLOCO SEXTAVADO DE 25 X 25 CM, ESPESSURA 10 CM. AF_12/2015</t>
  </si>
  <si>
    <t>CALHA EM CHAPA DE AÇO GALVANIZADO NÚMERO 24, DESENVOLVIMENTO DE 50 CM, INCLUSO TRANSPORTE VERTICAL. AF_07/2019</t>
  </si>
  <si>
    <t>TUBO, PVC, SOLDÁVEL, DN 75MM, INSTALADO EM PRUMADA DE ÁGUA - FORNECIMENTO E INSTALAÇÃO. AF_12/2014</t>
  </si>
  <si>
    <t>TELHAMENTO COM TELHA ONDULADA DE FIBROCIMENTO E = 6 MM, COM RECOBRIMENTO LATERAL DE 1 1/4 DE ONDA PARA TELHADO COM INCLINAÇÃO MÁXIMA DE 10°, COM ATÉ 2 ÁGUAS, INCLUSO IÇAMENTO. AF_07/2019</t>
  </si>
  <si>
    <t>PINTURA INTERNA</t>
  </si>
  <si>
    <t>APLICAÇÃO MANUAL DE PINTURA COM TINTA TEXTURIZADA ACRÍLICA EM PAREDES EXTERNAS DE CASAS, UMA COR. AF_06/2014</t>
  </si>
  <si>
    <t>APLICAÇÃO DE FUNDO SELADOR ACRÍLICO EM PAREDES, UMA DEMÃO. AF_06/2014</t>
  </si>
  <si>
    <t>PINTURA COM TINTA ALQUÍDICA DE ACABAMENTO (ESMALTE SINTÉTICO ACETINADO) APLICADA A ROLO OU PINCEL SOBRE SUPERFÍCIES METÁLICAS (EXCETO PERFIL) EXECUTADO EM OBRA (02 DEMÃOS). AF_01/2020</t>
  </si>
  <si>
    <t>PINTURA COM TINTA ALQUÍDICA DE FUNDO (TIPO ZARCÃO) APLICADA A ROLO OU PINCEL SOBRE PERFIL METÁLICO EXECUTADO EM FÁBRICA (POR DEMÃO). AF_01/2020</t>
  </si>
  <si>
    <t xml:space="preserve">PINTURA EXTERNA </t>
  </si>
  <si>
    <t>LIMPEZA FINAL DE OBRA</t>
  </si>
  <si>
    <t>COMP 001</t>
  </si>
  <si>
    <t>1.1</t>
  </si>
  <si>
    <t>3.3</t>
  </si>
  <si>
    <t>2.2</t>
  </si>
  <si>
    <t>4.4</t>
  </si>
  <si>
    <t>2.1</t>
  </si>
  <si>
    <t>3.1</t>
  </si>
  <si>
    <t>3.2</t>
  </si>
  <si>
    <t>4.1</t>
  </si>
  <si>
    <t>4.2</t>
  </si>
  <si>
    <t>4.3</t>
  </si>
  <si>
    <t>5.1</t>
  </si>
  <si>
    <t>5.2</t>
  </si>
  <si>
    <t>5.3</t>
  </si>
  <si>
    <t>5.4</t>
  </si>
  <si>
    <t>6.1</t>
  </si>
  <si>
    <t>XX/XX/2022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</si>
</sst>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00%"/>
    <numFmt numFmtId="166" formatCode="_-&quot;R$&quot;\ * #,##0.00_-;\-&quot;R$&quot;\ * #,##0.00_-;_-&quot;R$&quot;\ * &quot;-&quot;??_-;_-@_-"/>
  </numFmts>
  <fonts count="2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7" fillId="0" borderId="0"/>
    <xf numFmtId="166" fontId="27" fillId="0" borderId="0" applyFill="0" applyBorder="0" applyAlignment="0" applyProtection="0"/>
  </cellStyleXfs>
  <cellXfs count="20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" fontId="1" fillId="0" borderId="0" xfId="0" quotePrefix="1" applyNumberFormat="1" applyFont="1" applyFill="1" applyBorder="1" applyAlignment="1" applyProtection="1">
      <protection locked="0"/>
    </xf>
    <xf numFmtId="0" fontId="2" fillId="9" borderId="2" xfId="0" applyFont="1" applyFill="1" applyBorder="1" applyAlignment="1" applyProtection="1">
      <alignment horizontal="center"/>
    </xf>
    <xf numFmtId="0" fontId="2" fillId="9" borderId="2" xfId="0" applyFont="1" applyFill="1" applyBorder="1" applyAlignment="1" applyProtection="1">
      <alignment horizontal="justify" vertical="top" wrapText="1"/>
    </xf>
    <xf numFmtId="43" fontId="2" fillId="9" borderId="2" xfId="2" applyFont="1" applyFill="1" applyBorder="1" applyAlignment="1" applyProtection="1"/>
    <xf numFmtId="0" fontId="1" fillId="9" borderId="2" xfId="0" applyFont="1" applyFill="1" applyBorder="1" applyAlignment="1" applyProtection="1">
      <alignment horizontal="center"/>
    </xf>
    <xf numFmtId="0" fontId="1" fillId="9" borderId="2" xfId="0" applyFont="1" applyFill="1" applyBorder="1" applyAlignment="1" applyProtection="1">
      <alignment horizontal="justify" vertical="top" wrapText="1"/>
    </xf>
    <xf numFmtId="4" fontId="1" fillId="9" borderId="2" xfId="0" applyNumberFormat="1" applyFont="1" applyFill="1" applyBorder="1" applyAlignment="1" applyProtection="1"/>
    <xf numFmtId="43" fontId="1" fillId="9" borderId="2" xfId="2" applyFont="1" applyFill="1" applyBorder="1" applyAlignment="1" applyProtection="1"/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9" borderId="5" xfId="0" applyFont="1" applyFill="1" applyBorder="1" applyAlignment="1" applyProtection="1">
      <alignment horizontal="center" vertical="top" wrapText="1"/>
    </xf>
    <xf numFmtId="0" fontId="1" fillId="9" borderId="6" xfId="0" applyFont="1" applyFill="1" applyBorder="1" applyAlignment="1" applyProtection="1">
      <alignment horizontal="center" vertical="top" wrapText="1"/>
    </xf>
    <xf numFmtId="0" fontId="26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43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</cellXfs>
  <cellStyles count="5">
    <cellStyle name="Moeda 2 2 2" xfId="4" xr:uid="{C5C4FFCB-2433-487A-AF00-0BBB7C5A974C}"/>
    <cellStyle name="Normal" xfId="0" builtinId="0"/>
    <cellStyle name="Normal 2 2 2" xfId="3" xr:uid="{35CEDF4E-95C8-4474-951D-A713206AAAA5}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9"/>
  <sheetViews>
    <sheetView tabSelected="1" workbookViewId="0">
      <selection activeCell="I12" sqref="I12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8" ht="15" customHeight="1" x14ac:dyDescent="0.25">
      <c r="A1" s="23"/>
      <c r="B1" s="23"/>
      <c r="C1" s="23"/>
      <c r="D1" s="23"/>
      <c r="E1" s="23"/>
      <c r="F1" s="23"/>
      <c r="G1" s="23"/>
      <c r="K1" s="142" t="s">
        <v>21</v>
      </c>
    </row>
    <row r="2" spans="1:18" ht="15" customHeight="1" x14ac:dyDescent="0.25">
      <c r="A2" s="23"/>
      <c r="B2" s="23"/>
      <c r="C2" s="23"/>
      <c r="D2" s="23"/>
      <c r="E2" s="23"/>
      <c r="F2" s="23"/>
      <c r="G2" s="23"/>
      <c r="I2" s="145" t="s">
        <v>8</v>
      </c>
      <c r="K2" s="143"/>
    </row>
    <row r="3" spans="1:18" ht="15" customHeight="1" x14ac:dyDescent="0.25">
      <c r="A3" s="23"/>
      <c r="B3" s="23"/>
      <c r="C3" s="24"/>
      <c r="D3" s="23"/>
      <c r="E3" s="23"/>
      <c r="F3" s="23"/>
      <c r="G3" s="23"/>
      <c r="I3" s="146"/>
      <c r="K3" s="143"/>
    </row>
    <row r="4" spans="1:18" ht="15" customHeight="1" x14ac:dyDescent="0.25">
      <c r="A4" s="23"/>
      <c r="B4" s="23"/>
      <c r="C4" s="24"/>
      <c r="D4" s="23"/>
      <c r="E4" s="23"/>
      <c r="F4" s="23"/>
      <c r="G4" s="23"/>
      <c r="I4" s="146"/>
      <c r="K4" s="143"/>
    </row>
    <row r="5" spans="1:18" ht="15" customHeight="1" x14ac:dyDescent="0.25">
      <c r="A5" s="23"/>
      <c r="B5" s="23"/>
      <c r="C5" s="23"/>
      <c r="D5" s="23"/>
      <c r="E5" s="23"/>
      <c r="F5" s="23"/>
      <c r="G5" s="23"/>
      <c r="I5" s="146"/>
      <c r="K5" s="143"/>
    </row>
    <row r="6" spans="1:18" ht="15" customHeight="1" x14ac:dyDescent="0.25">
      <c r="A6" s="23"/>
      <c r="B6" s="23"/>
      <c r="C6" s="23"/>
      <c r="D6" s="23"/>
      <c r="E6" s="23"/>
      <c r="F6" s="23"/>
      <c r="G6" s="23"/>
      <c r="I6" s="147"/>
      <c r="K6" s="143"/>
    </row>
    <row r="7" spans="1:18" ht="15.75" customHeight="1" x14ac:dyDescent="0.25">
      <c r="A7" s="140" t="s">
        <v>94</v>
      </c>
      <c r="B7" s="140"/>
      <c r="C7" s="140"/>
      <c r="D7" s="140"/>
      <c r="E7" s="140"/>
      <c r="F7" s="140"/>
      <c r="G7" s="140"/>
      <c r="K7" s="143"/>
    </row>
    <row r="8" spans="1:18" ht="15" customHeight="1" x14ac:dyDescent="0.25">
      <c r="A8" s="148" t="s">
        <v>95</v>
      </c>
      <c r="B8" s="148"/>
      <c r="C8" s="148"/>
      <c r="D8" s="148"/>
      <c r="E8" s="148"/>
      <c r="F8" s="148"/>
      <c r="G8" s="148"/>
      <c r="K8" s="143"/>
      <c r="L8" s="6" t="s">
        <v>9</v>
      </c>
    </row>
    <row r="9" spans="1:18" ht="15" customHeight="1" x14ac:dyDescent="0.25">
      <c r="A9" s="149"/>
      <c r="B9" s="150"/>
      <c r="C9" s="150"/>
      <c r="D9" s="150"/>
      <c r="E9" s="150"/>
      <c r="F9" s="150"/>
      <c r="G9" s="151"/>
      <c r="K9" s="144"/>
      <c r="L9" s="6" t="s">
        <v>3</v>
      </c>
    </row>
    <row r="10" spans="1:18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9">
        <v>0</v>
      </c>
      <c r="L10" s="6" t="s">
        <v>7</v>
      </c>
      <c r="M10" s="6">
        <f>G180</f>
        <v>46861.360000000015</v>
      </c>
      <c r="O10" s="201"/>
    </row>
    <row r="11" spans="1:18" s="1" customFormat="1" x14ac:dyDescent="0.25">
      <c r="A11" s="132">
        <v>1</v>
      </c>
      <c r="B11" s="132"/>
      <c r="C11" s="133" t="s">
        <v>89</v>
      </c>
      <c r="D11" s="135" t="s">
        <v>91</v>
      </c>
      <c r="E11" s="137"/>
      <c r="F11" s="134"/>
      <c r="G11" s="134"/>
      <c r="H11" s="129">
        <f>SUM(G12)</f>
        <v>1769.85</v>
      </c>
      <c r="I11" s="128"/>
      <c r="L11" s="6"/>
    </row>
    <row r="12" spans="1:18" s="1" customFormat="1" ht="33.75" x14ac:dyDescent="0.25">
      <c r="A12" s="135" t="s">
        <v>111</v>
      </c>
      <c r="B12" s="135">
        <v>4813</v>
      </c>
      <c r="C12" s="136" t="s">
        <v>96</v>
      </c>
      <c r="D12" s="135" t="s">
        <v>93</v>
      </c>
      <c r="E12" s="137">
        <v>5</v>
      </c>
      <c r="F12" s="138">
        <f t="shared" ref="F12" si="0">ROUND(I12,2)</f>
        <v>353.97</v>
      </c>
      <c r="G12" s="138">
        <f t="shared" ref="G12" si="1">ROUND(F12*E12,2)</f>
        <v>1769.85</v>
      </c>
      <c r="I12" s="128">
        <f t="shared" ref="I11:I12" si="2">ROUND(L12-(L12*$K$10),2)</f>
        <v>353.97</v>
      </c>
      <c r="L12" s="6">
        <v>353.97</v>
      </c>
      <c r="R12" s="200"/>
    </row>
    <row r="13" spans="1:18" s="1" customFormat="1" x14ac:dyDescent="0.25">
      <c r="A13" s="132">
        <v>2</v>
      </c>
      <c r="B13" s="132"/>
      <c r="C13" s="133" t="s">
        <v>97</v>
      </c>
      <c r="D13" s="135" t="s">
        <v>91</v>
      </c>
      <c r="E13" s="137"/>
      <c r="F13" s="138"/>
      <c r="G13" s="138"/>
      <c r="H13" s="129">
        <f>SUM(G14:G15)</f>
        <v>10954.42</v>
      </c>
      <c r="I13" s="128"/>
      <c r="L13" s="6"/>
      <c r="R13" s="200"/>
    </row>
    <row r="14" spans="1:18" s="1" customFormat="1" ht="22.5" x14ac:dyDescent="0.25">
      <c r="A14" s="135" t="s">
        <v>115</v>
      </c>
      <c r="B14" s="135">
        <v>97635</v>
      </c>
      <c r="C14" s="136" t="s">
        <v>98</v>
      </c>
      <c r="D14" s="135" t="s">
        <v>68</v>
      </c>
      <c r="E14" s="137">
        <v>107.47</v>
      </c>
      <c r="F14" s="138">
        <f t="shared" ref="F13:F75" si="3">ROUND(I14,2)</f>
        <v>18.510000000000002</v>
      </c>
      <c r="G14" s="138">
        <f t="shared" ref="G13:G75" si="4">ROUND(F14*E14,2)</f>
        <v>1989.27</v>
      </c>
      <c r="I14" s="128">
        <f t="shared" ref="I13:I178" si="5">ROUND(L14-(L14*$K$10),2)</f>
        <v>18.510000000000002</v>
      </c>
      <c r="L14" s="6">
        <v>18.510000000000002</v>
      </c>
      <c r="R14" s="200"/>
    </row>
    <row r="15" spans="1:18" s="1" customFormat="1" ht="22.5" x14ac:dyDescent="0.25">
      <c r="A15" s="135" t="s">
        <v>113</v>
      </c>
      <c r="B15" s="135">
        <v>92395</v>
      </c>
      <c r="C15" s="136" t="s">
        <v>99</v>
      </c>
      <c r="D15" s="135" t="s">
        <v>68</v>
      </c>
      <c r="E15" s="137">
        <v>107.47</v>
      </c>
      <c r="F15" s="138">
        <f t="shared" si="3"/>
        <v>83.42</v>
      </c>
      <c r="G15" s="138">
        <f t="shared" si="4"/>
        <v>8965.15</v>
      </c>
      <c r="I15" s="128">
        <f t="shared" si="5"/>
        <v>83.42</v>
      </c>
      <c r="L15" s="6">
        <v>83.42</v>
      </c>
      <c r="R15" s="200"/>
    </row>
    <row r="16" spans="1:18" s="1" customFormat="1" x14ac:dyDescent="0.25">
      <c r="A16" s="132">
        <v>3</v>
      </c>
      <c r="B16" s="132"/>
      <c r="C16" s="133" t="s">
        <v>92</v>
      </c>
      <c r="D16" s="135"/>
      <c r="E16" s="137"/>
      <c r="F16" s="138"/>
      <c r="G16" s="138"/>
      <c r="H16" s="129">
        <f>SUM(G17:G19)</f>
        <v>14469.26</v>
      </c>
      <c r="I16" s="128"/>
      <c r="L16" s="6"/>
      <c r="R16" s="200"/>
    </row>
    <row r="17" spans="1:18" s="1" customFormat="1" ht="33.75" x14ac:dyDescent="0.25">
      <c r="A17" s="135" t="s">
        <v>116</v>
      </c>
      <c r="B17" s="135">
        <v>94228</v>
      </c>
      <c r="C17" s="136" t="s">
        <v>100</v>
      </c>
      <c r="D17" s="135" t="s">
        <v>90</v>
      </c>
      <c r="E17" s="137">
        <v>43.25</v>
      </c>
      <c r="F17" s="138">
        <f t="shared" si="3"/>
        <v>128</v>
      </c>
      <c r="G17" s="138">
        <f t="shared" si="4"/>
        <v>5536</v>
      </c>
      <c r="I17" s="128">
        <f t="shared" si="5"/>
        <v>128</v>
      </c>
      <c r="L17" s="6">
        <v>128</v>
      </c>
      <c r="R17" s="200"/>
    </row>
    <row r="18" spans="1:18" s="1" customFormat="1" ht="22.5" x14ac:dyDescent="0.25">
      <c r="A18" s="135" t="s">
        <v>117</v>
      </c>
      <c r="B18" s="135">
        <v>89451</v>
      </c>
      <c r="C18" s="136" t="s">
        <v>101</v>
      </c>
      <c r="D18" s="135" t="s">
        <v>90</v>
      </c>
      <c r="E18" s="137">
        <v>32</v>
      </c>
      <c r="F18" s="138">
        <f t="shared" si="3"/>
        <v>72.319999999999993</v>
      </c>
      <c r="G18" s="138">
        <f t="shared" si="4"/>
        <v>2314.2399999999998</v>
      </c>
      <c r="I18" s="128">
        <f t="shared" si="5"/>
        <v>72.319999999999993</v>
      </c>
      <c r="L18" s="6">
        <v>72.319999999999993</v>
      </c>
    </row>
    <row r="19" spans="1:18" s="1" customFormat="1" ht="45" x14ac:dyDescent="0.25">
      <c r="A19" s="135" t="s">
        <v>112</v>
      </c>
      <c r="B19" s="135">
        <v>94210</v>
      </c>
      <c r="C19" s="136" t="s">
        <v>102</v>
      </c>
      <c r="D19" s="135" t="s">
        <v>68</v>
      </c>
      <c r="E19" s="137">
        <v>107</v>
      </c>
      <c r="F19" s="138">
        <f t="shared" si="3"/>
        <v>61.86</v>
      </c>
      <c r="G19" s="138">
        <f t="shared" si="4"/>
        <v>6619.02</v>
      </c>
      <c r="I19" s="128">
        <f t="shared" si="5"/>
        <v>61.86</v>
      </c>
      <c r="L19" s="6">
        <v>61.86</v>
      </c>
      <c r="R19" s="200"/>
    </row>
    <row r="20" spans="1:18" s="1" customFormat="1" x14ac:dyDescent="0.25">
      <c r="A20" s="132">
        <v>4</v>
      </c>
      <c r="B20" s="132"/>
      <c r="C20" s="133" t="s">
        <v>103</v>
      </c>
      <c r="D20" s="135"/>
      <c r="E20" s="137"/>
      <c r="F20" s="138"/>
      <c r="G20" s="138"/>
      <c r="H20" s="129">
        <f>SUM(G21:G24)</f>
        <v>5852.2199999999993</v>
      </c>
      <c r="I20" s="128"/>
      <c r="L20" s="6"/>
    </row>
    <row r="21" spans="1:18" s="1" customFormat="1" ht="33.75" x14ac:dyDescent="0.25">
      <c r="A21" s="135" t="s">
        <v>118</v>
      </c>
      <c r="B21" s="135">
        <v>88423</v>
      </c>
      <c r="C21" s="136" t="s">
        <v>104</v>
      </c>
      <c r="D21" s="135" t="s">
        <v>68</v>
      </c>
      <c r="E21" s="137">
        <v>203.7</v>
      </c>
      <c r="F21" s="138">
        <f t="shared" si="3"/>
        <v>20.43</v>
      </c>
      <c r="G21" s="138">
        <f t="shared" si="4"/>
        <v>4161.59</v>
      </c>
      <c r="I21" s="128">
        <f t="shared" si="5"/>
        <v>20.43</v>
      </c>
      <c r="L21" s="6">
        <v>20.43</v>
      </c>
    </row>
    <row r="22" spans="1:18" s="1" customFormat="1" ht="22.5" x14ac:dyDescent="0.25">
      <c r="A22" s="135" t="s">
        <v>119</v>
      </c>
      <c r="B22" s="135">
        <v>88485</v>
      </c>
      <c r="C22" s="136" t="s">
        <v>105</v>
      </c>
      <c r="D22" s="135" t="s">
        <v>68</v>
      </c>
      <c r="E22" s="137">
        <v>203.7</v>
      </c>
      <c r="F22" s="138">
        <f t="shared" si="3"/>
        <v>3.53</v>
      </c>
      <c r="G22" s="138">
        <f t="shared" si="4"/>
        <v>719.06</v>
      </c>
      <c r="I22" s="128">
        <f t="shared" si="5"/>
        <v>3.53</v>
      </c>
      <c r="L22" s="6">
        <v>3.53</v>
      </c>
    </row>
    <row r="23" spans="1:18" s="1" customFormat="1" ht="45" x14ac:dyDescent="0.25">
      <c r="A23" s="135" t="s">
        <v>120</v>
      </c>
      <c r="B23" s="135">
        <v>100758</v>
      </c>
      <c r="C23" s="136" t="s">
        <v>106</v>
      </c>
      <c r="D23" s="135" t="s">
        <v>68</v>
      </c>
      <c r="E23" s="137">
        <v>14.25</v>
      </c>
      <c r="F23" s="138">
        <f t="shared" ref="F23" si="6">ROUND(I23,2)</f>
        <v>55.59</v>
      </c>
      <c r="G23" s="138">
        <f t="shared" ref="G23" si="7">ROUND(F23*E23,2)</f>
        <v>792.16</v>
      </c>
      <c r="I23" s="128">
        <f t="shared" si="5"/>
        <v>55.59</v>
      </c>
      <c r="L23" s="6">
        <v>55.59</v>
      </c>
    </row>
    <row r="24" spans="1:18" s="1" customFormat="1" ht="33.75" x14ac:dyDescent="0.25">
      <c r="A24" s="135" t="s">
        <v>114</v>
      </c>
      <c r="B24" s="135">
        <v>100720</v>
      </c>
      <c r="C24" s="136" t="s">
        <v>107</v>
      </c>
      <c r="D24" s="135" t="s">
        <v>68</v>
      </c>
      <c r="E24" s="137">
        <v>14.25</v>
      </c>
      <c r="F24" s="138">
        <f t="shared" si="3"/>
        <v>12.59</v>
      </c>
      <c r="G24" s="138">
        <f t="shared" si="4"/>
        <v>179.41</v>
      </c>
      <c r="I24" s="128">
        <f t="shared" si="5"/>
        <v>12.59</v>
      </c>
      <c r="L24" s="6">
        <v>12.59</v>
      </c>
    </row>
    <row r="25" spans="1:18" s="1" customFormat="1" x14ac:dyDescent="0.25">
      <c r="A25" s="132">
        <v>5</v>
      </c>
      <c r="B25" s="132"/>
      <c r="C25" s="133" t="s">
        <v>108</v>
      </c>
      <c r="D25" s="135"/>
      <c r="E25" s="137"/>
      <c r="F25" s="138"/>
      <c r="G25" s="138"/>
      <c r="H25" s="129">
        <f>SUM(G26:G29)</f>
        <v>13075.92</v>
      </c>
      <c r="I25" s="128"/>
      <c r="L25" s="6"/>
    </row>
    <row r="26" spans="1:18" s="1" customFormat="1" ht="33.75" x14ac:dyDescent="0.25">
      <c r="A26" s="135" t="s">
        <v>121</v>
      </c>
      <c r="B26" s="135">
        <v>88423</v>
      </c>
      <c r="C26" s="136" t="s">
        <v>104</v>
      </c>
      <c r="D26" s="135" t="s">
        <v>68</v>
      </c>
      <c r="E26" s="137">
        <v>505.19</v>
      </c>
      <c r="F26" s="138">
        <f t="shared" si="3"/>
        <v>20.43</v>
      </c>
      <c r="G26" s="138">
        <f t="shared" si="4"/>
        <v>10321.030000000001</v>
      </c>
      <c r="I26" s="128">
        <f t="shared" si="5"/>
        <v>20.43</v>
      </c>
      <c r="L26" s="6">
        <v>20.43</v>
      </c>
    </row>
    <row r="27" spans="1:18" s="1" customFormat="1" ht="22.5" x14ac:dyDescent="0.25">
      <c r="A27" s="135" t="s">
        <v>122</v>
      </c>
      <c r="B27" s="135">
        <v>88485</v>
      </c>
      <c r="C27" s="136" t="s">
        <v>105</v>
      </c>
      <c r="D27" s="135" t="s">
        <v>68</v>
      </c>
      <c r="E27" s="137">
        <v>505.19</v>
      </c>
      <c r="F27" s="138">
        <f t="shared" si="3"/>
        <v>3.53</v>
      </c>
      <c r="G27" s="138">
        <f t="shared" si="4"/>
        <v>1783.32</v>
      </c>
      <c r="I27" s="128">
        <f t="shared" si="5"/>
        <v>3.53</v>
      </c>
      <c r="L27" s="6">
        <v>3.53</v>
      </c>
    </row>
    <row r="28" spans="1:18" s="1" customFormat="1" ht="45" x14ac:dyDescent="0.25">
      <c r="A28" s="135" t="s">
        <v>123</v>
      </c>
      <c r="B28" s="135">
        <v>100758</v>
      </c>
      <c r="C28" s="136" t="s">
        <v>106</v>
      </c>
      <c r="D28" s="135" t="s">
        <v>68</v>
      </c>
      <c r="E28" s="137">
        <v>14.25</v>
      </c>
      <c r="F28" s="138">
        <f t="shared" si="3"/>
        <v>55.59</v>
      </c>
      <c r="G28" s="138">
        <f t="shared" si="4"/>
        <v>792.16</v>
      </c>
      <c r="H28" s="129"/>
      <c r="I28" s="128">
        <f t="shared" si="5"/>
        <v>55.59</v>
      </c>
      <c r="L28" s="6">
        <v>55.59</v>
      </c>
    </row>
    <row r="29" spans="1:18" s="1" customFormat="1" ht="33.75" x14ac:dyDescent="0.25">
      <c r="A29" s="135" t="s">
        <v>124</v>
      </c>
      <c r="B29" s="135">
        <v>100720</v>
      </c>
      <c r="C29" s="136" t="s">
        <v>107</v>
      </c>
      <c r="D29" s="135" t="s">
        <v>68</v>
      </c>
      <c r="E29" s="137">
        <v>14.25</v>
      </c>
      <c r="F29" s="138">
        <f t="shared" ref="F29" si="8">ROUND(I29,2)</f>
        <v>12.59</v>
      </c>
      <c r="G29" s="138">
        <f t="shared" ref="G29" si="9">ROUND(F29*E29,2)</f>
        <v>179.41</v>
      </c>
      <c r="H29" s="129"/>
      <c r="I29" s="128">
        <f t="shared" si="5"/>
        <v>12.59</v>
      </c>
      <c r="L29" s="6">
        <v>12.59</v>
      </c>
    </row>
    <row r="30" spans="1:18" s="1" customFormat="1" x14ac:dyDescent="0.25">
      <c r="A30" s="132">
        <v>6</v>
      </c>
      <c r="B30" s="132"/>
      <c r="C30" s="133" t="s">
        <v>109</v>
      </c>
      <c r="D30" s="135" t="s">
        <v>91</v>
      </c>
      <c r="E30" s="137"/>
      <c r="F30" s="138"/>
      <c r="G30" s="138"/>
      <c r="H30" s="129">
        <f>SUM(G31)</f>
        <v>739.69</v>
      </c>
      <c r="I30" s="128"/>
      <c r="L30" s="6"/>
    </row>
    <row r="31" spans="1:18" s="1" customFormat="1" x14ac:dyDescent="0.25">
      <c r="A31" s="135" t="s">
        <v>125</v>
      </c>
      <c r="B31" s="135" t="s">
        <v>110</v>
      </c>
      <c r="C31" s="136" t="s">
        <v>109</v>
      </c>
      <c r="D31" s="135" t="s">
        <v>68</v>
      </c>
      <c r="E31" s="137">
        <v>273.95999999999998</v>
      </c>
      <c r="F31" s="138">
        <f t="shared" si="3"/>
        <v>2.7</v>
      </c>
      <c r="G31" s="138">
        <f t="shared" si="4"/>
        <v>739.69</v>
      </c>
      <c r="I31" s="128">
        <f t="shared" si="5"/>
        <v>2.7</v>
      </c>
      <c r="L31" s="6">
        <v>2.7</v>
      </c>
    </row>
    <row r="32" spans="1:18" s="1" customFormat="1" hidden="1" x14ac:dyDescent="0.25">
      <c r="A32" s="135"/>
      <c r="B32" s="135"/>
      <c r="C32" s="136"/>
      <c r="D32" s="135"/>
      <c r="E32" s="137"/>
      <c r="F32" s="138"/>
      <c r="G32" s="138"/>
      <c r="I32" s="128">
        <f t="shared" si="5"/>
        <v>0</v>
      </c>
      <c r="L32" s="6"/>
    </row>
    <row r="33" spans="1:12" s="1" customFormat="1" hidden="1" x14ac:dyDescent="0.25">
      <c r="A33" s="135"/>
      <c r="B33" s="135"/>
      <c r="C33" s="136"/>
      <c r="D33" s="135"/>
      <c r="E33" s="137"/>
      <c r="F33" s="138">
        <f t="shared" si="3"/>
        <v>0</v>
      </c>
      <c r="G33" s="138">
        <f t="shared" si="4"/>
        <v>0</v>
      </c>
      <c r="I33" s="128">
        <f t="shared" si="5"/>
        <v>0</v>
      </c>
      <c r="L33" s="6"/>
    </row>
    <row r="34" spans="1:12" s="1" customFormat="1" hidden="1" x14ac:dyDescent="0.25">
      <c r="A34" s="135"/>
      <c r="B34" s="135"/>
      <c r="C34" s="136"/>
      <c r="D34" s="135"/>
      <c r="E34" s="137"/>
      <c r="F34" s="138">
        <f t="shared" si="3"/>
        <v>0</v>
      </c>
      <c r="G34" s="138">
        <f t="shared" si="4"/>
        <v>0</v>
      </c>
      <c r="I34" s="128">
        <f t="shared" si="5"/>
        <v>0</v>
      </c>
      <c r="L34" s="6"/>
    </row>
    <row r="35" spans="1:12" s="1" customFormat="1" hidden="1" x14ac:dyDescent="0.25">
      <c r="A35" s="135"/>
      <c r="B35" s="135"/>
      <c r="C35" s="136"/>
      <c r="D35" s="135"/>
      <c r="E35" s="137"/>
      <c r="F35" s="138">
        <f t="shared" si="3"/>
        <v>0</v>
      </c>
      <c r="G35" s="138">
        <f t="shared" si="4"/>
        <v>0</v>
      </c>
      <c r="I35" s="128">
        <f t="shared" si="5"/>
        <v>0</v>
      </c>
      <c r="L35" s="6"/>
    </row>
    <row r="36" spans="1:12" s="1" customFormat="1" hidden="1" x14ac:dyDescent="0.25">
      <c r="A36" s="135"/>
      <c r="B36" s="135"/>
      <c r="C36" s="136"/>
      <c r="D36" s="135"/>
      <c r="E36" s="137"/>
      <c r="F36" s="134"/>
      <c r="G36" s="134"/>
      <c r="H36" s="129">
        <f>SUM(G36:G41)</f>
        <v>0</v>
      </c>
      <c r="I36" s="128">
        <f t="shared" si="5"/>
        <v>0</v>
      </c>
      <c r="L36" s="6"/>
    </row>
    <row r="37" spans="1:12" s="1" customFormat="1" hidden="1" x14ac:dyDescent="0.25">
      <c r="A37" s="135"/>
      <c r="B37" s="135"/>
      <c r="C37" s="136"/>
      <c r="D37" s="135"/>
      <c r="E37" s="137"/>
      <c r="F37" s="138">
        <f t="shared" si="3"/>
        <v>0</v>
      </c>
      <c r="G37" s="138">
        <f t="shared" si="4"/>
        <v>0</v>
      </c>
      <c r="I37" s="128">
        <f t="shared" si="5"/>
        <v>0</v>
      </c>
      <c r="L37" s="6"/>
    </row>
    <row r="38" spans="1:12" s="1" customFormat="1" hidden="1" x14ac:dyDescent="0.25">
      <c r="A38" s="135"/>
      <c r="B38" s="135"/>
      <c r="C38" s="136"/>
      <c r="D38" s="135"/>
      <c r="E38" s="137"/>
      <c r="F38" s="138">
        <f t="shared" si="3"/>
        <v>0</v>
      </c>
      <c r="G38" s="138">
        <f t="shared" si="4"/>
        <v>0</v>
      </c>
      <c r="I38" s="128">
        <f t="shared" si="5"/>
        <v>0</v>
      </c>
      <c r="L38" s="6"/>
    </row>
    <row r="39" spans="1:12" s="1" customFormat="1" hidden="1" x14ac:dyDescent="0.25">
      <c r="A39" s="135"/>
      <c r="B39" s="135"/>
      <c r="C39" s="136"/>
      <c r="D39" s="135"/>
      <c r="E39" s="137"/>
      <c r="F39" s="138">
        <f t="shared" si="3"/>
        <v>0</v>
      </c>
      <c r="G39" s="138">
        <f t="shared" si="4"/>
        <v>0</v>
      </c>
      <c r="I39" s="128">
        <f t="shared" si="5"/>
        <v>0</v>
      </c>
      <c r="L39" s="6"/>
    </row>
    <row r="40" spans="1:12" s="1" customFormat="1" hidden="1" x14ac:dyDescent="0.25">
      <c r="A40" s="135"/>
      <c r="B40" s="135"/>
      <c r="C40" s="136"/>
      <c r="D40" s="135"/>
      <c r="E40" s="137"/>
      <c r="F40" s="138">
        <f t="shared" si="3"/>
        <v>0</v>
      </c>
      <c r="G40" s="138">
        <f t="shared" si="4"/>
        <v>0</v>
      </c>
      <c r="I40" s="128">
        <f t="shared" si="5"/>
        <v>0</v>
      </c>
      <c r="L40" s="6"/>
    </row>
    <row r="41" spans="1:12" s="1" customFormat="1" hidden="1" x14ac:dyDescent="0.25">
      <c r="A41" s="135"/>
      <c r="B41" s="135"/>
      <c r="C41" s="136"/>
      <c r="D41" s="135"/>
      <c r="E41" s="137"/>
      <c r="F41" s="138">
        <f t="shared" si="3"/>
        <v>0</v>
      </c>
      <c r="G41" s="138">
        <f t="shared" si="4"/>
        <v>0</v>
      </c>
      <c r="I41" s="128">
        <f t="shared" si="5"/>
        <v>0</v>
      </c>
      <c r="L41" s="6"/>
    </row>
    <row r="42" spans="1:12" s="1" customFormat="1" hidden="1" x14ac:dyDescent="0.25">
      <c r="A42" s="135"/>
      <c r="B42" s="135"/>
      <c r="C42" s="136"/>
      <c r="D42" s="135"/>
      <c r="E42" s="137"/>
      <c r="F42" s="134"/>
      <c r="G42" s="134"/>
      <c r="H42" s="129">
        <f>SUM(G42:G50)</f>
        <v>0</v>
      </c>
      <c r="I42" s="128">
        <f t="shared" si="5"/>
        <v>0</v>
      </c>
      <c r="L42" s="6"/>
    </row>
    <row r="43" spans="1:12" s="1" customFormat="1" hidden="1" x14ac:dyDescent="0.25">
      <c r="A43" s="135"/>
      <c r="B43" s="135"/>
      <c r="C43" s="136"/>
      <c r="D43" s="135"/>
      <c r="E43" s="137"/>
      <c r="F43" s="138">
        <f t="shared" si="3"/>
        <v>0</v>
      </c>
      <c r="G43" s="138">
        <f t="shared" si="4"/>
        <v>0</v>
      </c>
      <c r="I43" s="128">
        <f t="shared" si="5"/>
        <v>0</v>
      </c>
      <c r="L43" s="6"/>
    </row>
    <row r="44" spans="1:12" s="1" customFormat="1" hidden="1" x14ac:dyDescent="0.25">
      <c r="A44" s="135"/>
      <c r="B44" s="135"/>
      <c r="C44" s="136"/>
      <c r="D44" s="135"/>
      <c r="E44" s="137"/>
      <c r="F44" s="138">
        <f t="shared" si="3"/>
        <v>0</v>
      </c>
      <c r="G44" s="138">
        <f t="shared" si="4"/>
        <v>0</v>
      </c>
      <c r="I44" s="128">
        <f t="shared" si="5"/>
        <v>0</v>
      </c>
      <c r="L44" s="6"/>
    </row>
    <row r="45" spans="1:12" s="1" customFormat="1" hidden="1" x14ac:dyDescent="0.25">
      <c r="A45" s="135"/>
      <c r="B45" s="135"/>
      <c r="C45" s="136"/>
      <c r="D45" s="135"/>
      <c r="E45" s="137"/>
      <c r="F45" s="138">
        <f t="shared" si="3"/>
        <v>0</v>
      </c>
      <c r="G45" s="138">
        <f t="shared" si="4"/>
        <v>0</v>
      </c>
      <c r="I45" s="128">
        <f t="shared" si="5"/>
        <v>0</v>
      </c>
      <c r="L45" s="6"/>
    </row>
    <row r="46" spans="1:12" s="1" customFormat="1" hidden="1" x14ac:dyDescent="0.25">
      <c r="A46" s="135"/>
      <c r="B46" s="135"/>
      <c r="C46" s="136"/>
      <c r="D46" s="135"/>
      <c r="E46" s="137"/>
      <c r="F46" s="138">
        <f t="shared" si="3"/>
        <v>0</v>
      </c>
      <c r="G46" s="138">
        <f t="shared" si="4"/>
        <v>0</v>
      </c>
      <c r="I46" s="128">
        <f t="shared" si="5"/>
        <v>0</v>
      </c>
      <c r="L46" s="6"/>
    </row>
    <row r="47" spans="1:12" s="1" customFormat="1" hidden="1" x14ac:dyDescent="0.25">
      <c r="A47" s="135"/>
      <c r="B47" s="135"/>
      <c r="C47" s="136"/>
      <c r="D47" s="135"/>
      <c r="E47" s="137"/>
      <c r="F47" s="138">
        <f t="shared" si="3"/>
        <v>0</v>
      </c>
      <c r="G47" s="138">
        <f t="shared" si="4"/>
        <v>0</v>
      </c>
      <c r="I47" s="128">
        <f t="shared" si="5"/>
        <v>0</v>
      </c>
      <c r="L47" s="6"/>
    </row>
    <row r="48" spans="1:12" s="1" customFormat="1" hidden="1" x14ac:dyDescent="0.25">
      <c r="A48" s="135"/>
      <c r="B48" s="135"/>
      <c r="C48" s="136"/>
      <c r="D48" s="135"/>
      <c r="E48" s="137"/>
      <c r="F48" s="138">
        <f t="shared" si="3"/>
        <v>0</v>
      </c>
      <c r="G48" s="138">
        <f t="shared" si="4"/>
        <v>0</v>
      </c>
      <c r="I48" s="128">
        <f t="shared" si="5"/>
        <v>0</v>
      </c>
      <c r="L48" s="6"/>
    </row>
    <row r="49" spans="1:12" s="1" customFormat="1" hidden="1" x14ac:dyDescent="0.25">
      <c r="A49" s="135"/>
      <c r="B49" s="135"/>
      <c r="C49" s="136"/>
      <c r="D49" s="135"/>
      <c r="E49" s="137"/>
      <c r="F49" s="138">
        <f t="shared" si="3"/>
        <v>0</v>
      </c>
      <c r="G49" s="138">
        <f t="shared" si="4"/>
        <v>0</v>
      </c>
      <c r="I49" s="128">
        <f t="shared" si="5"/>
        <v>0</v>
      </c>
      <c r="L49" s="6"/>
    </row>
    <row r="50" spans="1:12" s="1" customFormat="1" hidden="1" x14ac:dyDescent="0.25">
      <c r="A50" s="135"/>
      <c r="B50" s="135"/>
      <c r="C50" s="136"/>
      <c r="D50" s="135"/>
      <c r="E50" s="137"/>
      <c r="F50" s="138">
        <f t="shared" si="3"/>
        <v>0</v>
      </c>
      <c r="G50" s="138">
        <f t="shared" si="4"/>
        <v>0</v>
      </c>
      <c r="I50" s="128">
        <f t="shared" si="5"/>
        <v>0</v>
      </c>
      <c r="L50" s="6"/>
    </row>
    <row r="51" spans="1:12" s="1" customFormat="1" hidden="1" x14ac:dyDescent="0.25">
      <c r="A51" s="135"/>
      <c r="B51" s="135"/>
      <c r="C51" s="136"/>
      <c r="D51" s="135"/>
      <c r="E51" s="137"/>
      <c r="F51" s="138"/>
      <c r="G51" s="138"/>
      <c r="H51" s="129">
        <f>SUM(G51:G57)</f>
        <v>0</v>
      </c>
      <c r="I51" s="128">
        <f t="shared" si="5"/>
        <v>0</v>
      </c>
      <c r="L51" s="6"/>
    </row>
    <row r="52" spans="1:12" s="1" customFormat="1" hidden="1" x14ac:dyDescent="0.25">
      <c r="A52" s="135"/>
      <c r="B52" s="135"/>
      <c r="C52" s="136"/>
      <c r="D52" s="135"/>
      <c r="E52" s="137"/>
      <c r="F52" s="138">
        <f t="shared" si="3"/>
        <v>0</v>
      </c>
      <c r="G52" s="138">
        <f t="shared" si="4"/>
        <v>0</v>
      </c>
      <c r="I52" s="128">
        <f t="shared" si="5"/>
        <v>0</v>
      </c>
      <c r="L52" s="6"/>
    </row>
    <row r="53" spans="1:12" s="1" customFormat="1" hidden="1" x14ac:dyDescent="0.25">
      <c r="A53" s="135"/>
      <c r="B53" s="135"/>
      <c r="C53" s="136"/>
      <c r="D53" s="135"/>
      <c r="E53" s="137"/>
      <c r="F53" s="138">
        <f t="shared" si="3"/>
        <v>0</v>
      </c>
      <c r="G53" s="138">
        <f t="shared" si="4"/>
        <v>0</v>
      </c>
      <c r="I53" s="128">
        <f t="shared" si="5"/>
        <v>0</v>
      </c>
      <c r="L53" s="6"/>
    </row>
    <row r="54" spans="1:12" s="1" customFormat="1" hidden="1" x14ac:dyDescent="0.25">
      <c r="A54" s="135"/>
      <c r="B54" s="135"/>
      <c r="C54" s="136"/>
      <c r="D54" s="135"/>
      <c r="E54" s="137"/>
      <c r="F54" s="138">
        <f t="shared" si="3"/>
        <v>0</v>
      </c>
      <c r="G54" s="138">
        <f t="shared" si="4"/>
        <v>0</v>
      </c>
      <c r="I54" s="128">
        <f t="shared" si="5"/>
        <v>0</v>
      </c>
      <c r="L54" s="6"/>
    </row>
    <row r="55" spans="1:12" s="1" customFormat="1" hidden="1" x14ac:dyDescent="0.25">
      <c r="A55" s="135"/>
      <c r="B55" s="135"/>
      <c r="C55" s="136"/>
      <c r="D55" s="135"/>
      <c r="E55" s="137"/>
      <c r="F55" s="138">
        <f t="shared" si="3"/>
        <v>0</v>
      </c>
      <c r="G55" s="138">
        <f t="shared" si="4"/>
        <v>0</v>
      </c>
      <c r="H55" s="129"/>
      <c r="I55" s="128">
        <f t="shared" si="5"/>
        <v>0</v>
      </c>
      <c r="L55" s="6"/>
    </row>
    <row r="56" spans="1:12" s="1" customFormat="1" hidden="1" x14ac:dyDescent="0.25">
      <c r="A56" s="135"/>
      <c r="B56" s="135"/>
      <c r="C56" s="136"/>
      <c r="D56" s="135"/>
      <c r="E56" s="137"/>
      <c r="F56" s="138">
        <f t="shared" si="3"/>
        <v>0</v>
      </c>
      <c r="G56" s="138">
        <f t="shared" si="4"/>
        <v>0</v>
      </c>
      <c r="I56" s="128">
        <f t="shared" si="5"/>
        <v>0</v>
      </c>
      <c r="L56" s="6"/>
    </row>
    <row r="57" spans="1:12" s="1" customFormat="1" hidden="1" x14ac:dyDescent="0.25">
      <c r="A57" s="135"/>
      <c r="B57" s="135"/>
      <c r="C57" s="136"/>
      <c r="D57" s="135"/>
      <c r="E57" s="137"/>
      <c r="F57" s="138">
        <f t="shared" si="3"/>
        <v>0</v>
      </c>
      <c r="G57" s="138">
        <f t="shared" si="4"/>
        <v>0</v>
      </c>
      <c r="I57" s="128">
        <f t="shared" si="5"/>
        <v>0</v>
      </c>
      <c r="L57" s="6"/>
    </row>
    <row r="58" spans="1:12" s="1" customFormat="1" hidden="1" x14ac:dyDescent="0.25">
      <c r="A58" s="135"/>
      <c r="B58" s="135"/>
      <c r="C58" s="136"/>
      <c r="D58" s="135"/>
      <c r="E58" s="137"/>
      <c r="F58" s="138"/>
      <c r="G58" s="138"/>
      <c r="H58" s="129">
        <f>SUM(G58:G64)</f>
        <v>0</v>
      </c>
      <c r="I58" s="128">
        <f t="shared" si="5"/>
        <v>0</v>
      </c>
      <c r="L58" s="6"/>
    </row>
    <row r="59" spans="1:12" s="1" customFormat="1" hidden="1" x14ac:dyDescent="0.25">
      <c r="A59" s="135"/>
      <c r="B59" s="135"/>
      <c r="C59" s="136"/>
      <c r="D59" s="135"/>
      <c r="E59" s="137"/>
      <c r="F59" s="138">
        <f t="shared" si="3"/>
        <v>0</v>
      </c>
      <c r="G59" s="138">
        <f t="shared" si="4"/>
        <v>0</v>
      </c>
      <c r="I59" s="128">
        <f t="shared" si="5"/>
        <v>0</v>
      </c>
      <c r="L59" s="6"/>
    </row>
    <row r="60" spans="1:12" s="1" customFormat="1" hidden="1" x14ac:dyDescent="0.25">
      <c r="A60" s="135"/>
      <c r="B60" s="135"/>
      <c r="C60" s="136"/>
      <c r="D60" s="135"/>
      <c r="E60" s="137"/>
      <c r="F60" s="138">
        <f t="shared" si="3"/>
        <v>0</v>
      </c>
      <c r="G60" s="138">
        <f t="shared" si="4"/>
        <v>0</v>
      </c>
      <c r="I60" s="128">
        <f t="shared" si="5"/>
        <v>0</v>
      </c>
      <c r="L60" s="6"/>
    </row>
    <row r="61" spans="1:12" s="1" customFormat="1" hidden="1" x14ac:dyDescent="0.25">
      <c r="A61" s="135"/>
      <c r="B61" s="135"/>
      <c r="C61" s="136"/>
      <c r="D61" s="135"/>
      <c r="E61" s="137"/>
      <c r="F61" s="138">
        <f t="shared" si="3"/>
        <v>0</v>
      </c>
      <c r="G61" s="138">
        <f t="shared" si="4"/>
        <v>0</v>
      </c>
      <c r="I61" s="128">
        <f t="shared" si="5"/>
        <v>0</v>
      </c>
      <c r="L61" s="6"/>
    </row>
    <row r="62" spans="1:12" s="1" customFormat="1" hidden="1" x14ac:dyDescent="0.25">
      <c r="A62" s="135"/>
      <c r="B62" s="135"/>
      <c r="C62" s="136"/>
      <c r="D62" s="135"/>
      <c r="E62" s="137"/>
      <c r="F62" s="138">
        <f t="shared" si="3"/>
        <v>0</v>
      </c>
      <c r="G62" s="138">
        <f t="shared" si="4"/>
        <v>0</v>
      </c>
      <c r="I62" s="128">
        <f t="shared" si="5"/>
        <v>0</v>
      </c>
      <c r="L62" s="6"/>
    </row>
    <row r="63" spans="1:12" s="1" customFormat="1" hidden="1" x14ac:dyDescent="0.25">
      <c r="A63" s="135"/>
      <c r="B63" s="135"/>
      <c r="C63" s="136"/>
      <c r="D63" s="135"/>
      <c r="E63" s="137"/>
      <c r="F63" s="138">
        <f t="shared" si="3"/>
        <v>0</v>
      </c>
      <c r="G63" s="138">
        <f t="shared" si="4"/>
        <v>0</v>
      </c>
      <c r="I63" s="128">
        <f t="shared" si="5"/>
        <v>0</v>
      </c>
      <c r="L63" s="6"/>
    </row>
    <row r="64" spans="1:12" s="1" customFormat="1" hidden="1" x14ac:dyDescent="0.25">
      <c r="A64" s="135"/>
      <c r="B64" s="135"/>
      <c r="C64" s="136"/>
      <c r="D64" s="135"/>
      <c r="E64" s="137"/>
      <c r="F64" s="138">
        <f t="shared" si="3"/>
        <v>0</v>
      </c>
      <c r="G64" s="138">
        <f t="shared" si="4"/>
        <v>0</v>
      </c>
      <c r="I64" s="128">
        <f t="shared" si="5"/>
        <v>0</v>
      </c>
      <c r="L64" s="6"/>
    </row>
    <row r="65" spans="1:12" s="1" customFormat="1" hidden="1" x14ac:dyDescent="0.25">
      <c r="A65" s="135"/>
      <c r="B65" s="135"/>
      <c r="C65" s="136"/>
      <c r="D65" s="135"/>
      <c r="E65" s="137"/>
      <c r="F65" s="138">
        <f t="shared" si="3"/>
        <v>0</v>
      </c>
      <c r="G65" s="138">
        <f t="shared" si="4"/>
        <v>0</v>
      </c>
      <c r="I65" s="128">
        <f t="shared" si="5"/>
        <v>0</v>
      </c>
      <c r="L65" s="6"/>
    </row>
    <row r="66" spans="1:12" s="1" customFormat="1" hidden="1" x14ac:dyDescent="0.25">
      <c r="A66" s="135"/>
      <c r="B66" s="135"/>
      <c r="C66" s="136"/>
      <c r="D66" s="135"/>
      <c r="E66" s="137"/>
      <c r="F66" s="138">
        <f t="shared" si="3"/>
        <v>0</v>
      </c>
      <c r="G66" s="138">
        <f t="shared" si="4"/>
        <v>0</v>
      </c>
      <c r="I66" s="128">
        <f t="shared" si="5"/>
        <v>0</v>
      </c>
      <c r="L66" s="6"/>
    </row>
    <row r="67" spans="1:12" s="1" customFormat="1" hidden="1" x14ac:dyDescent="0.25">
      <c r="A67" s="135"/>
      <c r="B67" s="135"/>
      <c r="C67" s="136"/>
      <c r="D67" s="135"/>
      <c r="E67" s="137"/>
      <c r="F67" s="138">
        <f t="shared" si="3"/>
        <v>0</v>
      </c>
      <c r="G67" s="138">
        <f t="shared" si="4"/>
        <v>0</v>
      </c>
      <c r="I67" s="128">
        <f t="shared" si="5"/>
        <v>0</v>
      </c>
      <c r="L67" s="6"/>
    </row>
    <row r="68" spans="1:12" s="1" customFormat="1" hidden="1" x14ac:dyDescent="0.25">
      <c r="A68" s="135"/>
      <c r="B68" s="135"/>
      <c r="C68" s="136"/>
      <c r="D68" s="135"/>
      <c r="E68" s="137"/>
      <c r="F68" s="138">
        <f t="shared" si="3"/>
        <v>0</v>
      </c>
      <c r="G68" s="138">
        <f t="shared" si="4"/>
        <v>0</v>
      </c>
      <c r="I68" s="128">
        <f t="shared" si="5"/>
        <v>0</v>
      </c>
      <c r="L68" s="6"/>
    </row>
    <row r="69" spans="1:12" s="1" customFormat="1" hidden="1" x14ac:dyDescent="0.25">
      <c r="A69" s="135"/>
      <c r="B69" s="135"/>
      <c r="C69" s="136"/>
      <c r="D69" s="135"/>
      <c r="E69" s="137"/>
      <c r="F69" s="138">
        <f t="shared" si="3"/>
        <v>0</v>
      </c>
      <c r="G69" s="138">
        <f t="shared" si="4"/>
        <v>0</v>
      </c>
      <c r="I69" s="128">
        <f t="shared" si="5"/>
        <v>0</v>
      </c>
      <c r="L69" s="6"/>
    </row>
    <row r="70" spans="1:12" s="1" customFormat="1" hidden="1" x14ac:dyDescent="0.25">
      <c r="A70" s="135"/>
      <c r="B70" s="135"/>
      <c r="C70" s="136"/>
      <c r="D70" s="135"/>
      <c r="E70" s="137"/>
      <c r="F70" s="138">
        <f t="shared" si="3"/>
        <v>0</v>
      </c>
      <c r="G70" s="138">
        <f t="shared" si="4"/>
        <v>0</v>
      </c>
      <c r="I70" s="128">
        <f t="shared" si="5"/>
        <v>0</v>
      </c>
      <c r="L70" s="6"/>
    </row>
    <row r="71" spans="1:12" s="1" customFormat="1" hidden="1" x14ac:dyDescent="0.25">
      <c r="A71" s="135"/>
      <c r="B71" s="135"/>
      <c r="C71" s="136"/>
      <c r="D71" s="135"/>
      <c r="E71" s="137"/>
      <c r="F71" s="138">
        <f t="shared" si="3"/>
        <v>0</v>
      </c>
      <c r="G71" s="138">
        <f t="shared" si="4"/>
        <v>0</v>
      </c>
      <c r="I71" s="128">
        <f t="shared" si="5"/>
        <v>0</v>
      </c>
      <c r="L71" s="6"/>
    </row>
    <row r="72" spans="1:12" s="1" customFormat="1" hidden="1" x14ac:dyDescent="0.25">
      <c r="A72" s="135"/>
      <c r="B72" s="135"/>
      <c r="C72" s="136"/>
      <c r="D72" s="135"/>
      <c r="E72" s="137"/>
      <c r="F72" s="138">
        <f t="shared" si="3"/>
        <v>0</v>
      </c>
      <c r="G72" s="138">
        <f t="shared" si="4"/>
        <v>0</v>
      </c>
      <c r="H72" s="129">
        <f>SUM(G72:G84)</f>
        <v>0</v>
      </c>
      <c r="I72" s="128">
        <f t="shared" si="5"/>
        <v>0</v>
      </c>
      <c r="L72" s="6"/>
    </row>
    <row r="73" spans="1:12" s="1" customFormat="1" hidden="1" x14ac:dyDescent="0.25">
      <c r="A73" s="135"/>
      <c r="B73" s="135"/>
      <c r="C73" s="136"/>
      <c r="D73" s="135"/>
      <c r="E73" s="137"/>
      <c r="F73" s="138">
        <f t="shared" si="3"/>
        <v>0</v>
      </c>
      <c r="G73" s="138">
        <f t="shared" si="4"/>
        <v>0</v>
      </c>
      <c r="I73" s="128">
        <f t="shared" si="5"/>
        <v>0</v>
      </c>
      <c r="L73" s="6"/>
    </row>
    <row r="74" spans="1:12" s="1" customFormat="1" hidden="1" x14ac:dyDescent="0.25">
      <c r="A74" s="135"/>
      <c r="B74" s="135"/>
      <c r="C74" s="136"/>
      <c r="D74" s="135"/>
      <c r="E74" s="137"/>
      <c r="F74" s="138">
        <f t="shared" si="3"/>
        <v>0</v>
      </c>
      <c r="G74" s="138">
        <f t="shared" si="4"/>
        <v>0</v>
      </c>
      <c r="I74" s="128">
        <f t="shared" si="5"/>
        <v>0</v>
      </c>
      <c r="L74" s="6"/>
    </row>
    <row r="75" spans="1:12" s="1" customFormat="1" hidden="1" x14ac:dyDescent="0.25">
      <c r="A75" s="135"/>
      <c r="B75" s="135"/>
      <c r="C75" s="136"/>
      <c r="D75" s="135"/>
      <c r="E75" s="137"/>
      <c r="F75" s="138">
        <f t="shared" si="3"/>
        <v>0</v>
      </c>
      <c r="G75" s="138">
        <f t="shared" si="4"/>
        <v>0</v>
      </c>
      <c r="I75" s="128">
        <f t="shared" si="5"/>
        <v>0</v>
      </c>
      <c r="L75" s="6"/>
    </row>
    <row r="76" spans="1:12" s="1" customFormat="1" hidden="1" x14ac:dyDescent="0.25">
      <c r="A76" s="135"/>
      <c r="B76" s="135"/>
      <c r="C76" s="136"/>
      <c r="D76" s="135"/>
      <c r="E76" s="137"/>
      <c r="F76" s="138">
        <f t="shared" ref="F76:F139" si="10">ROUND(I76,2)</f>
        <v>0</v>
      </c>
      <c r="G76" s="138">
        <f t="shared" ref="G76:G139" si="11">ROUND(F76*E76,2)</f>
        <v>0</v>
      </c>
      <c r="I76" s="128">
        <f t="shared" si="5"/>
        <v>0</v>
      </c>
      <c r="L76" s="6"/>
    </row>
    <row r="77" spans="1:12" s="1" customFormat="1" hidden="1" x14ac:dyDescent="0.25">
      <c r="A77" s="135"/>
      <c r="B77" s="135"/>
      <c r="C77" s="136"/>
      <c r="D77" s="135"/>
      <c r="E77" s="137"/>
      <c r="F77" s="138">
        <f t="shared" si="10"/>
        <v>0</v>
      </c>
      <c r="G77" s="138">
        <f t="shared" si="11"/>
        <v>0</v>
      </c>
      <c r="I77" s="128">
        <f t="shared" si="5"/>
        <v>0</v>
      </c>
      <c r="L77" s="6"/>
    </row>
    <row r="78" spans="1:12" s="1" customFormat="1" hidden="1" x14ac:dyDescent="0.25">
      <c r="A78" s="135"/>
      <c r="B78" s="135"/>
      <c r="C78" s="136"/>
      <c r="D78" s="135"/>
      <c r="E78" s="137"/>
      <c r="F78" s="138">
        <f t="shared" si="10"/>
        <v>0</v>
      </c>
      <c r="G78" s="138">
        <f t="shared" si="11"/>
        <v>0</v>
      </c>
      <c r="I78" s="128">
        <f t="shared" si="5"/>
        <v>0</v>
      </c>
      <c r="L78" s="6"/>
    </row>
    <row r="79" spans="1:12" s="1" customFormat="1" hidden="1" x14ac:dyDescent="0.25">
      <c r="A79" s="135"/>
      <c r="B79" s="135"/>
      <c r="C79" s="136"/>
      <c r="D79" s="135"/>
      <c r="E79" s="137"/>
      <c r="F79" s="138">
        <f t="shared" si="10"/>
        <v>0</v>
      </c>
      <c r="G79" s="138">
        <f t="shared" si="11"/>
        <v>0</v>
      </c>
      <c r="I79" s="128">
        <f t="shared" si="5"/>
        <v>0</v>
      </c>
      <c r="L79" s="6"/>
    </row>
    <row r="80" spans="1:12" s="1" customFormat="1" hidden="1" x14ac:dyDescent="0.25">
      <c r="A80" s="135"/>
      <c r="B80" s="135"/>
      <c r="C80" s="136"/>
      <c r="D80" s="135"/>
      <c r="E80" s="137"/>
      <c r="F80" s="138">
        <f t="shared" si="10"/>
        <v>0</v>
      </c>
      <c r="G80" s="138">
        <f t="shared" si="11"/>
        <v>0</v>
      </c>
      <c r="I80" s="128">
        <f t="shared" si="5"/>
        <v>0</v>
      </c>
      <c r="L80" s="6"/>
    </row>
    <row r="81" spans="1:12" s="1" customFormat="1" hidden="1" x14ac:dyDescent="0.25">
      <c r="A81" s="135"/>
      <c r="B81" s="135"/>
      <c r="C81" s="136"/>
      <c r="D81" s="135"/>
      <c r="E81" s="137"/>
      <c r="F81" s="138">
        <f t="shared" si="10"/>
        <v>0</v>
      </c>
      <c r="G81" s="138">
        <f t="shared" si="11"/>
        <v>0</v>
      </c>
      <c r="I81" s="128">
        <f t="shared" si="5"/>
        <v>0</v>
      </c>
      <c r="L81" s="6"/>
    </row>
    <row r="82" spans="1:12" s="1" customFormat="1" hidden="1" x14ac:dyDescent="0.25">
      <c r="A82" s="135"/>
      <c r="B82" s="135"/>
      <c r="C82" s="136"/>
      <c r="D82" s="135"/>
      <c r="E82" s="137"/>
      <c r="F82" s="138">
        <f t="shared" si="10"/>
        <v>0</v>
      </c>
      <c r="G82" s="138">
        <f t="shared" si="11"/>
        <v>0</v>
      </c>
      <c r="I82" s="128">
        <f t="shared" si="5"/>
        <v>0</v>
      </c>
      <c r="L82" s="6"/>
    </row>
    <row r="83" spans="1:12" s="1" customFormat="1" hidden="1" x14ac:dyDescent="0.25">
      <c r="A83" s="135"/>
      <c r="B83" s="135"/>
      <c r="C83" s="136"/>
      <c r="D83" s="135"/>
      <c r="E83" s="137"/>
      <c r="F83" s="138">
        <f t="shared" si="10"/>
        <v>0</v>
      </c>
      <c r="G83" s="138">
        <f t="shared" si="11"/>
        <v>0</v>
      </c>
      <c r="I83" s="128">
        <f t="shared" si="5"/>
        <v>0</v>
      </c>
      <c r="L83" s="6"/>
    </row>
    <row r="84" spans="1:12" s="1" customFormat="1" hidden="1" x14ac:dyDescent="0.25">
      <c r="A84" s="135"/>
      <c r="B84" s="135"/>
      <c r="C84" s="136"/>
      <c r="D84" s="135"/>
      <c r="E84" s="137"/>
      <c r="F84" s="138">
        <f t="shared" si="10"/>
        <v>0</v>
      </c>
      <c r="G84" s="138">
        <f t="shared" si="11"/>
        <v>0</v>
      </c>
      <c r="I84" s="128">
        <f t="shared" si="5"/>
        <v>0</v>
      </c>
      <c r="L84" s="6"/>
    </row>
    <row r="85" spans="1:12" s="1" customFormat="1" hidden="1" x14ac:dyDescent="0.25">
      <c r="A85" s="135"/>
      <c r="B85" s="135"/>
      <c r="C85" s="136"/>
      <c r="D85" s="135"/>
      <c r="E85" s="137"/>
      <c r="F85" s="138">
        <f t="shared" si="10"/>
        <v>0</v>
      </c>
      <c r="G85" s="138">
        <f t="shared" si="11"/>
        <v>0</v>
      </c>
      <c r="I85" s="128">
        <f t="shared" si="5"/>
        <v>0</v>
      </c>
      <c r="L85" s="6"/>
    </row>
    <row r="86" spans="1:12" s="1" customFormat="1" hidden="1" x14ac:dyDescent="0.25">
      <c r="A86" s="135"/>
      <c r="B86" s="135"/>
      <c r="C86" s="136"/>
      <c r="D86" s="135"/>
      <c r="E86" s="137"/>
      <c r="F86" s="138">
        <f t="shared" si="10"/>
        <v>0</v>
      </c>
      <c r="G86" s="138">
        <f t="shared" si="11"/>
        <v>0</v>
      </c>
      <c r="H86" s="129">
        <f>SUM(G86:G97)</f>
        <v>0</v>
      </c>
      <c r="I86" s="128">
        <f t="shared" si="5"/>
        <v>0</v>
      </c>
      <c r="L86" s="6"/>
    </row>
    <row r="87" spans="1:12" s="1" customFormat="1" hidden="1" x14ac:dyDescent="0.25">
      <c r="A87" s="135"/>
      <c r="B87" s="135"/>
      <c r="C87" s="136"/>
      <c r="D87" s="135"/>
      <c r="E87" s="137"/>
      <c r="F87" s="138">
        <f t="shared" si="10"/>
        <v>0</v>
      </c>
      <c r="G87" s="138">
        <f t="shared" si="11"/>
        <v>0</v>
      </c>
      <c r="I87" s="128">
        <f t="shared" si="5"/>
        <v>0</v>
      </c>
      <c r="L87" s="6"/>
    </row>
    <row r="88" spans="1:12" s="1" customFormat="1" hidden="1" x14ac:dyDescent="0.25">
      <c r="A88" s="135"/>
      <c r="B88" s="135"/>
      <c r="C88" s="136"/>
      <c r="D88" s="135"/>
      <c r="E88" s="137"/>
      <c r="F88" s="138">
        <f t="shared" si="10"/>
        <v>0</v>
      </c>
      <c r="G88" s="138">
        <f t="shared" si="11"/>
        <v>0</v>
      </c>
      <c r="I88" s="128">
        <f t="shared" si="5"/>
        <v>0</v>
      </c>
      <c r="L88" s="6"/>
    </row>
    <row r="89" spans="1:12" s="1" customFormat="1" hidden="1" x14ac:dyDescent="0.25">
      <c r="A89" s="135"/>
      <c r="B89" s="135"/>
      <c r="C89" s="136"/>
      <c r="D89" s="135"/>
      <c r="E89" s="137"/>
      <c r="F89" s="138">
        <f t="shared" si="10"/>
        <v>0</v>
      </c>
      <c r="G89" s="138">
        <f t="shared" si="11"/>
        <v>0</v>
      </c>
      <c r="I89" s="128">
        <f t="shared" si="5"/>
        <v>0</v>
      </c>
      <c r="L89" s="6"/>
    </row>
    <row r="90" spans="1:12" s="1" customFormat="1" hidden="1" x14ac:dyDescent="0.25">
      <c r="A90" s="135"/>
      <c r="B90" s="135"/>
      <c r="C90" s="136"/>
      <c r="D90" s="135"/>
      <c r="E90" s="137"/>
      <c r="F90" s="138">
        <f t="shared" si="10"/>
        <v>0</v>
      </c>
      <c r="G90" s="138">
        <f t="shared" si="11"/>
        <v>0</v>
      </c>
      <c r="I90" s="128">
        <f t="shared" si="5"/>
        <v>0</v>
      </c>
      <c r="L90" s="6"/>
    </row>
    <row r="91" spans="1:12" s="1" customFormat="1" hidden="1" x14ac:dyDescent="0.25">
      <c r="A91" s="135"/>
      <c r="B91" s="135"/>
      <c r="C91" s="136"/>
      <c r="D91" s="135"/>
      <c r="E91" s="137"/>
      <c r="F91" s="138">
        <f t="shared" si="10"/>
        <v>0</v>
      </c>
      <c r="G91" s="138">
        <f t="shared" si="11"/>
        <v>0</v>
      </c>
      <c r="I91" s="128">
        <f t="shared" si="5"/>
        <v>0</v>
      </c>
      <c r="L91" s="6"/>
    </row>
    <row r="92" spans="1:12" s="1" customFormat="1" hidden="1" x14ac:dyDescent="0.25">
      <c r="A92" s="135"/>
      <c r="B92" s="135"/>
      <c r="C92" s="136"/>
      <c r="D92" s="135"/>
      <c r="E92" s="137"/>
      <c r="F92" s="138">
        <f t="shared" si="10"/>
        <v>0</v>
      </c>
      <c r="G92" s="138">
        <f t="shared" si="11"/>
        <v>0</v>
      </c>
      <c r="I92" s="128">
        <f t="shared" si="5"/>
        <v>0</v>
      </c>
      <c r="L92" s="6"/>
    </row>
    <row r="93" spans="1:12" s="1" customFormat="1" hidden="1" x14ac:dyDescent="0.25">
      <c r="A93" s="135"/>
      <c r="B93" s="135"/>
      <c r="C93" s="136"/>
      <c r="D93" s="135"/>
      <c r="E93" s="137"/>
      <c r="F93" s="138">
        <f t="shared" si="10"/>
        <v>0</v>
      </c>
      <c r="G93" s="138">
        <f t="shared" si="11"/>
        <v>0</v>
      </c>
      <c r="I93" s="128">
        <f t="shared" si="5"/>
        <v>0</v>
      </c>
      <c r="L93" s="6"/>
    </row>
    <row r="94" spans="1:12" s="1" customFormat="1" hidden="1" x14ac:dyDescent="0.25">
      <c r="A94" s="135"/>
      <c r="B94" s="135"/>
      <c r="C94" s="136"/>
      <c r="D94" s="135"/>
      <c r="E94" s="137"/>
      <c r="F94" s="138">
        <f t="shared" si="10"/>
        <v>0</v>
      </c>
      <c r="G94" s="138">
        <f t="shared" si="11"/>
        <v>0</v>
      </c>
      <c r="I94" s="128">
        <f t="shared" si="5"/>
        <v>0</v>
      </c>
      <c r="L94" s="6"/>
    </row>
    <row r="95" spans="1:12" s="1" customFormat="1" hidden="1" x14ac:dyDescent="0.25">
      <c r="A95" s="135"/>
      <c r="B95" s="135"/>
      <c r="C95" s="136"/>
      <c r="D95" s="135"/>
      <c r="E95" s="137"/>
      <c r="F95" s="138">
        <f t="shared" si="10"/>
        <v>0</v>
      </c>
      <c r="G95" s="138">
        <f t="shared" si="11"/>
        <v>0</v>
      </c>
      <c r="I95" s="128">
        <f t="shared" si="5"/>
        <v>0</v>
      </c>
      <c r="L95" s="6"/>
    </row>
    <row r="96" spans="1:12" s="1" customFormat="1" hidden="1" x14ac:dyDescent="0.25">
      <c r="A96" s="135"/>
      <c r="B96" s="135"/>
      <c r="C96" s="136"/>
      <c r="D96" s="135"/>
      <c r="E96" s="137"/>
      <c r="F96" s="138">
        <f t="shared" si="10"/>
        <v>0</v>
      </c>
      <c r="G96" s="138">
        <f t="shared" si="11"/>
        <v>0</v>
      </c>
      <c r="I96" s="128">
        <f t="shared" si="5"/>
        <v>0</v>
      </c>
      <c r="L96" s="6"/>
    </row>
    <row r="97" spans="1:12" s="1" customFormat="1" hidden="1" x14ac:dyDescent="0.25">
      <c r="A97" s="135"/>
      <c r="B97" s="135"/>
      <c r="C97" s="136"/>
      <c r="D97" s="135"/>
      <c r="E97" s="137"/>
      <c r="F97" s="138">
        <f t="shared" si="10"/>
        <v>0</v>
      </c>
      <c r="G97" s="138">
        <f t="shared" si="11"/>
        <v>0</v>
      </c>
      <c r="I97" s="128">
        <f t="shared" si="5"/>
        <v>0</v>
      </c>
      <c r="L97" s="6"/>
    </row>
    <row r="98" spans="1:12" s="1" customFormat="1" hidden="1" x14ac:dyDescent="0.25">
      <c r="A98" s="135"/>
      <c r="B98" s="135"/>
      <c r="C98" s="136"/>
      <c r="D98" s="135"/>
      <c r="E98" s="137"/>
      <c r="F98" s="138">
        <f t="shared" si="10"/>
        <v>0</v>
      </c>
      <c r="G98" s="138">
        <f t="shared" si="11"/>
        <v>0</v>
      </c>
      <c r="I98" s="128">
        <f t="shared" si="5"/>
        <v>0</v>
      </c>
      <c r="L98" s="6"/>
    </row>
    <row r="99" spans="1:12" s="1" customFormat="1" hidden="1" x14ac:dyDescent="0.25">
      <c r="A99" s="135"/>
      <c r="B99" s="135"/>
      <c r="C99" s="136"/>
      <c r="D99" s="135"/>
      <c r="E99" s="137"/>
      <c r="F99" s="138">
        <f t="shared" si="10"/>
        <v>0</v>
      </c>
      <c r="G99" s="138">
        <f t="shared" si="11"/>
        <v>0</v>
      </c>
      <c r="H99" s="129">
        <f>SUM(G99:G110)</f>
        <v>0</v>
      </c>
      <c r="I99" s="128">
        <f t="shared" si="5"/>
        <v>0</v>
      </c>
      <c r="L99" s="6"/>
    </row>
    <row r="100" spans="1:12" s="1" customFormat="1" hidden="1" x14ac:dyDescent="0.25">
      <c r="A100" s="135"/>
      <c r="B100" s="135"/>
      <c r="C100" s="136"/>
      <c r="D100" s="135"/>
      <c r="E100" s="137"/>
      <c r="F100" s="138">
        <f t="shared" si="10"/>
        <v>0</v>
      </c>
      <c r="G100" s="138">
        <f t="shared" si="11"/>
        <v>0</v>
      </c>
      <c r="I100" s="128">
        <f t="shared" si="5"/>
        <v>0</v>
      </c>
      <c r="L100" s="6"/>
    </row>
    <row r="101" spans="1:12" s="1" customFormat="1" hidden="1" x14ac:dyDescent="0.25">
      <c r="A101" s="135"/>
      <c r="B101" s="135"/>
      <c r="C101" s="136"/>
      <c r="D101" s="135"/>
      <c r="E101" s="137"/>
      <c r="F101" s="138">
        <f t="shared" si="10"/>
        <v>0</v>
      </c>
      <c r="G101" s="138">
        <f t="shared" si="11"/>
        <v>0</v>
      </c>
      <c r="I101" s="128">
        <f t="shared" si="5"/>
        <v>0</v>
      </c>
      <c r="L101" s="6"/>
    </row>
    <row r="102" spans="1:12" s="1" customFormat="1" hidden="1" x14ac:dyDescent="0.25">
      <c r="A102" s="135"/>
      <c r="B102" s="135"/>
      <c r="C102" s="136"/>
      <c r="D102" s="135"/>
      <c r="E102" s="137"/>
      <c r="F102" s="138">
        <f t="shared" si="10"/>
        <v>0</v>
      </c>
      <c r="G102" s="138">
        <f t="shared" si="11"/>
        <v>0</v>
      </c>
      <c r="I102" s="128">
        <f t="shared" si="5"/>
        <v>0</v>
      </c>
      <c r="L102" s="6"/>
    </row>
    <row r="103" spans="1:12" s="1" customFormat="1" hidden="1" x14ac:dyDescent="0.25">
      <c r="A103" s="135"/>
      <c r="B103" s="135"/>
      <c r="C103" s="136"/>
      <c r="D103" s="135"/>
      <c r="E103" s="137"/>
      <c r="F103" s="138">
        <f t="shared" si="10"/>
        <v>0</v>
      </c>
      <c r="G103" s="138">
        <f t="shared" si="11"/>
        <v>0</v>
      </c>
      <c r="I103" s="128">
        <f t="shared" si="5"/>
        <v>0</v>
      </c>
      <c r="L103" s="6"/>
    </row>
    <row r="104" spans="1:12" s="1" customFormat="1" hidden="1" x14ac:dyDescent="0.25">
      <c r="A104" s="135"/>
      <c r="B104" s="135"/>
      <c r="C104" s="136"/>
      <c r="D104" s="135"/>
      <c r="E104" s="137"/>
      <c r="F104" s="138">
        <f t="shared" si="10"/>
        <v>0</v>
      </c>
      <c r="G104" s="138">
        <f t="shared" si="11"/>
        <v>0</v>
      </c>
      <c r="I104" s="128">
        <f t="shared" si="5"/>
        <v>0</v>
      </c>
      <c r="L104" s="6"/>
    </row>
    <row r="105" spans="1:12" s="1" customFormat="1" hidden="1" x14ac:dyDescent="0.25">
      <c r="A105" s="135"/>
      <c r="B105" s="135"/>
      <c r="C105" s="136"/>
      <c r="D105" s="135"/>
      <c r="E105" s="137"/>
      <c r="F105" s="138">
        <f t="shared" si="10"/>
        <v>0</v>
      </c>
      <c r="G105" s="138">
        <f t="shared" si="11"/>
        <v>0</v>
      </c>
      <c r="I105" s="128">
        <f t="shared" si="5"/>
        <v>0</v>
      </c>
      <c r="L105" s="6"/>
    </row>
    <row r="106" spans="1:12" s="1" customFormat="1" hidden="1" x14ac:dyDescent="0.25">
      <c r="A106" s="135"/>
      <c r="B106" s="135"/>
      <c r="C106" s="136"/>
      <c r="D106" s="135"/>
      <c r="E106" s="137"/>
      <c r="F106" s="138">
        <f t="shared" si="10"/>
        <v>0</v>
      </c>
      <c r="G106" s="138">
        <f t="shared" si="11"/>
        <v>0</v>
      </c>
      <c r="I106" s="128">
        <f t="shared" si="5"/>
        <v>0</v>
      </c>
      <c r="L106" s="6"/>
    </row>
    <row r="107" spans="1:12" s="1" customFormat="1" hidden="1" x14ac:dyDescent="0.25">
      <c r="A107" s="135"/>
      <c r="B107" s="135"/>
      <c r="C107" s="136"/>
      <c r="D107" s="135"/>
      <c r="E107" s="137"/>
      <c r="F107" s="138">
        <f t="shared" si="10"/>
        <v>0</v>
      </c>
      <c r="G107" s="138">
        <f t="shared" si="11"/>
        <v>0</v>
      </c>
      <c r="I107" s="128">
        <f t="shared" si="5"/>
        <v>0</v>
      </c>
      <c r="L107" s="6"/>
    </row>
    <row r="108" spans="1:12" s="1" customFormat="1" hidden="1" x14ac:dyDescent="0.25">
      <c r="A108" s="135"/>
      <c r="B108" s="135"/>
      <c r="C108" s="136"/>
      <c r="D108" s="135"/>
      <c r="E108" s="137"/>
      <c r="F108" s="138">
        <f t="shared" si="10"/>
        <v>0</v>
      </c>
      <c r="G108" s="138">
        <f t="shared" si="11"/>
        <v>0</v>
      </c>
      <c r="I108" s="128">
        <f t="shared" si="5"/>
        <v>0</v>
      </c>
      <c r="L108" s="6"/>
    </row>
    <row r="109" spans="1:12" s="1" customFormat="1" hidden="1" x14ac:dyDescent="0.25">
      <c r="A109" s="135"/>
      <c r="B109" s="135"/>
      <c r="C109" s="136"/>
      <c r="D109" s="135"/>
      <c r="E109" s="137"/>
      <c r="F109" s="138">
        <f t="shared" si="10"/>
        <v>0</v>
      </c>
      <c r="G109" s="138">
        <f t="shared" si="11"/>
        <v>0</v>
      </c>
      <c r="I109" s="128">
        <f t="shared" si="5"/>
        <v>0</v>
      </c>
      <c r="L109" s="6"/>
    </row>
    <row r="110" spans="1:12" s="1" customFormat="1" hidden="1" x14ac:dyDescent="0.25">
      <c r="A110" s="135"/>
      <c r="B110" s="135"/>
      <c r="C110" s="136"/>
      <c r="D110" s="135"/>
      <c r="E110" s="137"/>
      <c r="F110" s="138">
        <f t="shared" si="10"/>
        <v>0</v>
      </c>
      <c r="G110" s="138">
        <f t="shared" si="11"/>
        <v>0</v>
      </c>
      <c r="I110" s="128">
        <f t="shared" si="5"/>
        <v>0</v>
      </c>
      <c r="L110" s="6"/>
    </row>
    <row r="111" spans="1:12" s="1" customFormat="1" hidden="1" x14ac:dyDescent="0.25">
      <c r="A111" s="135"/>
      <c r="B111" s="135"/>
      <c r="C111" s="136"/>
      <c r="D111" s="135"/>
      <c r="E111" s="137"/>
      <c r="F111" s="138">
        <f t="shared" si="10"/>
        <v>0</v>
      </c>
      <c r="G111" s="138">
        <f t="shared" si="11"/>
        <v>0</v>
      </c>
      <c r="I111" s="128">
        <f t="shared" si="5"/>
        <v>0</v>
      </c>
      <c r="L111" s="6"/>
    </row>
    <row r="112" spans="1:12" s="1" customFormat="1" hidden="1" x14ac:dyDescent="0.25">
      <c r="A112" s="135"/>
      <c r="B112" s="135"/>
      <c r="C112" s="136"/>
      <c r="D112" s="135"/>
      <c r="E112" s="137"/>
      <c r="F112" s="138">
        <f t="shared" si="10"/>
        <v>0</v>
      </c>
      <c r="G112" s="138">
        <f t="shared" si="11"/>
        <v>0</v>
      </c>
      <c r="H112" s="129">
        <f>SUM(G112:G123)</f>
        <v>0</v>
      </c>
      <c r="I112" s="128">
        <f t="shared" si="5"/>
        <v>0</v>
      </c>
      <c r="L112" s="6"/>
    </row>
    <row r="113" spans="1:12" s="1" customFormat="1" hidden="1" x14ac:dyDescent="0.25">
      <c r="A113" s="135"/>
      <c r="B113" s="135"/>
      <c r="C113" s="136"/>
      <c r="D113" s="135"/>
      <c r="E113" s="137"/>
      <c r="F113" s="138">
        <f t="shared" si="10"/>
        <v>0</v>
      </c>
      <c r="G113" s="138">
        <f t="shared" si="11"/>
        <v>0</v>
      </c>
      <c r="I113" s="128">
        <f t="shared" si="5"/>
        <v>0</v>
      </c>
      <c r="L113" s="6"/>
    </row>
    <row r="114" spans="1:12" s="1" customFormat="1" hidden="1" x14ac:dyDescent="0.25">
      <c r="A114" s="135"/>
      <c r="B114" s="135"/>
      <c r="C114" s="136"/>
      <c r="D114" s="135"/>
      <c r="E114" s="137"/>
      <c r="F114" s="138">
        <f t="shared" si="10"/>
        <v>0</v>
      </c>
      <c r="G114" s="138">
        <f t="shared" si="11"/>
        <v>0</v>
      </c>
      <c r="I114" s="128">
        <f t="shared" si="5"/>
        <v>0</v>
      </c>
      <c r="L114" s="6"/>
    </row>
    <row r="115" spans="1:12" s="1" customFormat="1" hidden="1" x14ac:dyDescent="0.25">
      <c r="A115" s="135"/>
      <c r="B115" s="135"/>
      <c r="C115" s="136"/>
      <c r="D115" s="135"/>
      <c r="E115" s="137"/>
      <c r="F115" s="138">
        <f t="shared" si="10"/>
        <v>0</v>
      </c>
      <c r="G115" s="138">
        <f t="shared" si="11"/>
        <v>0</v>
      </c>
      <c r="I115" s="128">
        <f t="shared" si="5"/>
        <v>0</v>
      </c>
      <c r="L115" s="6"/>
    </row>
    <row r="116" spans="1:12" s="1" customFormat="1" hidden="1" x14ac:dyDescent="0.25">
      <c r="A116" s="135"/>
      <c r="B116" s="135"/>
      <c r="C116" s="136"/>
      <c r="D116" s="135"/>
      <c r="E116" s="137"/>
      <c r="F116" s="138">
        <f t="shared" si="10"/>
        <v>0</v>
      </c>
      <c r="G116" s="138">
        <f t="shared" si="11"/>
        <v>0</v>
      </c>
      <c r="I116" s="128">
        <f t="shared" si="5"/>
        <v>0</v>
      </c>
      <c r="L116" s="6"/>
    </row>
    <row r="117" spans="1:12" s="1" customFormat="1" hidden="1" x14ac:dyDescent="0.25">
      <c r="A117" s="135"/>
      <c r="B117" s="135"/>
      <c r="C117" s="136"/>
      <c r="D117" s="135"/>
      <c r="E117" s="137"/>
      <c r="F117" s="138">
        <f t="shared" si="10"/>
        <v>0</v>
      </c>
      <c r="G117" s="138">
        <f t="shared" si="11"/>
        <v>0</v>
      </c>
      <c r="I117" s="128">
        <f t="shared" si="5"/>
        <v>0</v>
      </c>
      <c r="L117" s="6"/>
    </row>
    <row r="118" spans="1:12" s="1" customFormat="1" hidden="1" x14ac:dyDescent="0.25">
      <c r="A118" s="135"/>
      <c r="B118" s="135"/>
      <c r="C118" s="136"/>
      <c r="D118" s="135"/>
      <c r="E118" s="137"/>
      <c r="F118" s="138">
        <f t="shared" si="10"/>
        <v>0</v>
      </c>
      <c r="G118" s="138">
        <f t="shared" si="11"/>
        <v>0</v>
      </c>
      <c r="I118" s="128">
        <f t="shared" si="5"/>
        <v>0</v>
      </c>
      <c r="L118" s="6"/>
    </row>
    <row r="119" spans="1:12" s="1" customFormat="1" hidden="1" x14ac:dyDescent="0.25">
      <c r="A119" s="135"/>
      <c r="B119" s="135"/>
      <c r="C119" s="136"/>
      <c r="D119" s="135"/>
      <c r="E119" s="137"/>
      <c r="F119" s="138">
        <f t="shared" si="10"/>
        <v>0</v>
      </c>
      <c r="G119" s="138">
        <f t="shared" si="11"/>
        <v>0</v>
      </c>
      <c r="I119" s="128">
        <f t="shared" si="5"/>
        <v>0</v>
      </c>
      <c r="L119" s="6"/>
    </row>
    <row r="120" spans="1:12" s="1" customFormat="1" hidden="1" x14ac:dyDescent="0.25">
      <c r="A120" s="135"/>
      <c r="B120" s="135"/>
      <c r="C120" s="136"/>
      <c r="D120" s="135"/>
      <c r="E120" s="137"/>
      <c r="F120" s="138">
        <f t="shared" si="10"/>
        <v>0</v>
      </c>
      <c r="G120" s="138">
        <f t="shared" si="11"/>
        <v>0</v>
      </c>
      <c r="I120" s="128">
        <f t="shared" si="5"/>
        <v>0</v>
      </c>
      <c r="L120" s="6"/>
    </row>
    <row r="121" spans="1:12" s="1" customFormat="1" hidden="1" x14ac:dyDescent="0.25">
      <c r="A121" s="135"/>
      <c r="B121" s="135"/>
      <c r="C121" s="136"/>
      <c r="D121" s="135"/>
      <c r="E121" s="137"/>
      <c r="F121" s="138">
        <f t="shared" si="10"/>
        <v>0</v>
      </c>
      <c r="G121" s="138">
        <f t="shared" si="11"/>
        <v>0</v>
      </c>
      <c r="I121" s="128">
        <f t="shared" si="5"/>
        <v>0</v>
      </c>
      <c r="L121" s="6"/>
    </row>
    <row r="122" spans="1:12" s="1" customFormat="1" hidden="1" x14ac:dyDescent="0.25">
      <c r="A122" s="135"/>
      <c r="B122" s="135"/>
      <c r="C122" s="136"/>
      <c r="D122" s="135"/>
      <c r="E122" s="137"/>
      <c r="F122" s="138">
        <f t="shared" si="10"/>
        <v>0</v>
      </c>
      <c r="G122" s="138">
        <f t="shared" si="11"/>
        <v>0</v>
      </c>
      <c r="I122" s="128">
        <f t="shared" si="5"/>
        <v>0</v>
      </c>
      <c r="L122" s="6"/>
    </row>
    <row r="123" spans="1:12" s="1" customFormat="1" hidden="1" x14ac:dyDescent="0.25">
      <c r="A123" s="135"/>
      <c r="B123" s="135"/>
      <c r="C123" s="136"/>
      <c r="D123" s="135"/>
      <c r="E123" s="137"/>
      <c r="F123" s="138">
        <f t="shared" si="10"/>
        <v>0</v>
      </c>
      <c r="G123" s="138">
        <f t="shared" si="11"/>
        <v>0</v>
      </c>
      <c r="I123" s="128">
        <f t="shared" si="5"/>
        <v>0</v>
      </c>
      <c r="L123" s="6"/>
    </row>
    <row r="124" spans="1:12" s="1" customFormat="1" hidden="1" x14ac:dyDescent="0.25">
      <c r="A124" s="135"/>
      <c r="B124" s="135"/>
      <c r="C124" s="136"/>
      <c r="D124" s="135"/>
      <c r="E124" s="137"/>
      <c r="F124" s="138">
        <f t="shared" si="10"/>
        <v>0</v>
      </c>
      <c r="G124" s="138">
        <f t="shared" si="11"/>
        <v>0</v>
      </c>
      <c r="I124" s="128">
        <f t="shared" si="5"/>
        <v>0</v>
      </c>
      <c r="L124" s="6"/>
    </row>
    <row r="125" spans="1:12" s="1" customFormat="1" hidden="1" x14ac:dyDescent="0.25">
      <c r="A125" s="135"/>
      <c r="B125" s="135"/>
      <c r="C125" s="136"/>
      <c r="D125" s="135"/>
      <c r="E125" s="137"/>
      <c r="F125" s="138">
        <f t="shared" si="10"/>
        <v>0</v>
      </c>
      <c r="G125" s="138">
        <f t="shared" si="11"/>
        <v>0</v>
      </c>
      <c r="H125" s="129">
        <f>SUM(G125:G140)</f>
        <v>0</v>
      </c>
      <c r="I125" s="128">
        <f t="shared" si="5"/>
        <v>0</v>
      </c>
      <c r="L125" s="6"/>
    </row>
    <row r="126" spans="1:12" s="1" customFormat="1" hidden="1" x14ac:dyDescent="0.25">
      <c r="A126" s="135"/>
      <c r="B126" s="135"/>
      <c r="C126" s="136"/>
      <c r="D126" s="135"/>
      <c r="E126" s="137"/>
      <c r="F126" s="138">
        <f t="shared" si="10"/>
        <v>0</v>
      </c>
      <c r="G126" s="138">
        <f t="shared" si="11"/>
        <v>0</v>
      </c>
      <c r="I126" s="128">
        <f t="shared" si="5"/>
        <v>0</v>
      </c>
      <c r="L126" s="6"/>
    </row>
    <row r="127" spans="1:12" s="1" customFormat="1" hidden="1" x14ac:dyDescent="0.25">
      <c r="A127" s="135"/>
      <c r="B127" s="135"/>
      <c r="C127" s="136"/>
      <c r="D127" s="135"/>
      <c r="E127" s="137"/>
      <c r="F127" s="138">
        <f t="shared" si="10"/>
        <v>0</v>
      </c>
      <c r="G127" s="138">
        <f t="shared" si="11"/>
        <v>0</v>
      </c>
      <c r="I127" s="128">
        <f t="shared" si="5"/>
        <v>0</v>
      </c>
      <c r="L127" s="6"/>
    </row>
    <row r="128" spans="1:12" s="1" customFormat="1" hidden="1" x14ac:dyDescent="0.25">
      <c r="A128" s="135"/>
      <c r="B128" s="135"/>
      <c r="C128" s="136"/>
      <c r="D128" s="135"/>
      <c r="E128" s="137"/>
      <c r="F128" s="138">
        <f t="shared" si="10"/>
        <v>0</v>
      </c>
      <c r="G128" s="138">
        <f t="shared" si="11"/>
        <v>0</v>
      </c>
      <c r="I128" s="128">
        <f t="shared" si="5"/>
        <v>0</v>
      </c>
      <c r="L128" s="6"/>
    </row>
    <row r="129" spans="1:12" s="1" customFormat="1" hidden="1" x14ac:dyDescent="0.25">
      <c r="A129" s="135"/>
      <c r="B129" s="135"/>
      <c r="C129" s="136"/>
      <c r="D129" s="135"/>
      <c r="E129" s="137"/>
      <c r="F129" s="138">
        <f t="shared" si="10"/>
        <v>0</v>
      </c>
      <c r="G129" s="138">
        <f t="shared" si="11"/>
        <v>0</v>
      </c>
      <c r="I129" s="128">
        <f t="shared" si="5"/>
        <v>0</v>
      </c>
      <c r="L129" s="6"/>
    </row>
    <row r="130" spans="1:12" s="1" customFormat="1" hidden="1" x14ac:dyDescent="0.25">
      <c r="A130" s="135"/>
      <c r="B130" s="135"/>
      <c r="C130" s="136"/>
      <c r="D130" s="135"/>
      <c r="E130" s="137"/>
      <c r="F130" s="138">
        <f t="shared" si="10"/>
        <v>0</v>
      </c>
      <c r="G130" s="138">
        <f t="shared" si="11"/>
        <v>0</v>
      </c>
      <c r="I130" s="128">
        <f t="shared" si="5"/>
        <v>0</v>
      </c>
      <c r="L130" s="6"/>
    </row>
    <row r="131" spans="1:12" s="1" customFormat="1" hidden="1" x14ac:dyDescent="0.25">
      <c r="A131" s="135"/>
      <c r="B131" s="135"/>
      <c r="C131" s="136"/>
      <c r="D131" s="135"/>
      <c r="E131" s="137"/>
      <c r="F131" s="138">
        <f t="shared" si="10"/>
        <v>0</v>
      </c>
      <c r="G131" s="138">
        <f t="shared" si="11"/>
        <v>0</v>
      </c>
      <c r="I131" s="128">
        <f t="shared" si="5"/>
        <v>0</v>
      </c>
      <c r="L131" s="6"/>
    </row>
    <row r="132" spans="1:12" s="1" customFormat="1" hidden="1" x14ac:dyDescent="0.25">
      <c r="A132" s="135"/>
      <c r="B132" s="135"/>
      <c r="C132" s="136"/>
      <c r="D132" s="135"/>
      <c r="E132" s="137"/>
      <c r="F132" s="138">
        <f t="shared" si="10"/>
        <v>0</v>
      </c>
      <c r="G132" s="138">
        <f t="shared" si="11"/>
        <v>0</v>
      </c>
      <c r="I132" s="128">
        <f t="shared" si="5"/>
        <v>0</v>
      </c>
      <c r="L132" s="6"/>
    </row>
    <row r="133" spans="1:12" s="1" customFormat="1" hidden="1" x14ac:dyDescent="0.25">
      <c r="A133" s="135"/>
      <c r="B133" s="135"/>
      <c r="C133" s="136"/>
      <c r="D133" s="135"/>
      <c r="E133" s="137"/>
      <c r="F133" s="138">
        <f t="shared" si="10"/>
        <v>0</v>
      </c>
      <c r="G133" s="138">
        <f t="shared" si="11"/>
        <v>0</v>
      </c>
      <c r="I133" s="128">
        <f t="shared" si="5"/>
        <v>0</v>
      </c>
      <c r="L133" s="6"/>
    </row>
    <row r="134" spans="1:12" s="1" customFormat="1" hidden="1" x14ac:dyDescent="0.25">
      <c r="A134" s="135"/>
      <c r="B134" s="135"/>
      <c r="C134" s="136"/>
      <c r="D134" s="135"/>
      <c r="E134" s="137"/>
      <c r="F134" s="138">
        <f t="shared" si="10"/>
        <v>0</v>
      </c>
      <c r="G134" s="138">
        <f t="shared" si="11"/>
        <v>0</v>
      </c>
      <c r="I134" s="128">
        <f t="shared" si="5"/>
        <v>0</v>
      </c>
      <c r="L134" s="6"/>
    </row>
    <row r="135" spans="1:12" s="1" customFormat="1" hidden="1" x14ac:dyDescent="0.25">
      <c r="A135" s="135"/>
      <c r="B135" s="135"/>
      <c r="C135" s="136"/>
      <c r="D135" s="135"/>
      <c r="E135" s="137"/>
      <c r="F135" s="138">
        <f t="shared" si="10"/>
        <v>0</v>
      </c>
      <c r="G135" s="138">
        <f t="shared" si="11"/>
        <v>0</v>
      </c>
      <c r="I135" s="128">
        <f t="shared" si="5"/>
        <v>0</v>
      </c>
      <c r="L135" s="6"/>
    </row>
    <row r="136" spans="1:12" s="1" customFormat="1" hidden="1" x14ac:dyDescent="0.25">
      <c r="A136" s="135"/>
      <c r="B136" s="135"/>
      <c r="C136" s="136"/>
      <c r="D136" s="135"/>
      <c r="E136" s="137"/>
      <c r="F136" s="138">
        <f t="shared" si="10"/>
        <v>0</v>
      </c>
      <c r="G136" s="138">
        <f t="shared" si="11"/>
        <v>0</v>
      </c>
      <c r="I136" s="128">
        <f t="shared" si="5"/>
        <v>0</v>
      </c>
      <c r="L136" s="6"/>
    </row>
    <row r="137" spans="1:12" s="1" customFormat="1" hidden="1" x14ac:dyDescent="0.25">
      <c r="A137" s="135"/>
      <c r="B137" s="135"/>
      <c r="C137" s="136"/>
      <c r="D137" s="135"/>
      <c r="E137" s="137"/>
      <c r="F137" s="138">
        <f t="shared" si="10"/>
        <v>0</v>
      </c>
      <c r="G137" s="138">
        <f t="shared" si="11"/>
        <v>0</v>
      </c>
      <c r="I137" s="128">
        <f t="shared" si="5"/>
        <v>0</v>
      </c>
      <c r="L137" s="6"/>
    </row>
    <row r="138" spans="1:12" s="1" customFormat="1" hidden="1" x14ac:dyDescent="0.25">
      <c r="A138" s="135"/>
      <c r="B138" s="135"/>
      <c r="C138" s="136"/>
      <c r="D138" s="135"/>
      <c r="E138" s="137"/>
      <c r="F138" s="138">
        <f t="shared" si="10"/>
        <v>0</v>
      </c>
      <c r="G138" s="138">
        <f t="shared" si="11"/>
        <v>0</v>
      </c>
      <c r="I138" s="128">
        <f t="shared" si="5"/>
        <v>0</v>
      </c>
      <c r="L138" s="6"/>
    </row>
    <row r="139" spans="1:12" s="1" customFormat="1" hidden="1" x14ac:dyDescent="0.25">
      <c r="A139" s="135"/>
      <c r="B139" s="135"/>
      <c r="C139" s="136"/>
      <c r="D139" s="135"/>
      <c r="E139" s="137"/>
      <c r="F139" s="138">
        <f t="shared" si="10"/>
        <v>0</v>
      </c>
      <c r="G139" s="138">
        <f t="shared" si="11"/>
        <v>0</v>
      </c>
      <c r="I139" s="128">
        <f t="shared" si="5"/>
        <v>0</v>
      </c>
      <c r="L139" s="6"/>
    </row>
    <row r="140" spans="1:12" s="1" customFormat="1" hidden="1" x14ac:dyDescent="0.25">
      <c r="A140" s="135"/>
      <c r="B140" s="135"/>
      <c r="C140" s="136"/>
      <c r="D140" s="135"/>
      <c r="E140" s="137"/>
      <c r="F140" s="138">
        <f t="shared" ref="F140:F178" si="12">ROUND(I140,2)</f>
        <v>0</v>
      </c>
      <c r="G140" s="138">
        <f t="shared" ref="G140:G178" si="13">ROUND(F140*E140,2)</f>
        <v>0</v>
      </c>
      <c r="I140" s="128">
        <f t="shared" si="5"/>
        <v>0</v>
      </c>
      <c r="L140" s="6"/>
    </row>
    <row r="141" spans="1:12" s="1" customFormat="1" hidden="1" x14ac:dyDescent="0.25">
      <c r="A141" s="135"/>
      <c r="B141" s="135"/>
      <c r="C141" s="136"/>
      <c r="D141" s="135"/>
      <c r="E141" s="137"/>
      <c r="F141" s="138">
        <f t="shared" si="12"/>
        <v>0</v>
      </c>
      <c r="G141" s="138">
        <f t="shared" si="13"/>
        <v>0</v>
      </c>
      <c r="I141" s="128">
        <f t="shared" si="5"/>
        <v>0</v>
      </c>
      <c r="L141" s="6"/>
    </row>
    <row r="142" spans="1:12" s="1" customFormat="1" hidden="1" x14ac:dyDescent="0.25">
      <c r="A142" s="135"/>
      <c r="B142" s="135"/>
      <c r="C142" s="136"/>
      <c r="D142" s="135"/>
      <c r="E142" s="137"/>
      <c r="F142" s="138">
        <f t="shared" si="12"/>
        <v>0</v>
      </c>
      <c r="G142" s="138">
        <f t="shared" si="13"/>
        <v>0</v>
      </c>
      <c r="H142" s="129">
        <f>SUM(G142:G153)</f>
        <v>0</v>
      </c>
      <c r="I142" s="128">
        <f t="shared" si="5"/>
        <v>0</v>
      </c>
      <c r="L142" s="6"/>
    </row>
    <row r="143" spans="1:12" s="1" customFormat="1" hidden="1" x14ac:dyDescent="0.25">
      <c r="A143" s="135"/>
      <c r="B143" s="135"/>
      <c r="C143" s="136"/>
      <c r="D143" s="135"/>
      <c r="E143" s="137"/>
      <c r="F143" s="138">
        <f t="shared" si="12"/>
        <v>0</v>
      </c>
      <c r="G143" s="138">
        <f t="shared" si="13"/>
        <v>0</v>
      </c>
      <c r="I143" s="128">
        <f t="shared" si="5"/>
        <v>0</v>
      </c>
      <c r="L143" s="6"/>
    </row>
    <row r="144" spans="1:12" s="1" customFormat="1" hidden="1" x14ac:dyDescent="0.25">
      <c r="A144" s="135"/>
      <c r="B144" s="135"/>
      <c r="C144" s="136"/>
      <c r="D144" s="135"/>
      <c r="E144" s="137"/>
      <c r="F144" s="138">
        <f t="shared" si="12"/>
        <v>0</v>
      </c>
      <c r="G144" s="138">
        <f t="shared" si="13"/>
        <v>0</v>
      </c>
      <c r="I144" s="128">
        <f t="shared" si="5"/>
        <v>0</v>
      </c>
      <c r="L144" s="6"/>
    </row>
    <row r="145" spans="1:12" s="1" customFormat="1" hidden="1" x14ac:dyDescent="0.25">
      <c r="A145" s="135"/>
      <c r="B145" s="135"/>
      <c r="C145" s="136"/>
      <c r="D145" s="135"/>
      <c r="E145" s="137"/>
      <c r="F145" s="138">
        <f t="shared" si="12"/>
        <v>0</v>
      </c>
      <c r="G145" s="138">
        <f t="shared" si="13"/>
        <v>0</v>
      </c>
      <c r="I145" s="128">
        <f t="shared" si="5"/>
        <v>0</v>
      </c>
      <c r="L145" s="6"/>
    </row>
    <row r="146" spans="1:12" s="1" customFormat="1" hidden="1" x14ac:dyDescent="0.25">
      <c r="A146" s="135"/>
      <c r="B146" s="135"/>
      <c r="C146" s="136"/>
      <c r="D146" s="135"/>
      <c r="E146" s="137"/>
      <c r="F146" s="138">
        <f t="shared" si="12"/>
        <v>0</v>
      </c>
      <c r="G146" s="138">
        <f t="shared" si="13"/>
        <v>0</v>
      </c>
      <c r="I146" s="128">
        <f t="shared" si="5"/>
        <v>0</v>
      </c>
      <c r="L146" s="6"/>
    </row>
    <row r="147" spans="1:12" s="1" customFormat="1" hidden="1" x14ac:dyDescent="0.25">
      <c r="A147" s="135"/>
      <c r="B147" s="135"/>
      <c r="C147" s="136"/>
      <c r="D147" s="135"/>
      <c r="E147" s="137"/>
      <c r="F147" s="138">
        <f t="shared" si="12"/>
        <v>0</v>
      </c>
      <c r="G147" s="138">
        <f t="shared" si="13"/>
        <v>0</v>
      </c>
      <c r="I147" s="128">
        <f t="shared" si="5"/>
        <v>0</v>
      </c>
      <c r="L147" s="6"/>
    </row>
    <row r="148" spans="1:12" s="1" customFormat="1" hidden="1" x14ac:dyDescent="0.25">
      <c r="A148" s="135"/>
      <c r="B148" s="135"/>
      <c r="C148" s="136"/>
      <c r="D148" s="135"/>
      <c r="E148" s="137"/>
      <c r="F148" s="138">
        <f t="shared" si="12"/>
        <v>0</v>
      </c>
      <c r="G148" s="138">
        <f t="shared" si="13"/>
        <v>0</v>
      </c>
      <c r="I148" s="128">
        <f t="shared" si="5"/>
        <v>0</v>
      </c>
      <c r="L148" s="6"/>
    </row>
    <row r="149" spans="1:12" s="1" customFormat="1" hidden="1" x14ac:dyDescent="0.25">
      <c r="A149" s="135"/>
      <c r="B149" s="135"/>
      <c r="C149" s="136"/>
      <c r="D149" s="135"/>
      <c r="E149" s="137"/>
      <c r="F149" s="138">
        <f t="shared" si="12"/>
        <v>0</v>
      </c>
      <c r="G149" s="138">
        <f t="shared" si="13"/>
        <v>0</v>
      </c>
      <c r="I149" s="128">
        <f t="shared" si="5"/>
        <v>0</v>
      </c>
      <c r="L149" s="6"/>
    </row>
    <row r="150" spans="1:12" s="1" customFormat="1" hidden="1" x14ac:dyDescent="0.25">
      <c r="A150" s="135"/>
      <c r="B150" s="135"/>
      <c r="C150" s="136"/>
      <c r="D150" s="135"/>
      <c r="E150" s="137"/>
      <c r="F150" s="138">
        <f t="shared" si="12"/>
        <v>0</v>
      </c>
      <c r="G150" s="138">
        <f t="shared" si="13"/>
        <v>0</v>
      </c>
      <c r="I150" s="128">
        <f t="shared" si="5"/>
        <v>0</v>
      </c>
      <c r="L150" s="6"/>
    </row>
    <row r="151" spans="1:12" s="1" customFormat="1" hidden="1" x14ac:dyDescent="0.25">
      <c r="A151" s="135"/>
      <c r="B151" s="135"/>
      <c r="C151" s="136"/>
      <c r="D151" s="135"/>
      <c r="E151" s="137"/>
      <c r="F151" s="138">
        <f t="shared" si="12"/>
        <v>0</v>
      </c>
      <c r="G151" s="138">
        <f t="shared" si="13"/>
        <v>0</v>
      </c>
      <c r="I151" s="128">
        <f t="shared" si="5"/>
        <v>0</v>
      </c>
      <c r="L151" s="6"/>
    </row>
    <row r="152" spans="1:12" s="1" customFormat="1" hidden="1" x14ac:dyDescent="0.25">
      <c r="A152" s="135"/>
      <c r="B152" s="135"/>
      <c r="C152" s="136"/>
      <c r="D152" s="135"/>
      <c r="E152" s="137"/>
      <c r="F152" s="138">
        <f t="shared" si="12"/>
        <v>0</v>
      </c>
      <c r="G152" s="138">
        <f t="shared" si="13"/>
        <v>0</v>
      </c>
      <c r="I152" s="128">
        <f t="shared" si="5"/>
        <v>0</v>
      </c>
      <c r="L152" s="6"/>
    </row>
    <row r="153" spans="1:12" s="1" customFormat="1" hidden="1" x14ac:dyDescent="0.25">
      <c r="A153" s="135"/>
      <c r="B153" s="135"/>
      <c r="C153" s="136"/>
      <c r="D153" s="135"/>
      <c r="E153" s="137"/>
      <c r="F153" s="138">
        <f t="shared" si="12"/>
        <v>0</v>
      </c>
      <c r="G153" s="138">
        <f t="shared" si="13"/>
        <v>0</v>
      </c>
      <c r="I153" s="128">
        <f t="shared" si="5"/>
        <v>0</v>
      </c>
      <c r="L153" s="6"/>
    </row>
    <row r="154" spans="1:12" s="1" customFormat="1" hidden="1" x14ac:dyDescent="0.25">
      <c r="A154" s="135"/>
      <c r="B154" s="135"/>
      <c r="C154" s="136"/>
      <c r="D154" s="135"/>
      <c r="E154" s="137"/>
      <c r="F154" s="138">
        <f t="shared" si="12"/>
        <v>0</v>
      </c>
      <c r="G154" s="138">
        <f t="shared" si="13"/>
        <v>0</v>
      </c>
      <c r="I154" s="128">
        <f t="shared" si="5"/>
        <v>0</v>
      </c>
      <c r="L154" s="6"/>
    </row>
    <row r="155" spans="1:12" s="1" customFormat="1" hidden="1" x14ac:dyDescent="0.25">
      <c r="A155" s="135"/>
      <c r="B155" s="135"/>
      <c r="C155" s="136"/>
      <c r="D155" s="135"/>
      <c r="E155" s="137"/>
      <c r="F155" s="138">
        <f t="shared" si="12"/>
        <v>0</v>
      </c>
      <c r="G155" s="138">
        <f t="shared" si="13"/>
        <v>0</v>
      </c>
      <c r="H155" s="129">
        <f>SUM(G155:G170)</f>
        <v>0</v>
      </c>
      <c r="I155" s="128">
        <f t="shared" si="5"/>
        <v>0</v>
      </c>
      <c r="L155" s="6"/>
    </row>
    <row r="156" spans="1:12" s="1" customFormat="1" hidden="1" x14ac:dyDescent="0.25">
      <c r="A156" s="135"/>
      <c r="B156" s="135"/>
      <c r="C156" s="136"/>
      <c r="D156" s="135"/>
      <c r="E156" s="137"/>
      <c r="F156" s="138">
        <f t="shared" si="12"/>
        <v>0</v>
      </c>
      <c r="G156" s="138">
        <f t="shared" si="13"/>
        <v>0</v>
      </c>
      <c r="I156" s="128">
        <f t="shared" si="5"/>
        <v>0</v>
      </c>
      <c r="L156" s="6"/>
    </row>
    <row r="157" spans="1:12" s="1" customFormat="1" hidden="1" x14ac:dyDescent="0.25">
      <c r="A157" s="135"/>
      <c r="B157" s="135"/>
      <c r="C157" s="136"/>
      <c r="D157" s="135"/>
      <c r="E157" s="137"/>
      <c r="F157" s="138">
        <f t="shared" si="12"/>
        <v>0</v>
      </c>
      <c r="G157" s="138">
        <f t="shared" si="13"/>
        <v>0</v>
      </c>
      <c r="I157" s="128">
        <f t="shared" si="5"/>
        <v>0</v>
      </c>
      <c r="L157" s="6"/>
    </row>
    <row r="158" spans="1:12" s="1" customFormat="1" hidden="1" x14ac:dyDescent="0.25">
      <c r="A158" s="135"/>
      <c r="B158" s="135"/>
      <c r="C158" s="136"/>
      <c r="D158" s="135"/>
      <c r="E158" s="137"/>
      <c r="F158" s="138">
        <f t="shared" si="12"/>
        <v>0</v>
      </c>
      <c r="G158" s="138">
        <f t="shared" si="13"/>
        <v>0</v>
      </c>
      <c r="I158" s="128">
        <f t="shared" si="5"/>
        <v>0</v>
      </c>
      <c r="L158" s="6"/>
    </row>
    <row r="159" spans="1:12" s="1" customFormat="1" hidden="1" x14ac:dyDescent="0.25">
      <c r="A159" s="135"/>
      <c r="B159" s="135"/>
      <c r="C159" s="136"/>
      <c r="D159" s="135"/>
      <c r="E159" s="137"/>
      <c r="F159" s="138">
        <f t="shared" si="12"/>
        <v>0</v>
      </c>
      <c r="G159" s="138">
        <f t="shared" si="13"/>
        <v>0</v>
      </c>
      <c r="I159" s="128">
        <f t="shared" si="5"/>
        <v>0</v>
      </c>
      <c r="L159" s="6"/>
    </row>
    <row r="160" spans="1:12" s="1" customFormat="1" hidden="1" x14ac:dyDescent="0.25">
      <c r="A160" s="135"/>
      <c r="B160" s="135"/>
      <c r="C160" s="136"/>
      <c r="D160" s="135"/>
      <c r="E160" s="137"/>
      <c r="F160" s="138">
        <f t="shared" si="12"/>
        <v>0</v>
      </c>
      <c r="G160" s="138">
        <f t="shared" si="13"/>
        <v>0</v>
      </c>
      <c r="I160" s="128">
        <f t="shared" si="5"/>
        <v>0</v>
      </c>
      <c r="L160" s="6"/>
    </row>
    <row r="161" spans="1:12" s="1" customFormat="1" hidden="1" x14ac:dyDescent="0.25">
      <c r="A161" s="135"/>
      <c r="B161" s="135"/>
      <c r="C161" s="136"/>
      <c r="D161" s="135"/>
      <c r="E161" s="137"/>
      <c r="F161" s="138">
        <f t="shared" si="12"/>
        <v>0</v>
      </c>
      <c r="G161" s="138">
        <f t="shared" si="13"/>
        <v>0</v>
      </c>
      <c r="I161" s="128">
        <f t="shared" si="5"/>
        <v>0</v>
      </c>
      <c r="L161" s="6"/>
    </row>
    <row r="162" spans="1:12" s="1" customFormat="1" hidden="1" x14ac:dyDescent="0.25">
      <c r="A162" s="135"/>
      <c r="B162" s="135"/>
      <c r="C162" s="136"/>
      <c r="D162" s="135"/>
      <c r="E162" s="137"/>
      <c r="F162" s="138">
        <f t="shared" si="12"/>
        <v>0</v>
      </c>
      <c r="G162" s="138">
        <f t="shared" si="13"/>
        <v>0</v>
      </c>
      <c r="I162" s="128">
        <f t="shared" si="5"/>
        <v>0</v>
      </c>
      <c r="L162" s="6"/>
    </row>
    <row r="163" spans="1:12" s="1" customFormat="1" hidden="1" x14ac:dyDescent="0.25">
      <c r="A163" s="135"/>
      <c r="B163" s="135"/>
      <c r="C163" s="136"/>
      <c r="D163" s="135"/>
      <c r="E163" s="137"/>
      <c r="F163" s="138">
        <f t="shared" si="12"/>
        <v>0</v>
      </c>
      <c r="G163" s="138">
        <f t="shared" si="13"/>
        <v>0</v>
      </c>
      <c r="I163" s="128">
        <f t="shared" si="5"/>
        <v>0</v>
      </c>
      <c r="L163" s="6"/>
    </row>
    <row r="164" spans="1:12" s="1" customFormat="1" hidden="1" x14ac:dyDescent="0.25">
      <c r="A164" s="135"/>
      <c r="B164" s="135"/>
      <c r="C164" s="136"/>
      <c r="D164" s="135"/>
      <c r="E164" s="137"/>
      <c r="F164" s="138">
        <f t="shared" si="12"/>
        <v>0</v>
      </c>
      <c r="G164" s="138">
        <f t="shared" si="13"/>
        <v>0</v>
      </c>
      <c r="I164" s="128">
        <f t="shared" si="5"/>
        <v>0</v>
      </c>
      <c r="L164" s="6"/>
    </row>
    <row r="165" spans="1:12" s="1" customFormat="1" hidden="1" x14ac:dyDescent="0.25">
      <c r="A165" s="135"/>
      <c r="B165" s="135"/>
      <c r="C165" s="136"/>
      <c r="D165" s="135"/>
      <c r="E165" s="137"/>
      <c r="F165" s="138">
        <f t="shared" si="12"/>
        <v>0</v>
      </c>
      <c r="G165" s="138">
        <f t="shared" si="13"/>
        <v>0</v>
      </c>
      <c r="I165" s="128">
        <f t="shared" si="5"/>
        <v>0</v>
      </c>
      <c r="L165" s="6"/>
    </row>
    <row r="166" spans="1:12" s="1" customFormat="1" hidden="1" x14ac:dyDescent="0.25">
      <c r="A166" s="135"/>
      <c r="B166" s="135"/>
      <c r="C166" s="136"/>
      <c r="D166" s="135"/>
      <c r="E166" s="137"/>
      <c r="F166" s="138">
        <f t="shared" si="12"/>
        <v>0</v>
      </c>
      <c r="G166" s="138">
        <f t="shared" si="13"/>
        <v>0</v>
      </c>
      <c r="I166" s="128">
        <f t="shared" si="5"/>
        <v>0</v>
      </c>
      <c r="L166" s="6"/>
    </row>
    <row r="167" spans="1:12" s="1" customFormat="1" hidden="1" x14ac:dyDescent="0.25">
      <c r="A167" s="135"/>
      <c r="B167" s="135"/>
      <c r="C167" s="136"/>
      <c r="D167" s="135"/>
      <c r="E167" s="137"/>
      <c r="F167" s="138">
        <f t="shared" si="12"/>
        <v>0</v>
      </c>
      <c r="G167" s="138">
        <f t="shared" si="13"/>
        <v>0</v>
      </c>
      <c r="I167" s="128">
        <f t="shared" si="5"/>
        <v>0</v>
      </c>
      <c r="L167" s="6"/>
    </row>
    <row r="168" spans="1:12" s="1" customFormat="1" hidden="1" x14ac:dyDescent="0.25">
      <c r="A168" s="135"/>
      <c r="B168" s="135"/>
      <c r="C168" s="136"/>
      <c r="D168" s="135"/>
      <c r="E168" s="137"/>
      <c r="F168" s="138">
        <f t="shared" si="12"/>
        <v>0</v>
      </c>
      <c r="G168" s="138">
        <f t="shared" si="13"/>
        <v>0</v>
      </c>
      <c r="I168" s="128">
        <f t="shared" si="5"/>
        <v>0</v>
      </c>
      <c r="L168" s="6"/>
    </row>
    <row r="169" spans="1:12" s="1" customFormat="1" hidden="1" x14ac:dyDescent="0.25">
      <c r="A169" s="135"/>
      <c r="B169" s="135"/>
      <c r="C169" s="136"/>
      <c r="D169" s="135"/>
      <c r="E169" s="137"/>
      <c r="F169" s="138">
        <f t="shared" si="12"/>
        <v>0</v>
      </c>
      <c r="G169" s="138">
        <f t="shared" si="13"/>
        <v>0</v>
      </c>
      <c r="I169" s="128">
        <f t="shared" si="5"/>
        <v>0</v>
      </c>
      <c r="L169" s="6"/>
    </row>
    <row r="170" spans="1:12" s="1" customFormat="1" hidden="1" x14ac:dyDescent="0.25">
      <c r="A170" s="135"/>
      <c r="B170" s="135"/>
      <c r="C170" s="136"/>
      <c r="D170" s="135"/>
      <c r="E170" s="137"/>
      <c r="F170" s="138">
        <f t="shared" si="12"/>
        <v>0</v>
      </c>
      <c r="G170" s="138">
        <f t="shared" si="13"/>
        <v>0</v>
      </c>
      <c r="I170" s="128">
        <f t="shared" si="5"/>
        <v>0</v>
      </c>
      <c r="L170" s="6"/>
    </row>
    <row r="171" spans="1:12" s="1" customFormat="1" hidden="1" x14ac:dyDescent="0.25">
      <c r="A171" s="135"/>
      <c r="B171" s="135"/>
      <c r="C171" s="136"/>
      <c r="D171" s="135"/>
      <c r="E171" s="137"/>
      <c r="F171" s="138">
        <f t="shared" si="12"/>
        <v>0</v>
      </c>
      <c r="G171" s="138">
        <f t="shared" si="13"/>
        <v>0</v>
      </c>
      <c r="I171" s="128">
        <f t="shared" si="5"/>
        <v>0</v>
      </c>
      <c r="L171" s="6"/>
    </row>
    <row r="172" spans="1:12" s="1" customFormat="1" hidden="1" x14ac:dyDescent="0.25">
      <c r="A172" s="135"/>
      <c r="B172" s="135"/>
      <c r="C172" s="136"/>
      <c r="D172" s="135"/>
      <c r="E172" s="137"/>
      <c r="F172" s="138">
        <f t="shared" si="12"/>
        <v>0</v>
      </c>
      <c r="G172" s="138">
        <f t="shared" si="13"/>
        <v>0</v>
      </c>
      <c r="H172" s="129">
        <f>SUM(G172:G178)</f>
        <v>0</v>
      </c>
      <c r="I172" s="128">
        <f t="shared" si="5"/>
        <v>0</v>
      </c>
      <c r="L172" s="6"/>
    </row>
    <row r="173" spans="1:12" s="1" customFormat="1" hidden="1" x14ac:dyDescent="0.25">
      <c r="A173" s="135"/>
      <c r="B173" s="135"/>
      <c r="C173" s="136"/>
      <c r="D173" s="135"/>
      <c r="E173" s="137"/>
      <c r="F173" s="138">
        <f t="shared" si="12"/>
        <v>0</v>
      </c>
      <c r="G173" s="138">
        <f t="shared" si="13"/>
        <v>0</v>
      </c>
      <c r="I173" s="128">
        <f t="shared" si="5"/>
        <v>0</v>
      </c>
      <c r="L173" s="6"/>
    </row>
    <row r="174" spans="1:12" s="1" customFormat="1" hidden="1" x14ac:dyDescent="0.25">
      <c r="A174" s="135"/>
      <c r="B174" s="135"/>
      <c r="C174" s="136"/>
      <c r="D174" s="135"/>
      <c r="E174" s="137"/>
      <c r="F174" s="138">
        <f t="shared" si="12"/>
        <v>0</v>
      </c>
      <c r="G174" s="138">
        <f t="shared" si="13"/>
        <v>0</v>
      </c>
      <c r="I174" s="128">
        <f t="shared" si="5"/>
        <v>0</v>
      </c>
      <c r="L174" s="6"/>
    </row>
    <row r="175" spans="1:12" s="1" customFormat="1" hidden="1" x14ac:dyDescent="0.25">
      <c r="A175" s="135"/>
      <c r="B175" s="135"/>
      <c r="C175" s="136"/>
      <c r="D175" s="135"/>
      <c r="E175" s="137"/>
      <c r="F175" s="138">
        <f t="shared" si="12"/>
        <v>0</v>
      </c>
      <c r="G175" s="138">
        <f t="shared" si="13"/>
        <v>0</v>
      </c>
      <c r="I175" s="128">
        <f t="shared" si="5"/>
        <v>0</v>
      </c>
      <c r="L175" s="6"/>
    </row>
    <row r="176" spans="1:12" s="1" customFormat="1" hidden="1" x14ac:dyDescent="0.25">
      <c r="A176" s="135"/>
      <c r="B176" s="135"/>
      <c r="C176" s="136"/>
      <c r="D176" s="135"/>
      <c r="E176" s="137"/>
      <c r="F176" s="138">
        <f t="shared" si="12"/>
        <v>0</v>
      </c>
      <c r="G176" s="138">
        <f t="shared" si="13"/>
        <v>0</v>
      </c>
      <c r="I176" s="128">
        <f t="shared" si="5"/>
        <v>0</v>
      </c>
      <c r="L176" s="6"/>
    </row>
    <row r="177" spans="1:12" s="1" customFormat="1" hidden="1" x14ac:dyDescent="0.25">
      <c r="A177" s="135"/>
      <c r="B177" s="135"/>
      <c r="C177" s="136"/>
      <c r="D177" s="135"/>
      <c r="E177" s="137"/>
      <c r="F177" s="138">
        <f t="shared" si="12"/>
        <v>0</v>
      </c>
      <c r="G177" s="138">
        <f t="shared" si="13"/>
        <v>0</v>
      </c>
      <c r="I177" s="128">
        <f t="shared" si="5"/>
        <v>0</v>
      </c>
      <c r="L177" s="6"/>
    </row>
    <row r="178" spans="1:12" s="1" customFormat="1" hidden="1" x14ac:dyDescent="0.25">
      <c r="A178" s="135"/>
      <c r="B178" s="135"/>
      <c r="C178" s="136"/>
      <c r="D178" s="135"/>
      <c r="E178" s="137"/>
      <c r="F178" s="138">
        <f t="shared" si="12"/>
        <v>0</v>
      </c>
      <c r="G178" s="138">
        <f t="shared" si="13"/>
        <v>0</v>
      </c>
      <c r="I178" s="128">
        <f t="shared" si="5"/>
        <v>0</v>
      </c>
      <c r="L178" s="6"/>
    </row>
    <row r="179" spans="1:12" s="1" customFormat="1" x14ac:dyDescent="0.25">
      <c r="A179" s="152"/>
      <c r="B179" s="152"/>
      <c r="C179" s="152"/>
      <c r="D179" s="152"/>
      <c r="E179" s="152"/>
      <c r="F179" s="152"/>
      <c r="G179" s="153"/>
      <c r="I179" s="97"/>
      <c r="L179" s="8"/>
    </row>
    <row r="180" spans="1:12" x14ac:dyDescent="0.25">
      <c r="A180" s="139" t="s">
        <v>4</v>
      </c>
      <c r="B180" s="139"/>
      <c r="C180" s="139"/>
      <c r="D180" s="139"/>
      <c r="E180" s="139"/>
      <c r="F180" s="139"/>
      <c r="G180" s="5">
        <f>SUM(G11:G178)</f>
        <v>46861.360000000015</v>
      </c>
      <c r="H180" s="130"/>
    </row>
    <row r="181" spans="1:12" x14ac:dyDescent="0.25">
      <c r="A181" s="23"/>
      <c r="B181" s="23"/>
      <c r="C181" s="23"/>
      <c r="D181" s="23"/>
      <c r="E181" s="131" t="s">
        <v>91</v>
      </c>
      <c r="F181" s="23"/>
      <c r="G181" s="23"/>
    </row>
    <row r="182" spans="1:12" ht="15" customHeight="1" x14ac:dyDescent="0.25">
      <c r="A182" s="141" t="s">
        <v>85</v>
      </c>
      <c r="B182" s="141"/>
      <c r="C182" s="141"/>
      <c r="D182" s="141"/>
      <c r="E182" s="141"/>
      <c r="F182" s="141"/>
      <c r="G182" s="141"/>
    </row>
    <row r="183" spans="1:12" x14ac:dyDescent="0.25">
      <c r="A183" s="23"/>
      <c r="B183" s="23"/>
      <c r="C183" s="23"/>
      <c r="D183" s="23"/>
      <c r="E183" s="23"/>
      <c r="F183" s="23"/>
      <c r="G183" s="23"/>
    </row>
    <row r="184" spans="1:12" x14ac:dyDescent="0.25">
      <c r="A184" s="23"/>
      <c r="B184" s="23"/>
      <c r="C184" s="23"/>
      <c r="D184" s="23"/>
      <c r="E184" s="23"/>
      <c r="F184" s="23"/>
      <c r="G184" s="23"/>
    </row>
    <row r="185" spans="1:12" x14ac:dyDescent="0.25">
      <c r="A185" s="23"/>
      <c r="B185" s="23"/>
      <c r="C185" s="23"/>
      <c r="D185" s="23"/>
      <c r="E185" s="23"/>
      <c r="F185" s="23"/>
      <c r="G185" s="23"/>
    </row>
    <row r="186" spans="1:12" x14ac:dyDescent="0.25">
      <c r="A186" s="23"/>
      <c r="B186" s="23"/>
      <c r="C186" s="23"/>
      <c r="D186" s="23"/>
      <c r="E186" s="23"/>
      <c r="F186" s="23"/>
      <c r="G186" s="23"/>
    </row>
    <row r="187" spans="1:12" x14ac:dyDescent="0.25">
      <c r="A187" s="23"/>
      <c r="B187" s="23"/>
      <c r="C187" s="23"/>
      <c r="D187" s="23"/>
      <c r="E187" s="23"/>
      <c r="F187" s="23"/>
      <c r="G187" s="23"/>
    </row>
    <row r="188" spans="1:12" x14ac:dyDescent="0.25">
      <c r="A188" s="23"/>
      <c r="B188" s="23"/>
      <c r="C188" s="23"/>
      <c r="D188" s="23"/>
      <c r="E188" s="23"/>
      <c r="F188" s="23"/>
      <c r="G188" s="23"/>
    </row>
    <row r="189" spans="1:12" x14ac:dyDescent="0.25">
      <c r="A189" s="23"/>
      <c r="B189" s="23"/>
      <c r="C189" s="23"/>
      <c r="D189" s="23"/>
      <c r="E189" s="23"/>
      <c r="F189" s="23"/>
      <c r="G189" s="23"/>
    </row>
  </sheetData>
  <sheetProtection algorithmName="SHA-512" hashValue="aQc8vNXNnOCeLmy5qrEiGxvOv8CSn92Y1u9ZEvRutbQTufXIfjjZZKAmjG8R213MFdVTJOxmUmTyO7Qu8PgG9g==" saltValue="/TaUFKplcLM0xqSpfkCjTA==" spinCount="100000" sheet="1" selectLockedCells="1"/>
  <mergeCells count="8">
    <mergeCell ref="A180:F180"/>
    <mergeCell ref="A7:G7"/>
    <mergeCell ref="A182:G182"/>
    <mergeCell ref="K1:K9"/>
    <mergeCell ref="I2:I6"/>
    <mergeCell ref="A8:G8"/>
    <mergeCell ref="A9:G9"/>
    <mergeCell ref="A179:G179"/>
  </mergeCells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179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Y57"/>
  <sheetViews>
    <sheetView workbookViewId="0">
      <selection activeCell="B55" sqref="B55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54" t="s">
        <v>22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95"/>
    </row>
    <row r="10" spans="1:23" x14ac:dyDescent="0.25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</row>
    <row r="11" spans="1:23" x14ac:dyDescent="0.25">
      <c r="A11" s="28" t="str">
        <f>ORÇAMENTO!A7</f>
        <v>OBJETO: Reforma da Unidade Básica de Saúde - Jardim Maria da Luz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30"/>
      <c r="Q11" s="98"/>
      <c r="R11" s="98"/>
      <c r="S11" s="98"/>
      <c r="T11" s="98"/>
      <c r="U11" s="98"/>
      <c r="V11" s="98"/>
      <c r="W11" s="98"/>
    </row>
    <row r="12" spans="1:23" x14ac:dyDescent="0.25">
      <c r="A12" s="28" t="str">
        <f>ORÇAMENTO!A8</f>
        <v xml:space="preserve">LOCALIZAÇÃO: Rua Jaime Canet Junior esq. Rua Getulio Vargas 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30"/>
      <c r="Q12" s="98"/>
      <c r="R12" s="98"/>
      <c r="S12" s="98"/>
      <c r="T12" s="98"/>
      <c r="U12" s="98"/>
      <c r="V12" s="98"/>
      <c r="W12" s="98"/>
    </row>
    <row r="13" spans="1:23" x14ac:dyDescent="0.25">
      <c r="A13" s="28" t="s">
        <v>23</v>
      </c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3"/>
      <c r="Q13" s="12"/>
      <c r="R13" s="12"/>
      <c r="S13" s="12"/>
      <c r="T13" s="12"/>
      <c r="U13" s="12"/>
      <c r="V13" s="12"/>
      <c r="W13" s="12"/>
    </row>
    <row r="14" spans="1:23" ht="15.75" thickBot="1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1:23" x14ac:dyDescent="0.25">
      <c r="A15" s="157" t="s">
        <v>10</v>
      </c>
      <c r="B15" s="156" t="s">
        <v>24</v>
      </c>
      <c r="C15" s="160" t="s">
        <v>25</v>
      </c>
      <c r="D15" s="119" t="s">
        <v>29</v>
      </c>
      <c r="E15" s="156" t="s">
        <v>11</v>
      </c>
      <c r="F15" s="156"/>
      <c r="G15" s="156" t="s">
        <v>12</v>
      </c>
      <c r="H15" s="156"/>
      <c r="I15" s="156" t="s">
        <v>13</v>
      </c>
      <c r="J15" s="156"/>
      <c r="K15" s="156" t="s">
        <v>14</v>
      </c>
      <c r="L15" s="156"/>
      <c r="M15" s="156" t="s">
        <v>15</v>
      </c>
      <c r="N15" s="156"/>
      <c r="O15" s="156" t="s">
        <v>16</v>
      </c>
      <c r="P15" s="156"/>
      <c r="Q15" s="156" t="s">
        <v>86</v>
      </c>
      <c r="R15" s="156"/>
      <c r="S15" s="156" t="s">
        <v>87</v>
      </c>
      <c r="T15" s="156"/>
      <c r="U15" s="156" t="s">
        <v>88</v>
      </c>
      <c r="V15" s="163"/>
      <c r="W15" s="99"/>
    </row>
    <row r="16" spans="1:23" x14ac:dyDescent="0.25">
      <c r="A16" s="158"/>
      <c r="B16" s="159"/>
      <c r="C16" s="161"/>
      <c r="D16" s="94" t="s">
        <v>30</v>
      </c>
      <c r="E16" s="14" t="s">
        <v>17</v>
      </c>
      <c r="F16" s="15" t="s">
        <v>18</v>
      </c>
      <c r="G16" s="14" t="s">
        <v>17</v>
      </c>
      <c r="H16" s="15" t="s">
        <v>18</v>
      </c>
      <c r="I16" s="14" t="s">
        <v>17</v>
      </c>
      <c r="J16" s="15" t="s">
        <v>18</v>
      </c>
      <c r="K16" s="14" t="s">
        <v>17</v>
      </c>
      <c r="L16" s="15" t="s">
        <v>18</v>
      </c>
      <c r="M16" s="14" t="s">
        <v>17</v>
      </c>
      <c r="N16" s="15" t="s">
        <v>18</v>
      </c>
      <c r="O16" s="14" t="s">
        <v>17</v>
      </c>
      <c r="P16" s="15" t="s">
        <v>18</v>
      </c>
      <c r="Q16" s="14" t="s">
        <v>17</v>
      </c>
      <c r="R16" s="15" t="s">
        <v>18</v>
      </c>
      <c r="S16" s="14" t="s">
        <v>17</v>
      </c>
      <c r="T16" s="15" t="s">
        <v>18</v>
      </c>
      <c r="U16" s="14" t="s">
        <v>17</v>
      </c>
      <c r="V16" s="120" t="s">
        <v>18</v>
      </c>
      <c r="W16" s="99"/>
    </row>
    <row r="17" spans="1:25" x14ac:dyDescent="0.25">
      <c r="A17" s="121">
        <v>1</v>
      </c>
      <c r="B17" s="16" t="str">
        <f>ORÇAMENTO!C11</f>
        <v>SERVIÇOS PRELIMINARES</v>
      </c>
      <c r="C17" s="17">
        <f>ORÇAMENTO!H11</f>
        <v>1769.85</v>
      </c>
      <c r="D17" s="25">
        <f>((C17*100)/$C$45)/100</f>
        <v>3.7767789923297143E-2</v>
      </c>
      <c r="E17" s="18">
        <v>100</v>
      </c>
      <c r="F17" s="17">
        <f t="shared" ref="F17:F40" si="0">E17</f>
        <v>100</v>
      </c>
      <c r="G17" s="18"/>
      <c r="H17" s="17">
        <f t="shared" ref="H17:H40" si="1">F17+G17</f>
        <v>100</v>
      </c>
      <c r="I17" s="18"/>
      <c r="J17" s="17">
        <f t="shared" ref="J17:J40" si="2">H17+I17</f>
        <v>100</v>
      </c>
      <c r="K17" s="18"/>
      <c r="L17" s="17">
        <f t="shared" ref="L17:L40" si="3">J17+K17</f>
        <v>100</v>
      </c>
      <c r="M17" s="18"/>
      <c r="N17" s="17">
        <f t="shared" ref="N17:N40" si="4">L17+M17</f>
        <v>100</v>
      </c>
      <c r="O17" s="19"/>
      <c r="P17" s="17">
        <f t="shared" ref="P17:P40" si="5">N17+O17</f>
        <v>100</v>
      </c>
      <c r="Q17" s="19"/>
      <c r="R17" s="17">
        <f t="shared" ref="R17:R40" si="6">P17+Q17</f>
        <v>100</v>
      </c>
      <c r="S17" s="19"/>
      <c r="T17" s="17">
        <f t="shared" ref="T17:T40" si="7">R17+S17</f>
        <v>100</v>
      </c>
      <c r="U17" s="19"/>
      <c r="V17" s="122">
        <f t="shared" ref="V17:V40" si="8">T17+U17</f>
        <v>100</v>
      </c>
      <c r="W17" s="100"/>
      <c r="Y17" t="str">
        <f t="shared" ref="Y17:Y42" si="9">IF(P17&lt;&gt;100,"REVER PERCENTUAL ATÉ ATINGIR 100%- CASO NECESSÁRIO","PERCENTUAL CORRETO")</f>
        <v>PERCENTUAL CORRETO</v>
      </c>
    </row>
    <row r="18" spans="1:25" x14ac:dyDescent="0.25">
      <c r="A18" s="121">
        <v>2</v>
      </c>
      <c r="B18" s="16" t="str">
        <f>ORÇAMENTO!C13</f>
        <v>PISO</v>
      </c>
      <c r="C18" s="17">
        <f>ORÇAMENTO!H13</f>
        <v>10954.42</v>
      </c>
      <c r="D18" s="25">
        <f t="shared" ref="D18:D42" si="10">((C18*100)/$C$45)/100</f>
        <v>0.23376231505018208</v>
      </c>
      <c r="E18" s="18">
        <v>100</v>
      </c>
      <c r="F18" s="17">
        <f t="shared" si="0"/>
        <v>100</v>
      </c>
      <c r="G18" s="18"/>
      <c r="H18" s="17">
        <f t="shared" si="1"/>
        <v>100</v>
      </c>
      <c r="I18" s="18"/>
      <c r="J18" s="17">
        <f t="shared" si="2"/>
        <v>100</v>
      </c>
      <c r="K18" s="18"/>
      <c r="L18" s="17">
        <f t="shared" si="3"/>
        <v>100</v>
      </c>
      <c r="M18" s="18"/>
      <c r="N18" s="17">
        <f t="shared" si="4"/>
        <v>100</v>
      </c>
      <c r="O18" s="19"/>
      <c r="P18" s="17">
        <f t="shared" si="5"/>
        <v>100</v>
      </c>
      <c r="Q18" s="19"/>
      <c r="R18" s="17">
        <f t="shared" si="6"/>
        <v>100</v>
      </c>
      <c r="S18" s="19"/>
      <c r="T18" s="17">
        <f t="shared" si="7"/>
        <v>100</v>
      </c>
      <c r="U18" s="19"/>
      <c r="V18" s="122">
        <f t="shared" si="8"/>
        <v>100</v>
      </c>
      <c r="W18" s="100"/>
      <c r="Y18" t="str">
        <f t="shared" si="9"/>
        <v>PERCENTUAL CORRETO</v>
      </c>
    </row>
    <row r="19" spans="1:25" x14ac:dyDescent="0.25">
      <c r="A19" s="121">
        <v>3</v>
      </c>
      <c r="B19" s="16" t="str">
        <f>ORÇAMENTO!C16</f>
        <v>COBERTURA</v>
      </c>
      <c r="C19" s="17">
        <f>ORÇAMENTO!H16</f>
        <v>14469.26</v>
      </c>
      <c r="D19" s="25">
        <f t="shared" si="10"/>
        <v>0.30876739386138174</v>
      </c>
      <c r="E19" s="18">
        <v>100</v>
      </c>
      <c r="F19" s="17">
        <f t="shared" si="0"/>
        <v>100</v>
      </c>
      <c r="G19" s="18"/>
      <c r="H19" s="17">
        <f t="shared" si="1"/>
        <v>100</v>
      </c>
      <c r="I19" s="18"/>
      <c r="J19" s="17">
        <f t="shared" si="2"/>
        <v>100</v>
      </c>
      <c r="K19" s="18"/>
      <c r="L19" s="17">
        <f t="shared" si="3"/>
        <v>100</v>
      </c>
      <c r="M19" s="18"/>
      <c r="N19" s="17">
        <f t="shared" si="4"/>
        <v>100</v>
      </c>
      <c r="O19" s="19"/>
      <c r="P19" s="17">
        <f t="shared" si="5"/>
        <v>100</v>
      </c>
      <c r="Q19" s="19"/>
      <c r="R19" s="17">
        <f t="shared" si="6"/>
        <v>100</v>
      </c>
      <c r="S19" s="19"/>
      <c r="T19" s="17">
        <f t="shared" si="7"/>
        <v>100</v>
      </c>
      <c r="U19" s="19"/>
      <c r="V19" s="122">
        <f t="shared" si="8"/>
        <v>100</v>
      </c>
      <c r="W19" s="100"/>
      <c r="Y19" t="str">
        <f t="shared" si="9"/>
        <v>PERCENTUAL CORRETO</v>
      </c>
    </row>
    <row r="20" spans="1:25" x14ac:dyDescent="0.25">
      <c r="A20" s="121">
        <v>4</v>
      </c>
      <c r="B20" s="16" t="str">
        <f>ORÇAMENTO!C20</f>
        <v>PINTURA INTERNA</v>
      </c>
      <c r="C20" s="17">
        <f>ORÇAMENTO!H20</f>
        <v>5852.2199999999993</v>
      </c>
      <c r="D20" s="25">
        <f t="shared" si="10"/>
        <v>0.12488369949143598</v>
      </c>
      <c r="E20" s="18"/>
      <c r="F20" s="17">
        <f t="shared" si="0"/>
        <v>0</v>
      </c>
      <c r="G20" s="18">
        <v>100</v>
      </c>
      <c r="H20" s="17">
        <f t="shared" si="1"/>
        <v>100</v>
      </c>
      <c r="I20" s="18"/>
      <c r="J20" s="17">
        <f t="shared" si="2"/>
        <v>100</v>
      </c>
      <c r="K20" s="18"/>
      <c r="L20" s="17">
        <f t="shared" si="3"/>
        <v>100</v>
      </c>
      <c r="M20" s="18"/>
      <c r="N20" s="17">
        <f t="shared" si="4"/>
        <v>100</v>
      </c>
      <c r="O20" s="19"/>
      <c r="P20" s="17">
        <f t="shared" si="5"/>
        <v>100</v>
      </c>
      <c r="Q20" s="19"/>
      <c r="R20" s="17">
        <f t="shared" si="6"/>
        <v>100</v>
      </c>
      <c r="S20" s="19"/>
      <c r="T20" s="17">
        <f t="shared" si="7"/>
        <v>100</v>
      </c>
      <c r="U20" s="19"/>
      <c r="V20" s="122">
        <f t="shared" si="8"/>
        <v>100</v>
      </c>
      <c r="W20" s="100"/>
      <c r="Y20" t="str">
        <f t="shared" si="9"/>
        <v>PERCENTUAL CORRETO</v>
      </c>
    </row>
    <row r="21" spans="1:25" ht="22.5" x14ac:dyDescent="0.25">
      <c r="A21" s="121">
        <v>5</v>
      </c>
      <c r="B21" s="16" t="str">
        <f>ORÇAMENTO!C25</f>
        <v xml:space="preserve">PINTURA EXTERNA </v>
      </c>
      <c r="C21" s="17">
        <f>ORÇAMENTO!H25</f>
        <v>13075.92</v>
      </c>
      <c r="D21" s="25">
        <f t="shared" si="10"/>
        <v>0.27903415521871322</v>
      </c>
      <c r="E21" s="18"/>
      <c r="F21" s="17">
        <f t="shared" si="0"/>
        <v>0</v>
      </c>
      <c r="G21" s="18">
        <v>100</v>
      </c>
      <c r="H21" s="17">
        <f t="shared" si="1"/>
        <v>100</v>
      </c>
      <c r="I21" s="18"/>
      <c r="J21" s="17">
        <f t="shared" si="2"/>
        <v>100</v>
      </c>
      <c r="K21" s="18"/>
      <c r="L21" s="17">
        <f t="shared" si="3"/>
        <v>100</v>
      </c>
      <c r="M21" s="18"/>
      <c r="N21" s="17">
        <f t="shared" si="4"/>
        <v>100</v>
      </c>
      <c r="O21" s="19"/>
      <c r="P21" s="17">
        <f t="shared" si="5"/>
        <v>100</v>
      </c>
      <c r="Q21" s="19"/>
      <c r="R21" s="17">
        <f t="shared" si="6"/>
        <v>100</v>
      </c>
      <c r="S21" s="19"/>
      <c r="T21" s="17">
        <f t="shared" si="7"/>
        <v>100</v>
      </c>
      <c r="U21" s="19"/>
      <c r="V21" s="122">
        <f t="shared" si="8"/>
        <v>100</v>
      </c>
      <c r="W21" s="100"/>
      <c r="Y21" t="str">
        <f t="shared" si="9"/>
        <v>PERCENTUAL CORRETO</v>
      </c>
    </row>
    <row r="22" spans="1:25" x14ac:dyDescent="0.25">
      <c r="A22" s="121">
        <v>6</v>
      </c>
      <c r="B22" s="16" t="str">
        <f>ORÇAMENTO!C30</f>
        <v>LIMPEZA FINAL DE OBRA</v>
      </c>
      <c r="C22" s="17">
        <f>ORÇAMENTO!H30</f>
        <v>739.69</v>
      </c>
      <c r="D22" s="25">
        <f t="shared" si="10"/>
        <v>1.5784646454989781E-2</v>
      </c>
      <c r="E22" s="18"/>
      <c r="F22" s="17">
        <f t="shared" si="0"/>
        <v>0</v>
      </c>
      <c r="G22" s="18">
        <v>100</v>
      </c>
      <c r="H22" s="17">
        <f t="shared" si="1"/>
        <v>100</v>
      </c>
      <c r="I22" s="18"/>
      <c r="J22" s="17">
        <f t="shared" si="2"/>
        <v>100</v>
      </c>
      <c r="K22" s="18"/>
      <c r="L22" s="17">
        <f t="shared" si="3"/>
        <v>100</v>
      </c>
      <c r="M22" s="18"/>
      <c r="N22" s="17">
        <f t="shared" si="4"/>
        <v>100</v>
      </c>
      <c r="O22" s="19"/>
      <c r="P22" s="17">
        <f t="shared" si="5"/>
        <v>100</v>
      </c>
      <c r="Q22" s="19"/>
      <c r="R22" s="17">
        <f t="shared" si="6"/>
        <v>100</v>
      </c>
      <c r="S22" s="19"/>
      <c r="T22" s="17">
        <f t="shared" si="7"/>
        <v>100</v>
      </c>
      <c r="U22" s="19"/>
      <c r="V22" s="122">
        <f t="shared" si="8"/>
        <v>100</v>
      </c>
      <c r="W22" s="100"/>
      <c r="Y22" t="str">
        <f t="shared" si="9"/>
        <v>PERCENTUAL CORRETO</v>
      </c>
    </row>
    <row r="23" spans="1:25" ht="22.5" hidden="1" x14ac:dyDescent="0.25">
      <c r="A23" s="121">
        <v>7</v>
      </c>
      <c r="B23" s="16">
        <f>ORÇAMENTO!C99</f>
        <v>0</v>
      </c>
      <c r="C23" s="17">
        <f>ORÇAMENTO!H99</f>
        <v>0</v>
      </c>
      <c r="D23" s="25">
        <f t="shared" si="10"/>
        <v>0</v>
      </c>
      <c r="E23" s="18"/>
      <c r="F23" s="17">
        <f t="shared" si="0"/>
        <v>0</v>
      </c>
      <c r="G23" s="18"/>
      <c r="H23" s="17">
        <f t="shared" si="1"/>
        <v>0</v>
      </c>
      <c r="I23" s="18"/>
      <c r="J23" s="17">
        <f t="shared" si="2"/>
        <v>0</v>
      </c>
      <c r="K23" s="18"/>
      <c r="L23" s="17">
        <f t="shared" si="3"/>
        <v>0</v>
      </c>
      <c r="M23" s="18"/>
      <c r="N23" s="17">
        <f t="shared" si="4"/>
        <v>0</v>
      </c>
      <c r="O23" s="19"/>
      <c r="P23" s="17">
        <f t="shared" si="5"/>
        <v>0</v>
      </c>
      <c r="Q23" s="19"/>
      <c r="R23" s="17">
        <f t="shared" si="6"/>
        <v>0</v>
      </c>
      <c r="S23" s="19"/>
      <c r="T23" s="17">
        <f t="shared" si="7"/>
        <v>0</v>
      </c>
      <c r="U23" s="19"/>
      <c r="V23" s="122">
        <f t="shared" si="8"/>
        <v>0</v>
      </c>
      <c r="W23" s="100"/>
      <c r="Y23" t="str">
        <f t="shared" si="9"/>
        <v>REVER PERCENTUAL ATÉ ATINGIR 100%- CASO NECESSÁRIO</v>
      </c>
    </row>
    <row r="24" spans="1:25" hidden="1" x14ac:dyDescent="0.25">
      <c r="A24" s="121">
        <v>8</v>
      </c>
      <c r="B24" s="16">
        <f>ORÇAMENTO!C112</f>
        <v>0</v>
      </c>
      <c r="C24" s="17">
        <f>ORÇAMENTO!H112</f>
        <v>0</v>
      </c>
      <c r="D24" s="25">
        <f t="shared" si="10"/>
        <v>0</v>
      </c>
      <c r="E24" s="18"/>
      <c r="F24" s="17">
        <f t="shared" si="0"/>
        <v>0</v>
      </c>
      <c r="G24" s="18"/>
      <c r="H24" s="17">
        <f t="shared" si="1"/>
        <v>0</v>
      </c>
      <c r="I24" s="18"/>
      <c r="J24" s="17">
        <f t="shared" si="2"/>
        <v>0</v>
      </c>
      <c r="K24" s="18"/>
      <c r="L24" s="17">
        <f t="shared" si="3"/>
        <v>0</v>
      </c>
      <c r="M24" s="18"/>
      <c r="N24" s="17">
        <f t="shared" si="4"/>
        <v>0</v>
      </c>
      <c r="O24" s="19"/>
      <c r="P24" s="17">
        <f t="shared" si="5"/>
        <v>0</v>
      </c>
      <c r="Q24" s="19"/>
      <c r="R24" s="17">
        <f t="shared" si="6"/>
        <v>0</v>
      </c>
      <c r="S24" s="19"/>
      <c r="T24" s="17">
        <f t="shared" si="7"/>
        <v>0</v>
      </c>
      <c r="U24" s="19"/>
      <c r="V24" s="122">
        <f t="shared" si="8"/>
        <v>0</v>
      </c>
      <c r="W24" s="100"/>
      <c r="Y24" t="str">
        <f t="shared" si="9"/>
        <v>REVER PERCENTUAL ATÉ ATINGIR 100%- CASO NECESSÁRIO</v>
      </c>
    </row>
    <row r="25" spans="1:25" ht="22.5" hidden="1" x14ac:dyDescent="0.25">
      <c r="A25" s="121">
        <v>9</v>
      </c>
      <c r="B25" s="16">
        <f>ORÇAMENTO!C125</f>
        <v>0</v>
      </c>
      <c r="C25" s="17">
        <f>ORÇAMENTO!H125</f>
        <v>0</v>
      </c>
      <c r="D25" s="25">
        <f t="shared" si="10"/>
        <v>0</v>
      </c>
      <c r="E25" s="18"/>
      <c r="F25" s="17">
        <f t="shared" si="0"/>
        <v>0</v>
      </c>
      <c r="G25" s="18"/>
      <c r="H25" s="17">
        <f t="shared" si="1"/>
        <v>0</v>
      </c>
      <c r="I25" s="18"/>
      <c r="J25" s="17">
        <f t="shared" si="2"/>
        <v>0</v>
      </c>
      <c r="K25" s="18"/>
      <c r="L25" s="17">
        <f t="shared" si="3"/>
        <v>0</v>
      </c>
      <c r="M25" s="18"/>
      <c r="N25" s="17">
        <f t="shared" si="4"/>
        <v>0</v>
      </c>
      <c r="O25" s="19"/>
      <c r="P25" s="17">
        <f t="shared" si="5"/>
        <v>0</v>
      </c>
      <c r="Q25" s="19"/>
      <c r="R25" s="17">
        <f t="shared" si="6"/>
        <v>0</v>
      </c>
      <c r="S25" s="19"/>
      <c r="T25" s="17">
        <f t="shared" si="7"/>
        <v>0</v>
      </c>
      <c r="U25" s="19"/>
      <c r="V25" s="122">
        <f t="shared" si="8"/>
        <v>0</v>
      </c>
      <c r="W25" s="100"/>
      <c r="Y25" t="str">
        <f t="shared" si="9"/>
        <v>REVER PERCENTUAL ATÉ ATINGIR 100%- CASO NECESSÁRIO</v>
      </c>
    </row>
    <row r="26" spans="1:25" hidden="1" x14ac:dyDescent="0.25">
      <c r="A26" s="121">
        <v>10</v>
      </c>
      <c r="B26" s="16">
        <f>ORÇAMENTO!C142</f>
        <v>0</v>
      </c>
      <c r="C26" s="17">
        <f>ORÇAMENTO!H142</f>
        <v>0</v>
      </c>
      <c r="D26" s="25">
        <f t="shared" si="10"/>
        <v>0</v>
      </c>
      <c r="E26" s="18"/>
      <c r="F26" s="17">
        <f t="shared" si="0"/>
        <v>0</v>
      </c>
      <c r="G26" s="18"/>
      <c r="H26" s="17">
        <f t="shared" si="1"/>
        <v>0</v>
      </c>
      <c r="I26" s="18"/>
      <c r="J26" s="17">
        <f t="shared" si="2"/>
        <v>0</v>
      </c>
      <c r="K26" s="18"/>
      <c r="L26" s="17">
        <f t="shared" si="3"/>
        <v>0</v>
      </c>
      <c r="M26" s="18"/>
      <c r="N26" s="17">
        <f t="shared" si="4"/>
        <v>0</v>
      </c>
      <c r="O26" s="19"/>
      <c r="P26" s="17">
        <f t="shared" si="5"/>
        <v>0</v>
      </c>
      <c r="Q26" s="19"/>
      <c r="R26" s="17">
        <f t="shared" si="6"/>
        <v>0</v>
      </c>
      <c r="S26" s="19"/>
      <c r="T26" s="17">
        <f t="shared" si="7"/>
        <v>0</v>
      </c>
      <c r="U26" s="19"/>
      <c r="V26" s="122">
        <f t="shared" si="8"/>
        <v>0</v>
      </c>
      <c r="W26" s="100"/>
      <c r="Y26" t="str">
        <f t="shared" si="9"/>
        <v>REVER PERCENTUAL ATÉ ATINGIR 100%- CASO NECESSÁRIO</v>
      </c>
    </row>
    <row r="27" spans="1:25" hidden="1" x14ac:dyDescent="0.25">
      <c r="A27" s="121">
        <v>11</v>
      </c>
      <c r="B27" s="16">
        <f>ORÇAMENTO!C155</f>
        <v>0</v>
      </c>
      <c r="C27" s="17">
        <f>ORÇAMENTO!H155</f>
        <v>0</v>
      </c>
      <c r="D27" s="25">
        <f t="shared" si="10"/>
        <v>0</v>
      </c>
      <c r="E27" s="18"/>
      <c r="F27" s="17">
        <f t="shared" si="0"/>
        <v>0</v>
      </c>
      <c r="G27" s="18"/>
      <c r="H27" s="17">
        <f t="shared" si="1"/>
        <v>0</v>
      </c>
      <c r="I27" s="18"/>
      <c r="J27" s="17">
        <f t="shared" si="2"/>
        <v>0</v>
      </c>
      <c r="K27" s="18"/>
      <c r="L27" s="17">
        <f t="shared" si="3"/>
        <v>0</v>
      </c>
      <c r="M27" s="18"/>
      <c r="N27" s="17">
        <f t="shared" si="4"/>
        <v>0</v>
      </c>
      <c r="O27" s="19"/>
      <c r="P27" s="17">
        <f t="shared" si="5"/>
        <v>0</v>
      </c>
      <c r="Q27" s="19"/>
      <c r="R27" s="17">
        <f t="shared" si="6"/>
        <v>0</v>
      </c>
      <c r="S27" s="19"/>
      <c r="T27" s="17">
        <f t="shared" si="7"/>
        <v>0</v>
      </c>
      <c r="U27" s="19"/>
      <c r="V27" s="122">
        <f t="shared" si="8"/>
        <v>0</v>
      </c>
      <c r="W27" s="100"/>
      <c r="Y27" t="str">
        <f t="shared" si="9"/>
        <v>REVER PERCENTUAL ATÉ ATINGIR 100%- CASO NECESSÁRIO</v>
      </c>
    </row>
    <row r="28" spans="1:25" hidden="1" x14ac:dyDescent="0.25">
      <c r="A28" s="121">
        <v>12</v>
      </c>
      <c r="B28" s="16">
        <f>ORÇAMENTO!C172</f>
        <v>0</v>
      </c>
      <c r="C28" s="17">
        <f>ORÇAMENTO!H172</f>
        <v>0</v>
      </c>
      <c r="D28" s="25">
        <f t="shared" si="10"/>
        <v>0</v>
      </c>
      <c r="E28" s="18"/>
      <c r="F28" s="17">
        <f t="shared" si="0"/>
        <v>0</v>
      </c>
      <c r="G28" s="18"/>
      <c r="H28" s="17">
        <f t="shared" si="1"/>
        <v>0</v>
      </c>
      <c r="I28" s="18"/>
      <c r="J28" s="17">
        <f t="shared" si="2"/>
        <v>0</v>
      </c>
      <c r="K28" s="18"/>
      <c r="L28" s="17">
        <f t="shared" si="3"/>
        <v>0</v>
      </c>
      <c r="M28" s="18"/>
      <c r="N28" s="17">
        <f t="shared" si="4"/>
        <v>0</v>
      </c>
      <c r="O28" s="19"/>
      <c r="P28" s="17">
        <f t="shared" si="5"/>
        <v>0</v>
      </c>
      <c r="Q28" s="19"/>
      <c r="R28" s="17">
        <f t="shared" si="6"/>
        <v>0</v>
      </c>
      <c r="S28" s="19"/>
      <c r="T28" s="17">
        <f t="shared" si="7"/>
        <v>0</v>
      </c>
      <c r="U28" s="19"/>
      <c r="V28" s="122">
        <f t="shared" si="8"/>
        <v>0</v>
      </c>
      <c r="W28" s="100"/>
      <c r="Y28" t="str">
        <f t="shared" si="9"/>
        <v>REVER PERCENTUAL ATÉ ATINGIR 100%- CASO NECESSÁRIO</v>
      </c>
    </row>
    <row r="29" spans="1:25" hidden="1" x14ac:dyDescent="0.25">
      <c r="A29" s="121">
        <v>13</v>
      </c>
      <c r="B29" s="16"/>
      <c r="C29" s="17"/>
      <c r="D29" s="25"/>
      <c r="E29" s="18"/>
      <c r="F29" s="17">
        <f t="shared" si="0"/>
        <v>0</v>
      </c>
      <c r="G29" s="18"/>
      <c r="H29" s="17">
        <f t="shared" si="1"/>
        <v>0</v>
      </c>
      <c r="I29" s="18"/>
      <c r="J29" s="17">
        <f t="shared" si="2"/>
        <v>0</v>
      </c>
      <c r="K29" s="18"/>
      <c r="L29" s="17">
        <f t="shared" si="3"/>
        <v>0</v>
      </c>
      <c r="M29" s="18"/>
      <c r="N29" s="17">
        <f t="shared" si="4"/>
        <v>0</v>
      </c>
      <c r="O29" s="19"/>
      <c r="P29" s="17">
        <f t="shared" si="5"/>
        <v>0</v>
      </c>
      <c r="Q29" s="19"/>
      <c r="R29" s="17">
        <f t="shared" si="6"/>
        <v>0</v>
      </c>
      <c r="S29" s="19"/>
      <c r="T29" s="17">
        <f t="shared" si="7"/>
        <v>0</v>
      </c>
      <c r="U29" s="19"/>
      <c r="V29" s="122">
        <f t="shared" si="8"/>
        <v>0</v>
      </c>
      <c r="W29" s="100"/>
      <c r="Y29" t="str">
        <f t="shared" si="9"/>
        <v>REVER PERCENTUAL ATÉ ATINGIR 100%- CASO NECESSÁRIO</v>
      </c>
    </row>
    <row r="30" spans="1:25" hidden="1" x14ac:dyDescent="0.25">
      <c r="A30" s="121">
        <v>14</v>
      </c>
      <c r="B30" s="16"/>
      <c r="C30" s="17"/>
      <c r="D30" s="25"/>
      <c r="E30" s="18"/>
      <c r="F30" s="17">
        <f t="shared" si="0"/>
        <v>0</v>
      </c>
      <c r="G30" s="18"/>
      <c r="H30" s="17">
        <f t="shared" si="1"/>
        <v>0</v>
      </c>
      <c r="I30" s="18"/>
      <c r="J30" s="17">
        <f t="shared" si="2"/>
        <v>0</v>
      </c>
      <c r="K30" s="18"/>
      <c r="L30" s="17">
        <f t="shared" si="3"/>
        <v>0</v>
      </c>
      <c r="M30" s="18"/>
      <c r="N30" s="17">
        <f t="shared" si="4"/>
        <v>0</v>
      </c>
      <c r="O30" s="19"/>
      <c r="P30" s="17">
        <f t="shared" si="5"/>
        <v>0</v>
      </c>
      <c r="Q30" s="19"/>
      <c r="R30" s="17">
        <f t="shared" si="6"/>
        <v>0</v>
      </c>
      <c r="S30" s="19"/>
      <c r="T30" s="17">
        <f t="shared" si="7"/>
        <v>0</v>
      </c>
      <c r="U30" s="19"/>
      <c r="V30" s="122">
        <f t="shared" si="8"/>
        <v>0</v>
      </c>
      <c r="W30" s="100"/>
      <c r="Y30" t="str">
        <f t="shared" si="9"/>
        <v>REVER PERCENTUAL ATÉ ATINGIR 100%- CASO NECESSÁRIO</v>
      </c>
    </row>
    <row r="31" spans="1:25" hidden="1" x14ac:dyDescent="0.25">
      <c r="A31" s="121">
        <v>15</v>
      </c>
      <c r="B31" s="16"/>
      <c r="C31" s="17"/>
      <c r="D31" s="25"/>
      <c r="E31" s="18"/>
      <c r="F31" s="17">
        <f t="shared" si="0"/>
        <v>0</v>
      </c>
      <c r="G31" s="18"/>
      <c r="H31" s="17">
        <f t="shared" si="1"/>
        <v>0</v>
      </c>
      <c r="I31" s="18"/>
      <c r="J31" s="17">
        <f t="shared" si="2"/>
        <v>0</v>
      </c>
      <c r="K31" s="18"/>
      <c r="L31" s="17">
        <f t="shared" si="3"/>
        <v>0</v>
      </c>
      <c r="M31" s="18"/>
      <c r="N31" s="17">
        <f t="shared" si="4"/>
        <v>0</v>
      </c>
      <c r="O31" s="19"/>
      <c r="P31" s="17">
        <f t="shared" si="5"/>
        <v>0</v>
      </c>
      <c r="Q31" s="19"/>
      <c r="R31" s="17">
        <f t="shared" si="6"/>
        <v>0</v>
      </c>
      <c r="S31" s="19"/>
      <c r="T31" s="17">
        <f t="shared" si="7"/>
        <v>0</v>
      </c>
      <c r="U31" s="19"/>
      <c r="V31" s="122">
        <f t="shared" si="8"/>
        <v>0</v>
      </c>
      <c r="W31" s="100"/>
      <c r="Y31" t="str">
        <f t="shared" si="9"/>
        <v>REVER PERCENTUAL ATÉ ATINGIR 100%- CASO NECESSÁRIO</v>
      </c>
    </row>
    <row r="32" spans="1:25" hidden="1" x14ac:dyDescent="0.25">
      <c r="A32" s="121">
        <v>16</v>
      </c>
      <c r="B32" s="16"/>
      <c r="C32" s="17"/>
      <c r="D32" s="25"/>
      <c r="E32" s="18"/>
      <c r="F32" s="17">
        <f t="shared" si="0"/>
        <v>0</v>
      </c>
      <c r="G32" s="18"/>
      <c r="H32" s="17">
        <f t="shared" si="1"/>
        <v>0</v>
      </c>
      <c r="I32" s="18"/>
      <c r="J32" s="17">
        <f t="shared" si="2"/>
        <v>0</v>
      </c>
      <c r="K32" s="18"/>
      <c r="L32" s="17">
        <f t="shared" si="3"/>
        <v>0</v>
      </c>
      <c r="M32" s="18"/>
      <c r="N32" s="17">
        <f t="shared" si="4"/>
        <v>0</v>
      </c>
      <c r="O32" s="19"/>
      <c r="P32" s="17">
        <f t="shared" si="5"/>
        <v>0</v>
      </c>
      <c r="Q32" s="19"/>
      <c r="R32" s="17">
        <f t="shared" si="6"/>
        <v>0</v>
      </c>
      <c r="S32" s="19"/>
      <c r="T32" s="17">
        <f t="shared" si="7"/>
        <v>0</v>
      </c>
      <c r="U32" s="19"/>
      <c r="V32" s="122">
        <f t="shared" si="8"/>
        <v>0</v>
      </c>
      <c r="W32" s="100"/>
      <c r="Y32" t="str">
        <f t="shared" si="9"/>
        <v>REVER PERCENTUAL ATÉ ATINGIR 100%- CASO NECESSÁRIO</v>
      </c>
    </row>
    <row r="33" spans="1:25" hidden="1" x14ac:dyDescent="0.25">
      <c r="A33" s="121">
        <v>17</v>
      </c>
      <c r="B33" s="16"/>
      <c r="C33" s="17"/>
      <c r="D33" s="25"/>
      <c r="E33" s="18"/>
      <c r="F33" s="17">
        <f t="shared" si="0"/>
        <v>0</v>
      </c>
      <c r="G33" s="18"/>
      <c r="H33" s="17">
        <f t="shared" si="1"/>
        <v>0</v>
      </c>
      <c r="I33" s="18"/>
      <c r="J33" s="17">
        <f t="shared" si="2"/>
        <v>0</v>
      </c>
      <c r="K33" s="18"/>
      <c r="L33" s="17">
        <f t="shared" si="3"/>
        <v>0</v>
      </c>
      <c r="M33" s="18"/>
      <c r="N33" s="17">
        <f t="shared" si="4"/>
        <v>0</v>
      </c>
      <c r="O33" s="19"/>
      <c r="P33" s="17">
        <f t="shared" si="5"/>
        <v>0</v>
      </c>
      <c r="Q33" s="19"/>
      <c r="R33" s="17">
        <f t="shared" si="6"/>
        <v>0</v>
      </c>
      <c r="S33" s="19"/>
      <c r="T33" s="17">
        <f t="shared" si="7"/>
        <v>0</v>
      </c>
      <c r="U33" s="19"/>
      <c r="V33" s="122">
        <f t="shared" si="8"/>
        <v>0</v>
      </c>
      <c r="W33" s="100"/>
      <c r="Y33" t="str">
        <f t="shared" si="9"/>
        <v>REVER PERCENTUAL ATÉ ATINGIR 100%- CASO NECESSÁRIO</v>
      </c>
    </row>
    <row r="34" spans="1:25" hidden="1" x14ac:dyDescent="0.25">
      <c r="A34" s="121">
        <v>18</v>
      </c>
      <c r="B34" s="16"/>
      <c r="C34" s="17"/>
      <c r="D34" s="25"/>
      <c r="E34" s="18"/>
      <c r="F34" s="17">
        <f t="shared" si="0"/>
        <v>0</v>
      </c>
      <c r="G34" s="18"/>
      <c r="H34" s="17">
        <f t="shared" si="1"/>
        <v>0</v>
      </c>
      <c r="I34" s="18"/>
      <c r="J34" s="17">
        <f t="shared" si="2"/>
        <v>0</v>
      </c>
      <c r="K34" s="18"/>
      <c r="L34" s="17">
        <f t="shared" si="3"/>
        <v>0</v>
      </c>
      <c r="M34" s="18"/>
      <c r="N34" s="17">
        <f t="shared" si="4"/>
        <v>0</v>
      </c>
      <c r="O34" s="19"/>
      <c r="P34" s="17">
        <f t="shared" si="5"/>
        <v>0</v>
      </c>
      <c r="Q34" s="19"/>
      <c r="R34" s="17">
        <f t="shared" si="6"/>
        <v>0</v>
      </c>
      <c r="S34" s="19"/>
      <c r="T34" s="17">
        <f t="shared" si="7"/>
        <v>0</v>
      </c>
      <c r="U34" s="19"/>
      <c r="V34" s="122">
        <f t="shared" si="8"/>
        <v>0</v>
      </c>
      <c r="W34" s="100"/>
      <c r="Y34" t="str">
        <f t="shared" si="9"/>
        <v>REVER PERCENTUAL ATÉ ATINGIR 100%- CASO NECESSÁRIO</v>
      </c>
    </row>
    <row r="35" spans="1:25" hidden="1" x14ac:dyDescent="0.25">
      <c r="A35" s="121">
        <v>19</v>
      </c>
      <c r="B35" s="16"/>
      <c r="C35" s="17"/>
      <c r="D35" s="25"/>
      <c r="E35" s="18"/>
      <c r="F35" s="17">
        <f t="shared" si="0"/>
        <v>0</v>
      </c>
      <c r="G35" s="18"/>
      <c r="H35" s="17">
        <f t="shared" si="1"/>
        <v>0</v>
      </c>
      <c r="I35" s="18"/>
      <c r="J35" s="17">
        <f t="shared" si="2"/>
        <v>0</v>
      </c>
      <c r="K35" s="18"/>
      <c r="L35" s="17">
        <f t="shared" si="3"/>
        <v>0</v>
      </c>
      <c r="M35" s="18"/>
      <c r="N35" s="17">
        <f t="shared" si="4"/>
        <v>0</v>
      </c>
      <c r="O35" s="19"/>
      <c r="P35" s="17">
        <f t="shared" si="5"/>
        <v>0</v>
      </c>
      <c r="Q35" s="19"/>
      <c r="R35" s="17">
        <f t="shared" si="6"/>
        <v>0</v>
      </c>
      <c r="S35" s="19"/>
      <c r="T35" s="17">
        <f t="shared" si="7"/>
        <v>0</v>
      </c>
      <c r="U35" s="19"/>
      <c r="V35" s="122">
        <f t="shared" si="8"/>
        <v>0</v>
      </c>
      <c r="W35" s="100"/>
      <c r="Y35" t="str">
        <f t="shared" si="9"/>
        <v>REVER PERCENTUAL ATÉ ATINGIR 100%- CASO NECESSÁRIO</v>
      </c>
    </row>
    <row r="36" spans="1:25" hidden="1" x14ac:dyDescent="0.25">
      <c r="A36" s="121">
        <v>20</v>
      </c>
      <c r="B36" s="16"/>
      <c r="C36" s="17"/>
      <c r="D36" s="25"/>
      <c r="E36" s="18"/>
      <c r="F36" s="17">
        <f t="shared" si="0"/>
        <v>0</v>
      </c>
      <c r="G36" s="18"/>
      <c r="H36" s="17">
        <f t="shared" si="1"/>
        <v>0</v>
      </c>
      <c r="I36" s="18"/>
      <c r="J36" s="17">
        <f t="shared" si="2"/>
        <v>0</v>
      </c>
      <c r="K36" s="18"/>
      <c r="L36" s="17">
        <f t="shared" si="3"/>
        <v>0</v>
      </c>
      <c r="M36" s="18"/>
      <c r="N36" s="17">
        <f t="shared" si="4"/>
        <v>0</v>
      </c>
      <c r="O36" s="19"/>
      <c r="P36" s="17">
        <f t="shared" si="5"/>
        <v>0</v>
      </c>
      <c r="Q36" s="19"/>
      <c r="R36" s="17">
        <f t="shared" si="6"/>
        <v>0</v>
      </c>
      <c r="S36" s="19"/>
      <c r="T36" s="17">
        <f t="shared" si="7"/>
        <v>0</v>
      </c>
      <c r="U36" s="19"/>
      <c r="V36" s="122">
        <f t="shared" si="8"/>
        <v>0</v>
      </c>
      <c r="W36" s="100"/>
      <c r="Y36" t="str">
        <f t="shared" si="9"/>
        <v>REVER PERCENTUAL ATÉ ATINGIR 100%- CASO NECESSÁRIO</v>
      </c>
    </row>
    <row r="37" spans="1:25" hidden="1" x14ac:dyDescent="0.25">
      <c r="A37" s="121">
        <v>21</v>
      </c>
      <c r="B37" s="16"/>
      <c r="C37" s="17"/>
      <c r="D37" s="25"/>
      <c r="E37" s="18"/>
      <c r="F37" s="17">
        <f t="shared" si="0"/>
        <v>0</v>
      </c>
      <c r="G37" s="18"/>
      <c r="H37" s="17">
        <f t="shared" si="1"/>
        <v>0</v>
      </c>
      <c r="I37" s="18"/>
      <c r="J37" s="17">
        <f t="shared" si="2"/>
        <v>0</v>
      </c>
      <c r="K37" s="18"/>
      <c r="L37" s="17">
        <f t="shared" si="3"/>
        <v>0</v>
      </c>
      <c r="M37" s="18"/>
      <c r="N37" s="17">
        <f t="shared" si="4"/>
        <v>0</v>
      </c>
      <c r="O37" s="19"/>
      <c r="P37" s="17">
        <f t="shared" si="5"/>
        <v>0</v>
      </c>
      <c r="Q37" s="19"/>
      <c r="R37" s="17">
        <f t="shared" si="6"/>
        <v>0</v>
      </c>
      <c r="S37" s="19"/>
      <c r="T37" s="17">
        <f t="shared" si="7"/>
        <v>0</v>
      </c>
      <c r="U37" s="19"/>
      <c r="V37" s="122">
        <f t="shared" si="8"/>
        <v>0</v>
      </c>
      <c r="W37" s="100"/>
      <c r="Y37" t="str">
        <f t="shared" si="9"/>
        <v>REVER PERCENTUAL ATÉ ATINGIR 100%- CASO NECESSÁRIO</v>
      </c>
    </row>
    <row r="38" spans="1:25" hidden="1" x14ac:dyDescent="0.25">
      <c r="A38" s="121">
        <v>22</v>
      </c>
      <c r="B38" s="16"/>
      <c r="C38" s="17"/>
      <c r="D38" s="25"/>
      <c r="E38" s="18"/>
      <c r="F38" s="17">
        <f t="shared" si="0"/>
        <v>0</v>
      </c>
      <c r="G38" s="18"/>
      <c r="H38" s="17">
        <f t="shared" si="1"/>
        <v>0</v>
      </c>
      <c r="I38" s="18"/>
      <c r="J38" s="17">
        <f t="shared" si="2"/>
        <v>0</v>
      </c>
      <c r="K38" s="18"/>
      <c r="L38" s="17">
        <f t="shared" si="3"/>
        <v>0</v>
      </c>
      <c r="M38" s="18"/>
      <c r="N38" s="17">
        <f t="shared" si="4"/>
        <v>0</v>
      </c>
      <c r="O38" s="19"/>
      <c r="P38" s="17">
        <f t="shared" si="5"/>
        <v>0</v>
      </c>
      <c r="Q38" s="19"/>
      <c r="R38" s="17">
        <f t="shared" si="6"/>
        <v>0</v>
      </c>
      <c r="S38" s="19"/>
      <c r="T38" s="17">
        <f t="shared" si="7"/>
        <v>0</v>
      </c>
      <c r="U38" s="19"/>
      <c r="V38" s="122">
        <f t="shared" si="8"/>
        <v>0</v>
      </c>
      <c r="W38" s="100"/>
      <c r="Y38" t="str">
        <f t="shared" si="9"/>
        <v>REVER PERCENTUAL ATÉ ATINGIR 100%- CASO NECESSÁRIO</v>
      </c>
    </row>
    <row r="39" spans="1:25" hidden="1" x14ac:dyDescent="0.25">
      <c r="A39" s="121">
        <v>23</v>
      </c>
      <c r="B39" s="16"/>
      <c r="C39" s="17"/>
      <c r="D39" s="25"/>
      <c r="E39" s="18"/>
      <c r="F39" s="17">
        <f t="shared" si="0"/>
        <v>0</v>
      </c>
      <c r="G39" s="18"/>
      <c r="H39" s="17">
        <f t="shared" si="1"/>
        <v>0</v>
      </c>
      <c r="I39" s="18"/>
      <c r="J39" s="17">
        <f t="shared" si="2"/>
        <v>0</v>
      </c>
      <c r="K39" s="18"/>
      <c r="L39" s="17">
        <f t="shared" si="3"/>
        <v>0</v>
      </c>
      <c r="M39" s="18"/>
      <c r="N39" s="17">
        <f t="shared" si="4"/>
        <v>0</v>
      </c>
      <c r="O39" s="19"/>
      <c r="P39" s="17">
        <f t="shared" si="5"/>
        <v>0</v>
      </c>
      <c r="Q39" s="19"/>
      <c r="R39" s="17">
        <f t="shared" si="6"/>
        <v>0</v>
      </c>
      <c r="S39" s="19"/>
      <c r="T39" s="17">
        <f t="shared" si="7"/>
        <v>0</v>
      </c>
      <c r="U39" s="19"/>
      <c r="V39" s="122">
        <f t="shared" si="8"/>
        <v>0</v>
      </c>
      <c r="W39" s="100"/>
      <c r="Y39" t="str">
        <f t="shared" si="9"/>
        <v>REVER PERCENTUAL ATÉ ATINGIR 100%- CASO NECESSÁRIO</v>
      </c>
    </row>
    <row r="40" spans="1:25" hidden="1" x14ac:dyDescent="0.25">
      <c r="A40" s="121">
        <v>24</v>
      </c>
      <c r="B40" s="16"/>
      <c r="C40" s="17"/>
      <c r="D40" s="25"/>
      <c r="E40" s="18"/>
      <c r="F40" s="17">
        <f t="shared" si="0"/>
        <v>0</v>
      </c>
      <c r="G40" s="18"/>
      <c r="H40" s="17">
        <f t="shared" si="1"/>
        <v>0</v>
      </c>
      <c r="I40" s="18"/>
      <c r="J40" s="17">
        <f t="shared" si="2"/>
        <v>0</v>
      </c>
      <c r="K40" s="18"/>
      <c r="L40" s="17">
        <f t="shared" si="3"/>
        <v>0</v>
      </c>
      <c r="M40" s="18"/>
      <c r="N40" s="17">
        <f t="shared" si="4"/>
        <v>0</v>
      </c>
      <c r="O40" s="19"/>
      <c r="P40" s="17">
        <f t="shared" si="5"/>
        <v>0</v>
      </c>
      <c r="Q40" s="19"/>
      <c r="R40" s="17">
        <f t="shared" si="6"/>
        <v>0</v>
      </c>
      <c r="S40" s="19"/>
      <c r="T40" s="17">
        <f t="shared" si="7"/>
        <v>0</v>
      </c>
      <c r="U40" s="19"/>
      <c r="V40" s="122">
        <f t="shared" si="8"/>
        <v>0</v>
      </c>
      <c r="W40" s="100"/>
      <c r="Y40" t="str">
        <f t="shared" si="9"/>
        <v>REVER PERCENTUAL ATÉ ATINGIR 100%- CASO NECESSÁRIO</v>
      </c>
    </row>
    <row r="41" spans="1:25" hidden="1" x14ac:dyDescent="0.25">
      <c r="A41" s="121">
        <v>25</v>
      </c>
      <c r="B41" s="16"/>
      <c r="C41" s="17"/>
      <c r="D41" s="25"/>
      <c r="E41" s="18"/>
      <c r="F41" s="17">
        <f t="shared" ref="F41:F43" si="11">E41</f>
        <v>0</v>
      </c>
      <c r="G41" s="18"/>
      <c r="H41" s="17">
        <f>F41+G41</f>
        <v>0</v>
      </c>
      <c r="I41" s="18"/>
      <c r="J41" s="17">
        <f>H41+I41</f>
        <v>0</v>
      </c>
      <c r="K41" s="18"/>
      <c r="L41" s="17">
        <f>J41+K41</f>
        <v>0</v>
      </c>
      <c r="M41" s="18"/>
      <c r="N41" s="17">
        <f>L41+M41</f>
        <v>0</v>
      </c>
      <c r="O41" s="19"/>
      <c r="P41" s="17">
        <f>N41+O41</f>
        <v>0</v>
      </c>
      <c r="Q41" s="19"/>
      <c r="R41" s="17">
        <f>P41+Q41</f>
        <v>0</v>
      </c>
      <c r="S41" s="19"/>
      <c r="T41" s="17">
        <f>R41+S41</f>
        <v>0</v>
      </c>
      <c r="U41" s="19"/>
      <c r="V41" s="122">
        <f>T41+U41</f>
        <v>0</v>
      </c>
      <c r="W41" s="100"/>
      <c r="Y41" t="str">
        <f t="shared" si="9"/>
        <v>REVER PERCENTUAL ATÉ ATINGIR 100%- CASO NECESSÁRIO</v>
      </c>
    </row>
    <row r="42" spans="1:25" hidden="1" x14ac:dyDescent="0.25">
      <c r="A42" s="121">
        <v>26</v>
      </c>
      <c r="B42" s="16"/>
      <c r="C42" s="17"/>
      <c r="D42" s="25"/>
      <c r="E42" s="18"/>
      <c r="F42" s="17">
        <f t="shared" si="11"/>
        <v>0</v>
      </c>
      <c r="G42" s="18"/>
      <c r="H42" s="17">
        <f t="shared" ref="H42" si="12">F42+G42</f>
        <v>0</v>
      </c>
      <c r="I42" s="18"/>
      <c r="J42" s="17">
        <f t="shared" ref="J42" si="13">H42+I42</f>
        <v>0</v>
      </c>
      <c r="K42" s="18"/>
      <c r="L42" s="17">
        <f t="shared" ref="L42" si="14">J42+K42</f>
        <v>0</v>
      </c>
      <c r="M42" s="18"/>
      <c r="N42" s="17">
        <f t="shared" ref="N42" si="15">L42+M42</f>
        <v>0</v>
      </c>
      <c r="O42" s="19"/>
      <c r="P42" s="17">
        <f t="shared" ref="P42" si="16">N42+O42</f>
        <v>0</v>
      </c>
      <c r="Q42" s="19"/>
      <c r="R42" s="17">
        <f t="shared" ref="R42:R43" si="17">P42+Q42</f>
        <v>0</v>
      </c>
      <c r="S42" s="19"/>
      <c r="T42" s="17">
        <f t="shared" ref="T42:T43" si="18">R42+S42</f>
        <v>0</v>
      </c>
      <c r="U42" s="19"/>
      <c r="V42" s="122">
        <f t="shared" ref="V42:V43" si="19">T42+U42</f>
        <v>0</v>
      </c>
      <c r="W42" s="100"/>
      <c r="Y42" t="str">
        <f t="shared" si="9"/>
        <v>REVER PERCENTUAL ATÉ ATINGIR 100%- CASO NECESSÁRIO</v>
      </c>
    </row>
    <row r="43" spans="1:25" x14ac:dyDescent="0.25">
      <c r="A43" s="121"/>
      <c r="B43" s="16"/>
      <c r="C43" s="17"/>
      <c r="D43" s="96">
        <f>((C43*100)/$C$45)/100</f>
        <v>0</v>
      </c>
      <c r="E43" s="18"/>
      <c r="F43" s="17">
        <f t="shared" si="11"/>
        <v>0</v>
      </c>
      <c r="G43" s="18"/>
      <c r="H43" s="17">
        <f t="shared" ref="H43" si="20">F43+G43</f>
        <v>0</v>
      </c>
      <c r="I43" s="18"/>
      <c r="J43" s="17">
        <f t="shared" ref="J43" si="21">H43+I43</f>
        <v>0</v>
      </c>
      <c r="K43" s="91"/>
      <c r="L43" s="17">
        <f t="shared" ref="L43" si="22">J43+K43</f>
        <v>0</v>
      </c>
      <c r="M43" s="91"/>
      <c r="N43" s="17">
        <f t="shared" ref="N43" si="23">L43+M43</f>
        <v>0</v>
      </c>
      <c r="O43" s="92"/>
      <c r="P43" s="17">
        <f t="shared" ref="P43" si="24">N43+O43</f>
        <v>0</v>
      </c>
      <c r="Q43" s="92"/>
      <c r="R43" s="17">
        <f t="shared" si="17"/>
        <v>0</v>
      </c>
      <c r="S43" s="92"/>
      <c r="T43" s="17">
        <f t="shared" si="18"/>
        <v>0</v>
      </c>
      <c r="U43" s="92"/>
      <c r="V43" s="122">
        <f t="shared" si="19"/>
        <v>0</v>
      </c>
      <c r="W43" s="100"/>
    </row>
    <row r="44" spans="1:25" x14ac:dyDescent="0.25">
      <c r="A44" s="123"/>
      <c r="B44" s="20" t="s">
        <v>26</v>
      </c>
      <c r="C44" s="26">
        <f>C45/SUM(C17:C42)</f>
        <v>1</v>
      </c>
      <c r="D44" s="26">
        <f>SUM(D17:D43)</f>
        <v>1</v>
      </c>
      <c r="E44" s="27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0.58029749883486104</v>
      </c>
      <c r="F44" s="27">
        <f>E44</f>
        <v>0.58029749883486104</v>
      </c>
      <c r="G44" s="27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0.41970250116513896</v>
      </c>
      <c r="H44" s="27">
        <f>F44+G44</f>
        <v>1</v>
      </c>
      <c r="I44" s="27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</v>
      </c>
      <c r="J44" s="27">
        <f>H44+I44</f>
        <v>1</v>
      </c>
      <c r="K44" s="27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</v>
      </c>
      <c r="L44" s="27">
        <f>J44+K44</f>
        <v>1</v>
      </c>
      <c r="M44" s="27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</v>
      </c>
      <c r="N44" s="27">
        <f>L44+M44</f>
        <v>1</v>
      </c>
      <c r="O44" s="27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27">
        <f>N44+O44</f>
        <v>1</v>
      </c>
      <c r="Q44" s="27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27">
        <f>P44+Q44</f>
        <v>1</v>
      </c>
      <c r="S44" s="27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27">
        <f>R44+S44</f>
        <v>1</v>
      </c>
      <c r="U44" s="27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27">
        <f>T44+U44</f>
        <v>1</v>
      </c>
      <c r="W44" s="101"/>
    </row>
    <row r="45" spans="1:25" x14ac:dyDescent="0.25">
      <c r="A45" s="124"/>
      <c r="B45" s="22" t="s">
        <v>27</v>
      </c>
      <c r="C45" s="21">
        <f>SUM(C17:C43)</f>
        <v>46861.36</v>
      </c>
      <c r="D45" s="26">
        <f>D44</f>
        <v>1</v>
      </c>
      <c r="E45" s="155">
        <f>($C$45*E44)</f>
        <v>27193.530000000002</v>
      </c>
      <c r="F45" s="155"/>
      <c r="G45" s="155">
        <f t="shared" ref="G45" si="25">($C$45*G44)</f>
        <v>19667.829999999998</v>
      </c>
      <c r="H45" s="155"/>
      <c r="I45" s="155">
        <f t="shared" ref="I45" si="26">($C$45*I44)</f>
        <v>0</v>
      </c>
      <c r="J45" s="155"/>
      <c r="K45" s="155">
        <f t="shared" ref="K45" si="27">($C$45*K44)</f>
        <v>0</v>
      </c>
      <c r="L45" s="155"/>
      <c r="M45" s="155">
        <f t="shared" ref="M45" si="28">($C$45*M44)</f>
        <v>0</v>
      </c>
      <c r="N45" s="155"/>
      <c r="O45" s="155">
        <f t="shared" ref="O45" si="29">($C$45*O44)</f>
        <v>0</v>
      </c>
      <c r="P45" s="155"/>
      <c r="Q45" s="155">
        <f t="shared" ref="Q45" si="30">($C$45*Q44)</f>
        <v>0</v>
      </c>
      <c r="R45" s="155"/>
      <c r="S45" s="155">
        <f t="shared" ref="S45" si="31">($C$45*S44)</f>
        <v>0</v>
      </c>
      <c r="T45" s="155"/>
      <c r="U45" s="155">
        <f t="shared" ref="U45" si="32">($C$45*U44)</f>
        <v>0</v>
      </c>
      <c r="V45" s="164"/>
      <c r="W45" s="102"/>
    </row>
    <row r="46" spans="1:25" ht="15.75" thickBot="1" x14ac:dyDescent="0.3">
      <c r="A46" s="125"/>
      <c r="B46" s="126" t="s">
        <v>28</v>
      </c>
      <c r="C46" s="127"/>
      <c r="D46" s="127"/>
      <c r="E46" s="162">
        <f>E45</f>
        <v>27193.530000000002</v>
      </c>
      <c r="F46" s="162"/>
      <c r="G46" s="162">
        <f>G45+E46</f>
        <v>46861.36</v>
      </c>
      <c r="H46" s="162"/>
      <c r="I46" s="162">
        <f t="shared" ref="I46" si="33">I45+G46</f>
        <v>46861.36</v>
      </c>
      <c r="J46" s="162"/>
      <c r="K46" s="162">
        <f t="shared" ref="K46" si="34">K45+I46</f>
        <v>46861.36</v>
      </c>
      <c r="L46" s="162"/>
      <c r="M46" s="162">
        <f t="shared" ref="M46" si="35">M45+K46</f>
        <v>46861.36</v>
      </c>
      <c r="N46" s="162"/>
      <c r="O46" s="162">
        <f t="shared" ref="O46" si="36">O45+M46</f>
        <v>46861.36</v>
      </c>
      <c r="P46" s="162"/>
      <c r="Q46" s="162">
        <f t="shared" ref="Q46" si="37">Q45+O46</f>
        <v>46861.36</v>
      </c>
      <c r="R46" s="162"/>
      <c r="S46" s="162">
        <f t="shared" ref="S46" si="38">S45+Q46</f>
        <v>46861.36</v>
      </c>
      <c r="T46" s="162"/>
      <c r="U46" s="162">
        <f t="shared" ref="U46" si="39">U45+S46</f>
        <v>46861.36</v>
      </c>
      <c r="V46" s="165"/>
      <c r="W46" s="102"/>
    </row>
    <row r="48" spans="1:25" x14ac:dyDescent="0.25">
      <c r="A48" s="93"/>
      <c r="B48" s="93"/>
      <c r="C48" s="24"/>
      <c r="D48" s="93"/>
      <c r="E48" s="93"/>
      <c r="F48" s="93"/>
      <c r="G48" s="93"/>
      <c r="H48" s="93"/>
      <c r="I48" s="93"/>
      <c r="J48" s="93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</row>
    <row r="49" spans="1:23" x14ac:dyDescent="0.25">
      <c r="A49" s="24" t="s">
        <v>31</v>
      </c>
      <c r="B49" s="24"/>
      <c r="C49" s="24"/>
      <c r="D49" s="24" t="s">
        <v>69</v>
      </c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</row>
    <row r="50" spans="1:23" x14ac:dyDescent="0.2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</row>
    <row r="51" spans="1:23" x14ac:dyDescent="0.2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</row>
    <row r="52" spans="1:23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</row>
    <row r="53" spans="1:23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</row>
    <row r="54" spans="1:23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</row>
    <row r="55" spans="1:23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</row>
    <row r="56" spans="1:23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</row>
    <row r="57" spans="1:23" x14ac:dyDescent="0.2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</row>
  </sheetData>
  <sheetProtection algorithmName="SHA-512" hashValue="SDKnxHENRAnQHrhGNunqGudpf5UakY0Pe6oCnRfroKqk+i70iy63RPMScJdEjJUAAIarj1oMpRwJQWCanhQoJQ==" saltValue="vPB3lWqt+XXgEdUi3GODZQ==" spinCount="100000" sheet="1" objects="1" scenarios="1" selectLockedCells="1"/>
  <mergeCells count="31">
    <mergeCell ref="S45:T45"/>
    <mergeCell ref="S46:T46"/>
    <mergeCell ref="U15:V15"/>
    <mergeCell ref="U45:V45"/>
    <mergeCell ref="U46:V46"/>
    <mergeCell ref="Q46:R46"/>
    <mergeCell ref="O46:P46"/>
    <mergeCell ref="M15:N15"/>
    <mergeCell ref="O15:P15"/>
    <mergeCell ref="O45:P45"/>
    <mergeCell ref="E46:F46"/>
    <mergeCell ref="G46:H46"/>
    <mergeCell ref="I46:J46"/>
    <mergeCell ref="K46:L46"/>
    <mergeCell ref="M46:N46"/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</mergeCells>
  <conditionalFormatting sqref="P17:P43 R17:R43 N17:N42 L17:L42 J17:J42 H17:H42 F17:F43 T17:T43 V17:V43">
    <cfRule type="cellIs" dxfId="7" priority="19" stopIfTrue="1" operator="equal">
      <formula>D17+F17-100</formula>
    </cfRule>
  </conditionalFormatting>
  <conditionalFormatting sqref="N43">
    <cfRule type="cellIs" dxfId="6" priority="18" stopIfTrue="1" operator="equal">
      <formula>L43+N43-100</formula>
    </cfRule>
  </conditionalFormatting>
  <conditionalFormatting sqref="L43">
    <cfRule type="cellIs" dxfId="5" priority="17" stopIfTrue="1" operator="equal">
      <formula>J43+L43-100</formula>
    </cfRule>
  </conditionalFormatting>
  <conditionalFormatting sqref="J43">
    <cfRule type="cellIs" dxfId="4" priority="16" stopIfTrue="1" operator="equal">
      <formula>H43+J43-100</formula>
    </cfRule>
  </conditionalFormatting>
  <conditionalFormatting sqref="H43">
    <cfRule type="cellIs" dxfId="3" priority="15" stopIfTrue="1" operator="equal">
      <formula>F43+H43-100</formula>
    </cfRule>
  </conditionalFormatting>
  <conditionalFormatting sqref="F17:F43 H17:H43 J17:J43 L17:L43 N17:N43 P17:P43 V17:W43 R17:R43 T17:T43">
    <cfRule type="cellIs" dxfId="2" priority="8" operator="equal">
      <formula>0</formula>
    </cfRule>
  </conditionalFormatting>
  <conditionalFormatting sqref="W17:W43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7"/>
  <sheetViews>
    <sheetView topLeftCell="A13" workbookViewId="0">
      <selection activeCell="L30" sqref="L30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3"/>
      <c r="B1" s="43"/>
      <c r="C1" s="43"/>
      <c r="D1" s="43"/>
      <c r="E1" s="43"/>
    </row>
    <row r="2" spans="1:5" x14ac:dyDescent="0.25">
      <c r="A2" s="43"/>
      <c r="B2" s="43"/>
      <c r="C2" s="43"/>
      <c r="D2" s="43"/>
      <c r="E2" s="43"/>
    </row>
    <row r="3" spans="1:5" x14ac:dyDescent="0.25">
      <c r="A3" s="43"/>
      <c r="B3" s="43"/>
      <c r="C3" s="43"/>
      <c r="D3" s="43"/>
      <c r="E3" s="43"/>
    </row>
    <row r="4" spans="1:5" x14ac:dyDescent="0.25">
      <c r="A4" s="43"/>
      <c r="B4" s="43"/>
      <c r="C4" s="43"/>
      <c r="D4" s="43"/>
      <c r="E4" s="43"/>
    </row>
    <row r="5" spans="1:5" x14ac:dyDescent="0.25">
      <c r="A5" s="43"/>
      <c r="B5" s="43"/>
      <c r="C5" s="43"/>
      <c r="D5" s="43"/>
      <c r="E5" s="43"/>
    </row>
    <row r="6" spans="1:5" x14ac:dyDescent="0.25">
      <c r="A6" s="43"/>
      <c r="B6" s="43"/>
      <c r="C6" s="43"/>
      <c r="D6" s="43"/>
      <c r="E6" s="43"/>
    </row>
    <row r="7" spans="1:5" x14ac:dyDescent="0.25">
      <c r="A7" s="43"/>
      <c r="B7" s="43"/>
      <c r="C7" s="43"/>
      <c r="D7" s="43"/>
      <c r="E7" s="43"/>
    </row>
    <row r="8" spans="1:5" x14ac:dyDescent="0.25">
      <c r="A8" s="173" t="s">
        <v>63</v>
      </c>
      <c r="B8" s="173"/>
      <c r="C8" s="173"/>
      <c r="D8" s="43"/>
      <c r="E8" s="86" t="s">
        <v>64</v>
      </c>
    </row>
    <row r="9" spans="1:5" x14ac:dyDescent="0.25">
      <c r="A9" s="43"/>
      <c r="B9" s="87"/>
      <c r="C9" s="87"/>
      <c r="D9" s="87"/>
      <c r="E9" s="88" t="s">
        <v>65</v>
      </c>
    </row>
    <row r="10" spans="1:5" x14ac:dyDescent="0.25">
      <c r="A10" s="43"/>
      <c r="B10" s="43"/>
      <c r="C10" s="43"/>
      <c r="D10" s="43"/>
      <c r="E10" s="43"/>
    </row>
    <row r="11" spans="1:5" x14ac:dyDescent="0.25">
      <c r="A11" s="89" t="s">
        <v>32</v>
      </c>
      <c r="B11" s="89" t="s">
        <v>84</v>
      </c>
      <c r="C11" s="194" t="s">
        <v>33</v>
      </c>
      <c r="D11" s="195"/>
      <c r="E11" s="196"/>
    </row>
    <row r="12" spans="1:5" x14ac:dyDescent="0.25">
      <c r="A12" s="34"/>
      <c r="B12" s="34"/>
      <c r="C12" s="197" t="str">
        <f>Import.Município</f>
        <v>CORONEL VIVIDA - PR</v>
      </c>
      <c r="D12" s="198"/>
      <c r="E12" s="199"/>
    </row>
    <row r="13" spans="1:5" x14ac:dyDescent="0.25">
      <c r="A13" s="35"/>
      <c r="B13" s="35"/>
      <c r="C13" s="36"/>
      <c r="D13" s="37"/>
      <c r="E13" s="37"/>
    </row>
    <row r="14" spans="1:5" ht="15" customHeight="1" x14ac:dyDescent="0.25">
      <c r="A14" s="90" t="s">
        <v>34</v>
      </c>
      <c r="B14" s="186" t="str">
        <f>ORÇAMENTO!A7</f>
        <v>OBJETO: Reforma da Unidade Básica de Saúde - Jardim Maria da Luz</v>
      </c>
      <c r="C14" s="188" t="str">
        <f>ORÇAMENTO!A8</f>
        <v xml:space="preserve">LOCALIZAÇÃO: Rua Jaime Canet Junior esq. Rua Getulio Vargas </v>
      </c>
      <c r="D14" s="189"/>
      <c r="E14" s="190"/>
    </row>
    <row r="15" spans="1:5" ht="25.5" customHeight="1" x14ac:dyDescent="0.25">
      <c r="A15" s="38" t="s">
        <v>66</v>
      </c>
      <c r="B15" s="187"/>
      <c r="C15" s="191"/>
      <c r="D15" s="192"/>
      <c r="E15" s="193"/>
    </row>
    <row r="16" spans="1:5" x14ac:dyDescent="0.25">
      <c r="A16" s="39"/>
      <c r="B16" s="40"/>
      <c r="C16" s="41"/>
      <c r="D16" s="41"/>
      <c r="E16" s="40"/>
    </row>
    <row r="17" spans="1:12" x14ac:dyDescent="0.25">
      <c r="A17" s="42" t="s">
        <v>35</v>
      </c>
      <c r="B17" s="40"/>
      <c r="C17" s="41"/>
      <c r="D17" s="41"/>
      <c r="E17" s="40"/>
    </row>
    <row r="18" spans="1:12" x14ac:dyDescent="0.25">
      <c r="A18" s="167" t="s">
        <v>36</v>
      </c>
      <c r="B18" s="167"/>
      <c r="C18" s="167"/>
      <c r="D18" s="167"/>
      <c r="E18" s="167"/>
    </row>
    <row r="19" spans="1:12" x14ac:dyDescent="0.25">
      <c r="A19" s="43"/>
      <c r="B19" s="43"/>
      <c r="C19" s="43"/>
      <c r="D19" s="43"/>
      <c r="E19" s="43"/>
    </row>
    <row r="20" spans="1:12" ht="15.75" thickBot="1" x14ac:dyDescent="0.3">
      <c r="A20" s="44" t="s">
        <v>37</v>
      </c>
      <c r="B20" s="45"/>
      <c r="C20" s="45"/>
      <c r="D20" s="46" t="s">
        <v>38</v>
      </c>
      <c r="E20" s="46" t="s">
        <v>39</v>
      </c>
    </row>
    <row r="21" spans="1:12" ht="15" customHeight="1" thickBot="1" x14ac:dyDescent="0.3">
      <c r="A21" s="47" t="s">
        <v>40</v>
      </c>
      <c r="B21" s="48"/>
      <c r="C21" s="48"/>
      <c r="D21" s="49" t="s">
        <v>41</v>
      </c>
      <c r="E21" s="50">
        <v>4.5699999999999998E-2</v>
      </c>
      <c r="H21" s="183" t="s">
        <v>70</v>
      </c>
      <c r="I21" s="184"/>
      <c r="J21" s="184"/>
      <c r="K21" s="185"/>
    </row>
    <row r="22" spans="1:12" ht="15.75" x14ac:dyDescent="0.25">
      <c r="A22" s="51" t="s">
        <v>42</v>
      </c>
      <c r="B22" s="52"/>
      <c r="C22" s="52"/>
      <c r="D22" s="53" t="s">
        <v>43</v>
      </c>
      <c r="E22" s="54">
        <v>8.0000000000000002E-3</v>
      </c>
      <c r="H22" s="116" t="s">
        <v>71</v>
      </c>
      <c r="I22" s="117" t="s">
        <v>72</v>
      </c>
      <c r="J22" s="117" t="s">
        <v>73</v>
      </c>
      <c r="K22" s="118" t="s">
        <v>74</v>
      </c>
    </row>
    <row r="23" spans="1:12" ht="15.75" x14ac:dyDescent="0.25">
      <c r="A23" s="51" t="s">
        <v>44</v>
      </c>
      <c r="B23" s="52"/>
      <c r="C23" s="52"/>
      <c r="D23" s="53" t="s">
        <v>45</v>
      </c>
      <c r="E23" s="54">
        <v>1.2699999999999999E-2</v>
      </c>
      <c r="H23" s="109" t="s">
        <v>75</v>
      </c>
      <c r="I23" s="103">
        <v>0.03</v>
      </c>
      <c r="J23" s="104">
        <v>0.04</v>
      </c>
      <c r="K23" s="110">
        <v>5.5E-2</v>
      </c>
    </row>
    <row r="24" spans="1:12" ht="15.75" x14ac:dyDescent="0.25">
      <c r="A24" s="51" t="s">
        <v>46</v>
      </c>
      <c r="B24" s="52"/>
      <c r="C24" s="52"/>
      <c r="D24" s="53" t="s">
        <v>47</v>
      </c>
      <c r="E24" s="54">
        <v>1.23E-2</v>
      </c>
      <c r="H24" s="109" t="s">
        <v>76</v>
      </c>
      <c r="I24" s="105">
        <v>8.0000000000000002E-3</v>
      </c>
      <c r="J24" s="106">
        <v>8.0000000000000002E-3</v>
      </c>
      <c r="K24" s="111">
        <v>0.01</v>
      </c>
    </row>
    <row r="25" spans="1:12" ht="15.75" x14ac:dyDescent="0.25">
      <c r="A25" s="55" t="s">
        <v>48</v>
      </c>
      <c r="B25" s="56"/>
      <c r="C25" s="56"/>
      <c r="D25" s="53" t="s">
        <v>49</v>
      </c>
      <c r="E25" s="57">
        <v>7.3999999999999996E-2</v>
      </c>
      <c r="H25" s="109" t="s">
        <v>77</v>
      </c>
      <c r="I25" s="105">
        <v>9.7000000000000003E-3</v>
      </c>
      <c r="J25" s="106">
        <v>1.2699999999999999E-2</v>
      </c>
      <c r="K25" s="111">
        <v>1.2699999999999999E-2</v>
      </c>
    </row>
    <row r="26" spans="1:12" ht="15.75" x14ac:dyDescent="0.25">
      <c r="A26" s="55" t="s">
        <v>50</v>
      </c>
      <c r="B26" s="58" t="s">
        <v>51</v>
      </c>
      <c r="C26" s="59"/>
      <c r="D26" s="60" t="s">
        <v>52</v>
      </c>
      <c r="E26" s="57">
        <v>6.4999999999999997E-3</v>
      </c>
      <c r="H26" s="109" t="s">
        <v>78</v>
      </c>
      <c r="I26" s="105">
        <v>5.8999999999999999E-3</v>
      </c>
      <c r="J26" s="106">
        <v>1.23E-2</v>
      </c>
      <c r="K26" s="111">
        <v>1.3899999999999999E-2</v>
      </c>
    </row>
    <row r="27" spans="1:12" ht="16.5" thickBot="1" x14ac:dyDescent="0.3">
      <c r="A27" s="61"/>
      <c r="B27" s="58" t="s">
        <v>53</v>
      </c>
      <c r="C27" s="59"/>
      <c r="D27" s="60"/>
      <c r="E27" s="57">
        <v>0.03</v>
      </c>
      <c r="H27" s="109" t="s">
        <v>79</v>
      </c>
      <c r="I27" s="107">
        <v>6.1600000000000002E-2</v>
      </c>
      <c r="J27" s="108">
        <v>7.3999999999999996E-2</v>
      </c>
      <c r="K27" s="112">
        <v>8.9599999999999999E-2</v>
      </c>
    </row>
    <row r="28" spans="1:12" ht="15.75" x14ac:dyDescent="0.25">
      <c r="A28" s="61"/>
      <c r="B28" s="58" t="s">
        <v>54</v>
      </c>
      <c r="C28" s="59"/>
      <c r="D28" s="60"/>
      <c r="E28" s="62">
        <f>IF(A18=" - Fornecimento de Materiais e Equipamentos (Aquisição direta)",0,ROUND(E37*D38,4))</f>
        <v>0.03</v>
      </c>
      <c r="H28" s="174" t="s">
        <v>81</v>
      </c>
      <c r="I28" s="175"/>
      <c r="J28" s="175"/>
      <c r="K28" s="176"/>
      <c r="L28" s="113">
        <v>3.6499999999999998E-2</v>
      </c>
    </row>
    <row r="29" spans="1:12" ht="15.75" x14ac:dyDescent="0.25">
      <c r="A29" s="61"/>
      <c r="B29" s="63" t="s">
        <v>55</v>
      </c>
      <c r="C29" s="65"/>
      <c r="D29" s="60"/>
      <c r="E29" s="66">
        <v>0</v>
      </c>
      <c r="H29" s="177" t="s">
        <v>82</v>
      </c>
      <c r="I29" s="178"/>
      <c r="J29" s="178"/>
      <c r="K29" s="179"/>
      <c r="L29" s="114">
        <v>0.03</v>
      </c>
    </row>
    <row r="30" spans="1:12" ht="16.5" thickBot="1" x14ac:dyDescent="0.3">
      <c r="A30" s="67" t="s">
        <v>56</v>
      </c>
      <c r="B30" s="67"/>
      <c r="C30" s="67"/>
      <c r="D30" s="67"/>
      <c r="E30" s="68">
        <f>IF(A18=" - Fornecimento de Materiais e Equipamentos (Aquisição direta)",0,ROUND((((1+SUM(E$21:E$23))*(1+E$24)*(1+E$25))/(1-SUM(E$26:E$28)))-1,4))</f>
        <v>0.24199999999999999</v>
      </c>
      <c r="H30" s="180" t="s">
        <v>80</v>
      </c>
      <c r="I30" s="181"/>
      <c r="J30" s="181"/>
      <c r="K30" s="182"/>
      <c r="L30" s="115">
        <v>4.4999999999999998E-2</v>
      </c>
    </row>
    <row r="31" spans="1:12" x14ac:dyDescent="0.25">
      <c r="A31" s="69" t="s">
        <v>57</v>
      </c>
      <c r="B31" s="70"/>
      <c r="C31" s="70"/>
      <c r="D31" s="70"/>
      <c r="E31" s="71">
        <f>IF(A18=" - Fornecimento de Materiais e Equipamentos (Aquisição direta)",0,ROUND((((1+SUM(E$21:E$23))*(1+E$24)*(1+E$25))/(1-SUM(E$26:E$29)))-1,4))</f>
        <v>0.24199999999999999</v>
      </c>
    </row>
    <row r="32" spans="1:12" x14ac:dyDescent="0.25">
      <c r="A32" s="43"/>
      <c r="B32" s="43"/>
      <c r="C32" s="43"/>
      <c r="D32" s="43"/>
      <c r="E32" s="43"/>
    </row>
    <row r="33" spans="1:5" x14ac:dyDescent="0.25">
      <c r="A33" s="43" t="s">
        <v>58</v>
      </c>
      <c r="B33" s="43"/>
      <c r="C33" s="43"/>
      <c r="D33" s="43"/>
      <c r="E33" s="43"/>
    </row>
    <row r="34" spans="1:5" x14ac:dyDescent="0.25">
      <c r="A34" s="43"/>
      <c r="B34" s="43"/>
      <c r="C34" s="43"/>
      <c r="D34" s="43"/>
      <c r="E34" s="43"/>
    </row>
    <row r="35" spans="1:5" x14ac:dyDescent="0.25">
      <c r="A35" s="168" t="str">
        <f>IF(AND(A18=" - Fornecimento de Materiais e Equipamentos (Aquisição direta)",E$31=0),"",IF(OR($AI$10&lt;$AK$10,$AI$10&gt;$AL$10)=TRUE(),$AK$21,""))</f>
        <v/>
      </c>
      <c r="B35" s="168"/>
      <c r="C35" s="168"/>
      <c r="D35" s="168"/>
      <c r="E35" s="168"/>
    </row>
    <row r="36" spans="1:5" x14ac:dyDescent="0.25">
      <c r="A36" s="72"/>
      <c r="B36" s="72"/>
      <c r="C36" s="72"/>
      <c r="D36" s="72"/>
      <c r="E36" s="72"/>
    </row>
    <row r="37" spans="1:5" ht="15.75" customHeight="1" x14ac:dyDescent="0.25">
      <c r="A37" s="169" t="s">
        <v>59</v>
      </c>
      <c r="B37" s="170"/>
      <c r="C37" s="170"/>
      <c r="D37" s="170"/>
      <c r="E37" s="73">
        <v>0.6</v>
      </c>
    </row>
    <row r="38" spans="1:5" x14ac:dyDescent="0.25">
      <c r="A38" s="169" t="s">
        <v>60</v>
      </c>
      <c r="B38" s="170"/>
      <c r="C38" s="170"/>
      <c r="D38" s="73">
        <v>0.05</v>
      </c>
      <c r="E38" s="72"/>
    </row>
    <row r="39" spans="1:5" x14ac:dyDescent="0.25">
      <c r="A39" s="74"/>
      <c r="B39" s="75"/>
      <c r="C39" s="75"/>
      <c r="D39" s="76"/>
      <c r="E39" s="77"/>
    </row>
    <row r="40" spans="1:5" x14ac:dyDescent="0.25">
      <c r="A40" s="171" t="s">
        <v>61</v>
      </c>
      <c r="B40" s="172"/>
      <c r="C40" s="172"/>
      <c r="D40" s="172"/>
      <c r="E40" s="172"/>
    </row>
    <row r="43" spans="1:5" x14ac:dyDescent="0.25">
      <c r="A43" s="78"/>
      <c r="B43" s="79"/>
      <c r="C43" s="80"/>
      <c r="D43" s="80"/>
      <c r="E43" s="80"/>
    </row>
    <row r="44" spans="1:5" x14ac:dyDescent="0.25">
      <c r="A44" s="64" t="s">
        <v>69</v>
      </c>
      <c r="B44" s="64"/>
      <c r="C44" s="56"/>
      <c r="D44" s="43"/>
      <c r="E44" s="43"/>
    </row>
    <row r="45" spans="1:5" x14ac:dyDescent="0.25">
      <c r="A45" s="166" t="s">
        <v>67</v>
      </c>
      <c r="B45" s="166"/>
      <c r="C45" s="166"/>
      <c r="D45" s="81" t="s">
        <v>62</v>
      </c>
      <c r="E45" s="82" t="s">
        <v>126</v>
      </c>
    </row>
    <row r="46" spans="1:5" x14ac:dyDescent="0.25">
      <c r="A46" s="166" t="s">
        <v>83</v>
      </c>
      <c r="B46" s="166"/>
      <c r="C46" s="166"/>
      <c r="D46" s="83"/>
      <c r="E46" s="83"/>
    </row>
    <row r="47" spans="1:5" x14ac:dyDescent="0.25">
      <c r="A47" s="83"/>
      <c r="B47" s="84"/>
      <c r="C47" s="85"/>
      <c r="D47" s="83"/>
      <c r="E47" s="83"/>
    </row>
  </sheetData>
  <sheetProtection algorithmName="SHA-512" hashValue="Asor8zypPP3y88bmBgsJFllGUfD8o3WDZBJgIKqF9QQGiv67qXgGRM6VFnbKrRQ7havt8Y5SYAzaRm6DEdCYzw==" saltValue="7DBbeHoTsweAnoPOKGFk4A==" spinCount="100000" sheet="1" objects="1" scenarios="1"/>
  <mergeCells count="16"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  <mergeCell ref="A45:C45"/>
    <mergeCell ref="A46:C46"/>
    <mergeCell ref="A18:E18"/>
    <mergeCell ref="A35:E35"/>
    <mergeCell ref="A37:D37"/>
    <mergeCell ref="A38:C38"/>
    <mergeCell ref="A40:E40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A18:E18" xr:uid="{00000000-0002-0000-0200-000001000000}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 2</cp:lastModifiedBy>
  <cp:lastPrinted>2019-06-12T17:29:23Z</cp:lastPrinted>
  <dcterms:created xsi:type="dcterms:W3CDTF">2013-05-17T17:26:46Z</dcterms:created>
  <dcterms:modified xsi:type="dcterms:W3CDTF">2022-07-21T14:37:11Z</dcterms:modified>
</cp:coreProperties>
</file>