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0" yWindow="60" windowWidth="17180" windowHeight="7370"/>
  </bookViews>
  <sheets>
    <sheet name="PAINEL" sheetId="1" r:id="rId1"/>
    <sheet name="LANÇAMENTOS" sheetId="3" r:id="rId2"/>
  </sheets>
  <definedNames>
    <definedName name="_xlnm.Print_Area" localSheetId="0">PAINEL!$B$36:$Q$200</definedName>
    <definedName name="_xlnm.Print_Titles" localSheetId="0">PAINEL!$36:$40</definedName>
  </definedNames>
  <calcPr calcId="162913"/>
</workbook>
</file>

<file path=xl/calcChain.xml><?xml version="1.0" encoding="utf-8"?>
<calcChain xmlns="http://schemas.openxmlformats.org/spreadsheetml/2006/main">
  <c r="C17" i="3" l="1"/>
  <c r="C335" i="3"/>
  <c r="D335" i="3"/>
  <c r="P12" i="3" l="1"/>
  <c r="S1" i="3"/>
  <c r="T1" i="3"/>
  <c r="V1" i="3"/>
  <c r="AC1" i="3"/>
  <c r="AD1" i="3"/>
  <c r="AF1" i="3"/>
  <c r="AM1" i="3"/>
  <c r="AN1" i="3"/>
  <c r="AP1" i="3"/>
  <c r="AW1" i="3"/>
  <c r="AX1" i="3"/>
  <c r="AZ1" i="3"/>
  <c r="BG1" i="3"/>
  <c r="BH1" i="3"/>
  <c r="BJ1" i="3"/>
  <c r="BQ1" i="3"/>
  <c r="BR1" i="3"/>
  <c r="BT1" i="3"/>
  <c r="CA1" i="3"/>
  <c r="CB1" i="3"/>
  <c r="CD1" i="3"/>
  <c r="CK1" i="3"/>
  <c r="CL1" i="3"/>
  <c r="CN1" i="3"/>
  <c r="CU1" i="3"/>
  <c r="CV1" i="3"/>
  <c r="CX1" i="3"/>
  <c r="DE1" i="3"/>
  <c r="DF1" i="3"/>
  <c r="DH1" i="3"/>
  <c r="DO1" i="3"/>
  <c r="DP1" i="3"/>
  <c r="DR1" i="3"/>
  <c r="DY1" i="3"/>
  <c r="DZ1" i="3"/>
  <c r="EB1" i="3"/>
  <c r="EI1" i="3"/>
  <c r="EJ1" i="3"/>
  <c r="EL1" i="3"/>
  <c r="ES1" i="3"/>
  <c r="ET1" i="3"/>
  <c r="EV1" i="3"/>
  <c r="FC1" i="3"/>
  <c r="FD1" i="3"/>
  <c r="FF1" i="3"/>
  <c r="FM1" i="3"/>
  <c r="FN1" i="3"/>
  <c r="FP1" i="3"/>
  <c r="FW1" i="3"/>
  <c r="FX1" i="3"/>
  <c r="FZ1" i="3"/>
  <c r="I1" i="3"/>
  <c r="L1" i="3"/>
  <c r="J1" i="3"/>
  <c r="N683" i="1"/>
  <c r="N14" i="1"/>
  <c r="L683" i="1"/>
  <c r="L35" i="1"/>
  <c r="K683" i="1"/>
  <c r="K35" i="1"/>
  <c r="K14" i="1"/>
  <c r="L14" i="1"/>
  <c r="N35" i="1"/>
  <c r="P683" i="1"/>
  <c r="P35" i="1"/>
  <c r="P14" i="1"/>
  <c r="B42" i="1" l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41" i="1"/>
  <c r="Y75" i="1" l="1"/>
  <c r="Y36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H15" i="3"/>
  <c r="A6" i="3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A14" i="3"/>
  <c r="B14" i="3"/>
  <c r="C14" i="3"/>
  <c r="A19" i="3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  <c r="A49" i="3" s="1"/>
  <c r="A51" i="3" s="1"/>
  <c r="A53" i="3" s="1"/>
  <c r="A55" i="3" s="1"/>
  <c r="A57" i="3" s="1"/>
  <c r="A59" i="3" s="1"/>
  <c r="A61" i="3" s="1"/>
  <c r="A63" i="3" s="1"/>
  <c r="A65" i="3" s="1"/>
  <c r="A67" i="3" s="1"/>
  <c r="A69" i="3" s="1"/>
  <c r="A71" i="3" s="1"/>
  <c r="A73" i="3" s="1"/>
  <c r="A75" i="3" s="1"/>
  <c r="A77" i="3" s="1"/>
  <c r="A79" i="3" s="1"/>
  <c r="A81" i="3" s="1"/>
  <c r="A83" i="3" s="1"/>
  <c r="A85" i="3" s="1"/>
  <c r="A87" i="3" s="1"/>
  <c r="A89" i="3" s="1"/>
  <c r="A91" i="3" s="1"/>
  <c r="A93" i="3" s="1"/>
  <c r="A95" i="3" s="1"/>
  <c r="A97" i="3" s="1"/>
  <c r="A99" i="3" s="1"/>
  <c r="A101" i="3" s="1"/>
  <c r="A103" i="3" s="1"/>
  <c r="A105" i="3" s="1"/>
  <c r="A107" i="3" s="1"/>
  <c r="A109" i="3" s="1"/>
  <c r="A111" i="3" s="1"/>
  <c r="A113" i="3" s="1"/>
  <c r="A115" i="3" s="1"/>
  <c r="A117" i="3" s="1"/>
  <c r="A119" i="3" s="1"/>
  <c r="A121" i="3" s="1"/>
  <c r="A123" i="3" s="1"/>
  <c r="A125" i="3" s="1"/>
  <c r="A127" i="3" s="1"/>
  <c r="A129" i="3" s="1"/>
  <c r="A131" i="3" s="1"/>
  <c r="A133" i="3" s="1"/>
  <c r="A135" i="3" s="1"/>
  <c r="A137" i="3" s="1"/>
  <c r="A139" i="3" s="1"/>
  <c r="A141" i="3" s="1"/>
  <c r="A143" i="3" s="1"/>
  <c r="A145" i="3" s="1"/>
  <c r="A147" i="3" s="1"/>
  <c r="A149" i="3" s="1"/>
  <c r="A151" i="3" s="1"/>
  <c r="A153" i="3" s="1"/>
  <c r="A155" i="3" s="1"/>
  <c r="A157" i="3" s="1"/>
  <c r="A159" i="3" s="1"/>
  <c r="A161" i="3" s="1"/>
  <c r="A163" i="3" s="1"/>
  <c r="A165" i="3" s="1"/>
  <c r="A167" i="3" s="1"/>
  <c r="A169" i="3" s="1"/>
  <c r="A171" i="3" s="1"/>
  <c r="A173" i="3" s="1"/>
  <c r="A175" i="3" s="1"/>
  <c r="A177" i="3" s="1"/>
  <c r="A179" i="3" s="1"/>
  <c r="A181" i="3" s="1"/>
  <c r="A183" i="3" s="1"/>
  <c r="A185" i="3" s="1"/>
  <c r="A187" i="3" s="1"/>
  <c r="A189" i="3" s="1"/>
  <c r="A191" i="3" s="1"/>
  <c r="A193" i="3" s="1"/>
  <c r="A195" i="3" s="1"/>
  <c r="A197" i="3" s="1"/>
  <c r="A199" i="3" s="1"/>
  <c r="A201" i="3" s="1"/>
  <c r="A203" i="3" s="1"/>
  <c r="A205" i="3" s="1"/>
  <c r="A207" i="3" s="1"/>
  <c r="A209" i="3" s="1"/>
  <c r="A211" i="3" s="1"/>
  <c r="A213" i="3" s="1"/>
  <c r="A215" i="3" s="1"/>
  <c r="A217" i="3" s="1"/>
  <c r="A219" i="3" s="1"/>
  <c r="A221" i="3" s="1"/>
  <c r="A223" i="3" s="1"/>
  <c r="A225" i="3" s="1"/>
  <c r="A227" i="3" s="1"/>
  <c r="A229" i="3" s="1"/>
  <c r="A231" i="3" s="1"/>
  <c r="A233" i="3" s="1"/>
  <c r="A235" i="3" s="1"/>
  <c r="A237" i="3" s="1"/>
  <c r="A239" i="3" s="1"/>
  <c r="A241" i="3" s="1"/>
  <c r="A243" i="3" s="1"/>
  <c r="A245" i="3" s="1"/>
  <c r="A247" i="3" s="1"/>
  <c r="A249" i="3" s="1"/>
  <c r="A251" i="3" s="1"/>
  <c r="A253" i="3" s="1"/>
  <c r="A255" i="3" s="1"/>
  <c r="A257" i="3" s="1"/>
  <c r="A259" i="3" s="1"/>
  <c r="A261" i="3" s="1"/>
  <c r="A263" i="3" s="1"/>
  <c r="A265" i="3" s="1"/>
  <c r="A267" i="3" s="1"/>
  <c r="A269" i="3" s="1"/>
  <c r="A271" i="3" s="1"/>
  <c r="A273" i="3" s="1"/>
  <c r="A275" i="3" s="1"/>
  <c r="A277" i="3" s="1"/>
  <c r="A279" i="3" s="1"/>
  <c r="A281" i="3" s="1"/>
  <c r="A283" i="3" s="1"/>
  <c r="A285" i="3" s="1"/>
  <c r="A287" i="3" s="1"/>
  <c r="A289" i="3" s="1"/>
  <c r="A291" i="3" s="1"/>
  <c r="A293" i="3" s="1"/>
  <c r="A295" i="3" s="1"/>
  <c r="A297" i="3" s="1"/>
  <c r="A299" i="3" s="1"/>
  <c r="A301" i="3" s="1"/>
  <c r="A303" i="3" s="1"/>
  <c r="A305" i="3" s="1"/>
  <c r="A307" i="3" s="1"/>
  <c r="A309" i="3" s="1"/>
  <c r="A311" i="3" s="1"/>
  <c r="A313" i="3" s="1"/>
  <c r="A315" i="3" s="1"/>
  <c r="A317" i="3" s="1"/>
  <c r="A319" i="3" s="1"/>
  <c r="A321" i="3" s="1"/>
  <c r="A323" i="3" s="1"/>
  <c r="A325" i="3" s="1"/>
  <c r="A327" i="3" s="1"/>
  <c r="A329" i="3" s="1"/>
  <c r="A331" i="3" s="1"/>
  <c r="A333" i="3" s="1"/>
  <c r="A335" i="3" s="1"/>
  <c r="A337" i="3" s="1"/>
  <c r="A339" i="3" s="1"/>
  <c r="A341" i="3" s="1"/>
  <c r="A343" i="3" s="1"/>
  <c r="A345" i="3" s="1"/>
  <c r="A347" i="3" s="1"/>
  <c r="A349" i="3" s="1"/>
  <c r="A351" i="3" s="1"/>
  <c r="A353" i="3" s="1"/>
  <c r="A355" i="3" s="1"/>
  <c r="A357" i="3" s="1"/>
  <c r="A359" i="3" s="1"/>
  <c r="A361" i="3" s="1"/>
  <c r="A363" i="3" s="1"/>
  <c r="A365" i="3" s="1"/>
  <c r="A367" i="3" s="1"/>
  <c r="A369" i="3" s="1"/>
  <c r="A371" i="3" s="1"/>
  <c r="A373" i="3" s="1"/>
  <c r="A375" i="3" s="1"/>
  <c r="A377" i="3" s="1"/>
  <c r="A379" i="3" s="1"/>
  <c r="A381" i="3" s="1"/>
  <c r="A383" i="3" s="1"/>
  <c r="A385" i="3" s="1"/>
  <c r="A387" i="3" s="1"/>
  <c r="A389" i="3" s="1"/>
  <c r="A391" i="3" s="1"/>
  <c r="A393" i="3" s="1"/>
  <c r="A395" i="3" s="1"/>
  <c r="A397" i="3" s="1"/>
  <c r="A399" i="3" s="1"/>
  <c r="A401" i="3" s="1"/>
  <c r="A403" i="3" s="1"/>
  <c r="A405" i="3" s="1"/>
  <c r="A407" i="3" s="1"/>
  <c r="A409" i="3" s="1"/>
  <c r="A411" i="3" s="1"/>
  <c r="A413" i="3" s="1"/>
  <c r="A415" i="3" s="1"/>
  <c r="A417" i="3" s="1"/>
  <c r="A419" i="3" s="1"/>
  <c r="A421" i="3" s="1"/>
  <c r="A423" i="3" s="1"/>
  <c r="A425" i="3" s="1"/>
  <c r="A427" i="3" s="1"/>
  <c r="A429" i="3" s="1"/>
  <c r="A431" i="3" s="1"/>
  <c r="A433" i="3" s="1"/>
  <c r="A435" i="3" s="1"/>
  <c r="A437" i="3" s="1"/>
  <c r="A439" i="3" s="1"/>
  <c r="A441" i="3" s="1"/>
  <c r="A443" i="3" s="1"/>
  <c r="A445" i="3" s="1"/>
  <c r="A447" i="3" s="1"/>
  <c r="A449" i="3" s="1"/>
  <c r="A451" i="3" s="1"/>
  <c r="A453" i="3" s="1"/>
  <c r="A455" i="3" s="1"/>
  <c r="A457" i="3" s="1"/>
  <c r="A459" i="3" s="1"/>
  <c r="A461" i="3" s="1"/>
  <c r="A463" i="3" s="1"/>
  <c r="A465" i="3" s="1"/>
  <c r="A467" i="3" s="1"/>
  <c r="A469" i="3" s="1"/>
  <c r="A471" i="3" s="1"/>
  <c r="A473" i="3" s="1"/>
  <c r="A475" i="3" s="1"/>
  <c r="A477" i="3" s="1"/>
  <c r="A479" i="3" s="1"/>
  <c r="A481" i="3" s="1"/>
  <c r="A483" i="3" s="1"/>
  <c r="A485" i="3" s="1"/>
  <c r="A487" i="3" s="1"/>
  <c r="A489" i="3" s="1"/>
  <c r="A491" i="3" s="1"/>
  <c r="A493" i="3" s="1"/>
  <c r="A495" i="3" s="1"/>
  <c r="A497" i="3" s="1"/>
  <c r="A499" i="3" s="1"/>
  <c r="A501" i="3" s="1"/>
  <c r="A503" i="3" s="1"/>
  <c r="A505" i="3" s="1"/>
  <c r="A507" i="3" s="1"/>
  <c r="A509" i="3" s="1"/>
  <c r="A511" i="3" s="1"/>
  <c r="A513" i="3" s="1"/>
  <c r="A515" i="3" s="1"/>
  <c r="A517" i="3" s="1"/>
  <c r="A519" i="3" s="1"/>
  <c r="A521" i="3" s="1"/>
  <c r="A523" i="3" s="1"/>
  <c r="A525" i="3" s="1"/>
  <c r="A527" i="3" s="1"/>
  <c r="A529" i="3" s="1"/>
  <c r="A531" i="3" s="1"/>
  <c r="A533" i="3" s="1"/>
  <c r="A535" i="3" s="1"/>
  <c r="A537" i="3" s="1"/>
  <c r="A539" i="3" s="1"/>
  <c r="A541" i="3" s="1"/>
  <c r="A543" i="3" s="1"/>
  <c r="A545" i="3" s="1"/>
  <c r="A547" i="3" s="1"/>
  <c r="A549" i="3" s="1"/>
  <c r="A551" i="3" s="1"/>
  <c r="A553" i="3" s="1"/>
  <c r="A555" i="3" s="1"/>
  <c r="A557" i="3" s="1"/>
  <c r="A559" i="3" s="1"/>
  <c r="A561" i="3" s="1"/>
  <c r="A563" i="3" s="1"/>
  <c r="A565" i="3" s="1"/>
  <c r="A567" i="3" s="1"/>
  <c r="A569" i="3" s="1"/>
  <c r="A571" i="3" s="1"/>
  <c r="A573" i="3" s="1"/>
  <c r="A575" i="3" s="1"/>
  <c r="A577" i="3" s="1"/>
  <c r="A579" i="3" s="1"/>
  <c r="A581" i="3" s="1"/>
  <c r="A583" i="3" s="1"/>
  <c r="A585" i="3" s="1"/>
  <c r="A587" i="3" s="1"/>
  <c r="A589" i="3" s="1"/>
  <c r="A591" i="3" s="1"/>
  <c r="A593" i="3" s="1"/>
  <c r="A595" i="3" s="1"/>
  <c r="A597" i="3" s="1"/>
  <c r="A599" i="3" s="1"/>
  <c r="A601" i="3" s="1"/>
  <c r="A603" i="3" s="1"/>
  <c r="A605" i="3" s="1"/>
  <c r="A607" i="3" s="1"/>
  <c r="A609" i="3" s="1"/>
  <c r="A611" i="3" s="1"/>
  <c r="A613" i="3" s="1"/>
  <c r="A615" i="3" s="1"/>
  <c r="A617" i="3" s="1"/>
  <c r="A619" i="3" s="1"/>
  <c r="A621" i="3" s="1"/>
  <c r="A623" i="3" s="1"/>
  <c r="A625" i="3" s="1"/>
  <c r="A627" i="3" s="1"/>
  <c r="A629" i="3" s="1"/>
  <c r="A631" i="3" s="1"/>
  <c r="A633" i="3" s="1"/>
  <c r="A635" i="3" s="1"/>
  <c r="A637" i="3" s="1"/>
  <c r="A639" i="3" s="1"/>
  <c r="A641" i="3" s="1"/>
  <c r="A643" i="3" s="1"/>
  <c r="A645" i="3" s="1"/>
  <c r="A647" i="3" s="1"/>
  <c r="A649" i="3" s="1"/>
  <c r="A651" i="3" s="1"/>
  <c r="A653" i="3" s="1"/>
  <c r="A655" i="3" s="1"/>
  <c r="A657" i="3" s="1"/>
  <c r="A659" i="3" s="1"/>
  <c r="A661" i="3" s="1"/>
  <c r="A663" i="3" s="1"/>
  <c r="A665" i="3" s="1"/>
  <c r="A667" i="3" s="1"/>
  <c r="A669" i="3" s="1"/>
  <c r="A671" i="3" s="1"/>
  <c r="A673" i="3" s="1"/>
  <c r="A675" i="3" s="1"/>
  <c r="A677" i="3" s="1"/>
  <c r="A679" i="3" s="1"/>
  <c r="A681" i="3" s="1"/>
  <c r="A683" i="3" s="1"/>
  <c r="A685" i="3" s="1"/>
  <c r="A687" i="3" s="1"/>
  <c r="A689" i="3" s="1"/>
  <c r="A691" i="3" s="1"/>
  <c r="A693" i="3" s="1"/>
  <c r="A695" i="3" s="1"/>
  <c r="A697" i="3" s="1"/>
  <c r="A699" i="3" s="1"/>
  <c r="A701" i="3" s="1"/>
  <c r="A703" i="3" s="1"/>
  <c r="A705" i="3" s="1"/>
  <c r="A707" i="3" s="1"/>
  <c r="A709" i="3" s="1"/>
  <c r="A711" i="3" s="1"/>
  <c r="A713" i="3" s="1"/>
  <c r="A715" i="3" s="1"/>
  <c r="A717" i="3" s="1"/>
  <c r="A719" i="3" s="1"/>
  <c r="A721" i="3" s="1"/>
  <c r="A723" i="3" s="1"/>
  <c r="A725" i="3" s="1"/>
  <c r="A727" i="3" s="1"/>
  <c r="A729" i="3" s="1"/>
  <c r="A731" i="3" s="1"/>
  <c r="A733" i="3" s="1"/>
  <c r="A735" i="3" s="1"/>
  <c r="A737" i="3" s="1"/>
  <c r="A739" i="3" s="1"/>
  <c r="A741" i="3" s="1"/>
  <c r="A743" i="3" s="1"/>
  <c r="A745" i="3" s="1"/>
  <c r="A747" i="3" s="1"/>
  <c r="A749" i="3" s="1"/>
  <c r="A751" i="3" s="1"/>
  <c r="A753" i="3" s="1"/>
  <c r="A755" i="3" s="1"/>
  <c r="A757" i="3" s="1"/>
  <c r="A759" i="3" s="1"/>
  <c r="A761" i="3" s="1"/>
  <c r="A763" i="3" s="1"/>
  <c r="A765" i="3" s="1"/>
  <c r="A767" i="3" s="1"/>
  <c r="A769" i="3" s="1"/>
  <c r="A771" i="3" s="1"/>
  <c r="A773" i="3" s="1"/>
  <c r="A775" i="3" s="1"/>
  <c r="A777" i="3" s="1"/>
  <c r="A779" i="3" s="1"/>
  <c r="A781" i="3" s="1"/>
  <c r="A783" i="3" s="1"/>
  <c r="A785" i="3" s="1"/>
  <c r="A787" i="3" s="1"/>
  <c r="A789" i="3" s="1"/>
  <c r="A791" i="3" s="1"/>
  <c r="A793" i="3" s="1"/>
  <c r="A795" i="3" s="1"/>
  <c r="A797" i="3" s="1"/>
  <c r="A799" i="3" s="1"/>
  <c r="A801" i="3" s="1"/>
  <c r="A803" i="3" s="1"/>
  <c r="A805" i="3" s="1"/>
  <c r="A807" i="3" s="1"/>
  <c r="A809" i="3" s="1"/>
  <c r="A811" i="3" s="1"/>
  <c r="A813" i="3" s="1"/>
  <c r="A815" i="3" s="1"/>
  <c r="A817" i="3" s="1"/>
  <c r="A819" i="3" s="1"/>
  <c r="A821" i="3" s="1"/>
  <c r="A823" i="3" s="1"/>
  <c r="A825" i="3" s="1"/>
  <c r="A827" i="3" s="1"/>
  <c r="A829" i="3" s="1"/>
  <c r="A831" i="3" s="1"/>
  <c r="A833" i="3" s="1"/>
  <c r="A835" i="3" s="1"/>
  <c r="A837" i="3" s="1"/>
  <c r="A839" i="3" s="1"/>
  <c r="A841" i="3" s="1"/>
  <c r="A843" i="3" s="1"/>
  <c r="A845" i="3" s="1"/>
  <c r="A847" i="3" s="1"/>
  <c r="A849" i="3" s="1"/>
  <c r="A851" i="3" s="1"/>
  <c r="A853" i="3" s="1"/>
  <c r="A855" i="3" s="1"/>
  <c r="A857" i="3" s="1"/>
  <c r="A859" i="3" s="1"/>
  <c r="A861" i="3" s="1"/>
  <c r="A863" i="3" s="1"/>
  <c r="A865" i="3" s="1"/>
  <c r="A867" i="3" s="1"/>
  <c r="A869" i="3" s="1"/>
  <c r="A871" i="3" s="1"/>
  <c r="A873" i="3" s="1"/>
  <c r="A875" i="3" s="1"/>
  <c r="A877" i="3" s="1"/>
  <c r="A879" i="3" s="1"/>
  <c r="A881" i="3" s="1"/>
  <c r="A883" i="3" s="1"/>
  <c r="A885" i="3" s="1"/>
  <c r="A887" i="3" s="1"/>
  <c r="A889" i="3" s="1"/>
  <c r="A891" i="3" s="1"/>
  <c r="A893" i="3" s="1"/>
  <c r="A895" i="3" s="1"/>
  <c r="A897" i="3" s="1"/>
  <c r="A899" i="3" s="1"/>
  <c r="A901" i="3" s="1"/>
  <c r="A903" i="3" s="1"/>
  <c r="A905" i="3" s="1"/>
  <c r="A907" i="3" s="1"/>
  <c r="A909" i="3" s="1"/>
  <c r="A911" i="3" s="1"/>
  <c r="A913" i="3" s="1"/>
  <c r="A915" i="3" s="1"/>
  <c r="A917" i="3" s="1"/>
  <c r="A919" i="3" s="1"/>
  <c r="A921" i="3" s="1"/>
  <c r="A923" i="3" s="1"/>
  <c r="A925" i="3" s="1"/>
  <c r="A927" i="3" s="1"/>
  <c r="A929" i="3" s="1"/>
  <c r="A931" i="3" s="1"/>
  <c r="A933" i="3" s="1"/>
  <c r="A935" i="3" s="1"/>
  <c r="A937" i="3" s="1"/>
  <c r="A939" i="3" s="1"/>
  <c r="A941" i="3" s="1"/>
  <c r="A943" i="3" s="1"/>
  <c r="A945" i="3" s="1"/>
  <c r="A947" i="3" s="1"/>
  <c r="A949" i="3" s="1"/>
  <c r="A951" i="3" s="1"/>
  <c r="A953" i="3" s="1"/>
  <c r="A955" i="3" s="1"/>
  <c r="A957" i="3" s="1"/>
  <c r="A959" i="3" s="1"/>
  <c r="A961" i="3" s="1"/>
  <c r="A963" i="3" s="1"/>
  <c r="A965" i="3" s="1"/>
  <c r="A967" i="3" s="1"/>
  <c r="A969" i="3" s="1"/>
  <c r="A971" i="3" s="1"/>
  <c r="A973" i="3" s="1"/>
  <c r="A975" i="3" s="1"/>
  <c r="A977" i="3" s="1"/>
  <c r="A979" i="3" s="1"/>
  <c r="A981" i="3" s="1"/>
  <c r="A983" i="3" s="1"/>
  <c r="A985" i="3" s="1"/>
  <c r="A987" i="3" s="1"/>
  <c r="A989" i="3" s="1"/>
  <c r="A991" i="3" s="1"/>
  <c r="A993" i="3" s="1"/>
  <c r="A995" i="3" s="1"/>
  <c r="A997" i="3" s="1"/>
  <c r="A999" i="3" s="1"/>
  <c r="A1001" i="3" s="1"/>
  <c r="A1003" i="3" s="1"/>
  <c r="A1005" i="3" s="1"/>
  <c r="A1007" i="3" s="1"/>
  <c r="A1009" i="3" s="1"/>
  <c r="A1011" i="3" s="1"/>
  <c r="A1013" i="3" s="1"/>
  <c r="A1015" i="3" s="1"/>
  <c r="A1017" i="3" s="1"/>
  <c r="A1019" i="3" s="1"/>
  <c r="A1021" i="3" s="1"/>
  <c r="A1023" i="3" s="1"/>
  <c r="A1025" i="3" s="1"/>
  <c r="A1027" i="3" s="1"/>
  <c r="A1029" i="3" s="1"/>
  <c r="A1031" i="3" s="1"/>
  <c r="A1033" i="3" s="1"/>
  <c r="A1035" i="3" s="1"/>
  <c r="A1037" i="3" s="1"/>
  <c r="A1039" i="3" s="1"/>
  <c r="A1041" i="3" s="1"/>
  <c r="A1043" i="3" s="1"/>
  <c r="A1045" i="3" s="1"/>
  <c r="A1047" i="3" s="1"/>
  <c r="A1049" i="3" s="1"/>
  <c r="A1051" i="3" s="1"/>
  <c r="A1053" i="3" s="1"/>
  <c r="A1055" i="3" s="1"/>
  <c r="A1057" i="3" s="1"/>
  <c r="A1059" i="3" s="1"/>
  <c r="A1061" i="3" s="1"/>
  <c r="A1063" i="3" s="1"/>
  <c r="A1065" i="3" s="1"/>
  <c r="A1067" i="3" s="1"/>
  <c r="A1069" i="3" s="1"/>
  <c r="A1071" i="3" s="1"/>
  <c r="A1073" i="3" s="1"/>
  <c r="A1075" i="3" s="1"/>
  <c r="A1077" i="3" s="1"/>
  <c r="A1079" i="3" s="1"/>
  <c r="A1081" i="3" s="1"/>
  <c r="A1083" i="3" s="1"/>
  <c r="A1085" i="3" s="1"/>
  <c r="A1087" i="3" s="1"/>
  <c r="A1089" i="3" s="1"/>
  <c r="A1091" i="3" s="1"/>
  <c r="A1093" i="3" s="1"/>
  <c r="A1095" i="3" s="1"/>
  <c r="A1097" i="3" s="1"/>
  <c r="A1099" i="3" s="1"/>
  <c r="A1101" i="3" s="1"/>
  <c r="A1103" i="3" s="1"/>
  <c r="A1105" i="3" s="1"/>
  <c r="A1107" i="3" s="1"/>
  <c r="A1109" i="3" s="1"/>
  <c r="A1111" i="3" s="1"/>
  <c r="A1113" i="3" s="1"/>
  <c r="A1115" i="3" s="1"/>
  <c r="A1117" i="3" s="1"/>
  <c r="A1119" i="3" s="1"/>
  <c r="A1121" i="3" s="1"/>
  <c r="A1123" i="3" s="1"/>
  <c r="A1125" i="3" s="1"/>
  <c r="A1127" i="3" s="1"/>
  <c r="A1129" i="3" s="1"/>
  <c r="A1131" i="3" s="1"/>
  <c r="A1133" i="3" s="1"/>
  <c r="A1135" i="3" s="1"/>
  <c r="A1137" i="3" s="1"/>
  <c r="A1139" i="3" s="1"/>
  <c r="A1141" i="3" s="1"/>
  <c r="A1143" i="3" s="1"/>
  <c r="A1145" i="3" s="1"/>
  <c r="A1147" i="3" s="1"/>
  <c r="A1149" i="3" s="1"/>
  <c r="A1151" i="3" s="1"/>
  <c r="A1153" i="3" s="1"/>
  <c r="A1155" i="3" s="1"/>
  <c r="A1157" i="3" s="1"/>
  <c r="A1159" i="3" s="1"/>
  <c r="A1161" i="3" s="1"/>
  <c r="A1163" i="3" s="1"/>
  <c r="A1165" i="3" s="1"/>
  <c r="A1167" i="3" s="1"/>
  <c r="A1169" i="3" s="1"/>
  <c r="A1171" i="3" s="1"/>
  <c r="A1173" i="3" s="1"/>
  <c r="A1175" i="3" s="1"/>
  <c r="A1177" i="3" s="1"/>
  <c r="A1179" i="3" s="1"/>
  <c r="A1181" i="3" s="1"/>
  <c r="A1183" i="3" s="1"/>
  <c r="A1185" i="3" s="1"/>
  <c r="A1187" i="3" s="1"/>
  <c r="A1189" i="3" s="1"/>
  <c r="A1191" i="3" s="1"/>
  <c r="A1193" i="3" s="1"/>
  <c r="A1195" i="3" s="1"/>
  <c r="A1197" i="3" s="1"/>
  <c r="A1199" i="3" s="1"/>
  <c r="A1201" i="3" s="1"/>
  <c r="A1203" i="3" s="1"/>
  <c r="A1205" i="3" s="1"/>
  <c r="A1207" i="3" s="1"/>
  <c r="A1209" i="3" s="1"/>
  <c r="A1211" i="3" s="1"/>
  <c r="A1213" i="3" s="1"/>
  <c r="A1215" i="3" s="1"/>
  <c r="A1217" i="3" s="1"/>
  <c r="A1219" i="3" s="1"/>
  <c r="A1221" i="3" s="1"/>
  <c r="A1223" i="3" s="1"/>
  <c r="A1225" i="3" s="1"/>
  <c r="A1227" i="3" s="1"/>
  <c r="A1229" i="3" s="1"/>
  <c r="A1231" i="3" s="1"/>
  <c r="A1233" i="3" s="1"/>
  <c r="A1235" i="3" s="1"/>
  <c r="A1237" i="3" s="1"/>
  <c r="A1239" i="3" s="1"/>
  <c r="A1241" i="3" s="1"/>
  <c r="A1243" i="3" s="1"/>
  <c r="A1245" i="3" s="1"/>
  <c r="A1247" i="3" s="1"/>
  <c r="A1249" i="3" s="1"/>
  <c r="A1251" i="3" s="1"/>
  <c r="A1253" i="3" s="1"/>
  <c r="A1255" i="3" s="1"/>
  <c r="A1257" i="3" s="1"/>
  <c r="A1259" i="3" s="1"/>
  <c r="A1261" i="3" s="1"/>
  <c r="A1263" i="3" s="1"/>
  <c r="A1265" i="3" s="1"/>
  <c r="A1267" i="3" s="1"/>
  <c r="A1269" i="3" s="1"/>
  <c r="A1271" i="3" s="1"/>
  <c r="A1273" i="3" s="1"/>
  <c r="A1275" i="3" s="1"/>
  <c r="A1277" i="3" s="1"/>
  <c r="A1279" i="3" s="1"/>
  <c r="A1281" i="3" s="1"/>
  <c r="A1283" i="3" s="1"/>
  <c r="A1285" i="3" s="1"/>
  <c r="A1287" i="3" s="1"/>
  <c r="A1289" i="3" s="1"/>
  <c r="A1291" i="3" s="1"/>
  <c r="A1293" i="3" s="1"/>
  <c r="A1295" i="3" s="1"/>
  <c r="M12" i="3" l="1"/>
  <c r="H14" i="3"/>
  <c r="H5" i="3"/>
  <c r="I15" i="3"/>
  <c r="K39" i="1"/>
  <c r="R115" i="1"/>
  <c r="S115" i="1" s="1"/>
  <c r="R117" i="1"/>
  <c r="S117" i="1" s="1"/>
  <c r="R119" i="1"/>
  <c r="S119" i="1" s="1"/>
  <c r="R121" i="1"/>
  <c r="S121" i="1" s="1"/>
  <c r="R123" i="1"/>
  <c r="S123" i="1" s="1"/>
  <c r="R125" i="1"/>
  <c r="S125" i="1" s="1"/>
  <c r="R127" i="1"/>
  <c r="S127" i="1" s="1"/>
  <c r="R129" i="1"/>
  <c r="S129" i="1" s="1"/>
  <c r="R131" i="1"/>
  <c r="S131" i="1" s="1"/>
  <c r="R133" i="1"/>
  <c r="S133" i="1" s="1"/>
  <c r="R135" i="1"/>
  <c r="S135" i="1" s="1"/>
  <c r="R137" i="1"/>
  <c r="S137" i="1" s="1"/>
  <c r="R139" i="1"/>
  <c r="S139" i="1" s="1"/>
  <c r="R141" i="1"/>
  <c r="S141" i="1" s="1"/>
  <c r="R143" i="1"/>
  <c r="S143" i="1" s="1"/>
  <c r="R145" i="1"/>
  <c r="S145" i="1" s="1"/>
  <c r="R147" i="1"/>
  <c r="S147" i="1" s="1"/>
  <c r="R149" i="1"/>
  <c r="S149" i="1" s="1"/>
  <c r="R151" i="1"/>
  <c r="S151" i="1" s="1"/>
  <c r="R153" i="1"/>
  <c r="S153" i="1" s="1"/>
  <c r="R155" i="1"/>
  <c r="S155" i="1" s="1"/>
  <c r="R157" i="1"/>
  <c r="S157" i="1" s="1"/>
  <c r="R159" i="1"/>
  <c r="S159" i="1" s="1"/>
  <c r="R161" i="1"/>
  <c r="S161" i="1" s="1"/>
  <c r="R163" i="1"/>
  <c r="S163" i="1" s="1"/>
  <c r="R165" i="1"/>
  <c r="S165" i="1" s="1"/>
  <c r="R167" i="1"/>
  <c r="S167" i="1" s="1"/>
  <c r="R169" i="1"/>
  <c r="S169" i="1" s="1"/>
  <c r="R171" i="1"/>
  <c r="S171" i="1" s="1"/>
  <c r="R173" i="1"/>
  <c r="S173" i="1" s="1"/>
  <c r="R175" i="1"/>
  <c r="S175" i="1" s="1"/>
  <c r="R177" i="1"/>
  <c r="S177" i="1" s="1"/>
  <c r="R179" i="1"/>
  <c r="S179" i="1" s="1"/>
  <c r="R181" i="1"/>
  <c r="S181" i="1" s="1"/>
  <c r="R183" i="1"/>
  <c r="S183" i="1" s="1"/>
  <c r="R185" i="1"/>
  <c r="S185" i="1" s="1"/>
  <c r="R187" i="1"/>
  <c r="S187" i="1" s="1"/>
  <c r="R189" i="1"/>
  <c r="S189" i="1" s="1"/>
  <c r="R191" i="1"/>
  <c r="S191" i="1" s="1"/>
  <c r="R193" i="1"/>
  <c r="S193" i="1" s="1"/>
  <c r="R195" i="1"/>
  <c r="S195" i="1" s="1"/>
  <c r="R197" i="1"/>
  <c r="S197" i="1" s="1"/>
  <c r="R199" i="1"/>
  <c r="S199" i="1" s="1"/>
  <c r="R201" i="1"/>
  <c r="S201" i="1" s="1"/>
  <c r="R203" i="1"/>
  <c r="S203" i="1" s="1"/>
  <c r="R205" i="1"/>
  <c r="S205" i="1" s="1"/>
  <c r="R207" i="1"/>
  <c r="S207" i="1" s="1"/>
  <c r="R209" i="1"/>
  <c r="S209" i="1" s="1"/>
  <c r="R211" i="1"/>
  <c r="S211" i="1" s="1"/>
  <c r="R213" i="1"/>
  <c r="S213" i="1" s="1"/>
  <c r="R215" i="1"/>
  <c r="S215" i="1" s="1"/>
  <c r="R217" i="1"/>
  <c r="S217" i="1" s="1"/>
  <c r="R219" i="1"/>
  <c r="S219" i="1" s="1"/>
  <c r="R221" i="1"/>
  <c r="S221" i="1" s="1"/>
  <c r="R223" i="1"/>
  <c r="S223" i="1" s="1"/>
  <c r="R225" i="1"/>
  <c r="S225" i="1" s="1"/>
  <c r="R227" i="1"/>
  <c r="S227" i="1" s="1"/>
  <c r="R229" i="1"/>
  <c r="S229" i="1" s="1"/>
  <c r="R231" i="1"/>
  <c r="S231" i="1" s="1"/>
  <c r="R233" i="1"/>
  <c r="S233" i="1" s="1"/>
  <c r="R235" i="1"/>
  <c r="S235" i="1" s="1"/>
  <c r="R237" i="1"/>
  <c r="S237" i="1" s="1"/>
  <c r="R239" i="1"/>
  <c r="S239" i="1" s="1"/>
  <c r="R241" i="1"/>
  <c r="S241" i="1" s="1"/>
  <c r="R243" i="1"/>
  <c r="S243" i="1" s="1"/>
  <c r="R245" i="1"/>
  <c r="S245" i="1" s="1"/>
  <c r="R247" i="1"/>
  <c r="S247" i="1" s="1"/>
  <c r="R249" i="1"/>
  <c r="S249" i="1" s="1"/>
  <c r="R251" i="1"/>
  <c r="S251" i="1" s="1"/>
  <c r="R253" i="1"/>
  <c r="S253" i="1" s="1"/>
  <c r="R255" i="1"/>
  <c r="S255" i="1" s="1"/>
  <c r="R257" i="1"/>
  <c r="S257" i="1" s="1"/>
  <c r="R259" i="1"/>
  <c r="S259" i="1" s="1"/>
  <c r="R261" i="1"/>
  <c r="S261" i="1" s="1"/>
  <c r="R263" i="1"/>
  <c r="S263" i="1" s="1"/>
  <c r="R265" i="1"/>
  <c r="S265" i="1" s="1"/>
  <c r="R267" i="1"/>
  <c r="S267" i="1" s="1"/>
  <c r="R269" i="1"/>
  <c r="S269" i="1" s="1"/>
  <c r="R271" i="1"/>
  <c r="S271" i="1" s="1"/>
  <c r="R273" i="1"/>
  <c r="S273" i="1" s="1"/>
  <c r="R275" i="1"/>
  <c r="S275" i="1" s="1"/>
  <c r="R277" i="1"/>
  <c r="S277" i="1" s="1"/>
  <c r="R279" i="1"/>
  <c r="S279" i="1" s="1"/>
  <c r="R281" i="1"/>
  <c r="S281" i="1" s="1"/>
  <c r="R283" i="1"/>
  <c r="S283" i="1" s="1"/>
  <c r="Z73" i="1"/>
  <c r="Z71" i="1"/>
  <c r="Z72" i="1"/>
  <c r="Z63" i="1"/>
  <c r="Z64" i="1"/>
  <c r="Z65" i="1"/>
  <c r="Z66" i="1"/>
  <c r="Z67" i="1"/>
  <c r="Z68" i="1"/>
  <c r="Z69" i="1"/>
  <c r="Z70" i="1"/>
  <c r="Z45" i="1"/>
  <c r="Z44" i="1"/>
  <c r="Z43" i="1"/>
  <c r="Z42" i="1"/>
  <c r="R116" i="1"/>
  <c r="S116" i="1" s="1"/>
  <c r="R118" i="1"/>
  <c r="S118" i="1" s="1"/>
  <c r="R120" i="1"/>
  <c r="S120" i="1" s="1"/>
  <c r="R122" i="1"/>
  <c r="S122" i="1" s="1"/>
  <c r="R124" i="1"/>
  <c r="S124" i="1" s="1"/>
  <c r="R126" i="1"/>
  <c r="S126" i="1" s="1"/>
  <c r="R128" i="1"/>
  <c r="S128" i="1" s="1"/>
  <c r="R130" i="1"/>
  <c r="S130" i="1" s="1"/>
  <c r="R132" i="1"/>
  <c r="S132" i="1" s="1"/>
  <c r="R134" i="1"/>
  <c r="S134" i="1" s="1"/>
  <c r="R136" i="1"/>
  <c r="S136" i="1" s="1"/>
  <c r="R138" i="1"/>
  <c r="S138" i="1" s="1"/>
  <c r="R140" i="1"/>
  <c r="S140" i="1" s="1"/>
  <c r="R142" i="1"/>
  <c r="S142" i="1" s="1"/>
  <c r="R144" i="1"/>
  <c r="S144" i="1" s="1"/>
  <c r="R146" i="1"/>
  <c r="S146" i="1" s="1"/>
  <c r="R148" i="1"/>
  <c r="S148" i="1" s="1"/>
  <c r="R150" i="1"/>
  <c r="S150" i="1" s="1"/>
  <c r="R152" i="1"/>
  <c r="S152" i="1" s="1"/>
  <c r="R154" i="1"/>
  <c r="S154" i="1" s="1"/>
  <c r="R156" i="1"/>
  <c r="S156" i="1" s="1"/>
  <c r="R158" i="1"/>
  <c r="S158" i="1" s="1"/>
  <c r="R160" i="1"/>
  <c r="S160" i="1" s="1"/>
  <c r="R162" i="1"/>
  <c r="S162" i="1" s="1"/>
  <c r="R164" i="1"/>
  <c r="S164" i="1" s="1"/>
  <c r="R166" i="1"/>
  <c r="S166" i="1" s="1"/>
  <c r="R168" i="1"/>
  <c r="S168" i="1" s="1"/>
  <c r="R170" i="1"/>
  <c r="S170" i="1" s="1"/>
  <c r="R172" i="1"/>
  <c r="S172" i="1" s="1"/>
  <c r="R174" i="1"/>
  <c r="S174" i="1" s="1"/>
  <c r="R176" i="1"/>
  <c r="S176" i="1" s="1"/>
  <c r="R178" i="1"/>
  <c r="S178" i="1" s="1"/>
  <c r="R180" i="1"/>
  <c r="S180" i="1" s="1"/>
  <c r="R182" i="1"/>
  <c r="S182" i="1" s="1"/>
  <c r="R184" i="1"/>
  <c r="S184" i="1" s="1"/>
  <c r="R186" i="1"/>
  <c r="S186" i="1" s="1"/>
  <c r="R188" i="1"/>
  <c r="S188" i="1" s="1"/>
  <c r="R190" i="1"/>
  <c r="S190" i="1" s="1"/>
  <c r="R192" i="1"/>
  <c r="S192" i="1" s="1"/>
  <c r="R194" i="1"/>
  <c r="S194" i="1" s="1"/>
  <c r="R196" i="1"/>
  <c r="S196" i="1" s="1"/>
  <c r="R198" i="1"/>
  <c r="S198" i="1" s="1"/>
  <c r="R200" i="1"/>
  <c r="S200" i="1" s="1"/>
  <c r="R202" i="1"/>
  <c r="S202" i="1" s="1"/>
  <c r="R204" i="1"/>
  <c r="S204" i="1" s="1"/>
  <c r="R206" i="1"/>
  <c r="S206" i="1" s="1"/>
  <c r="R208" i="1"/>
  <c r="S208" i="1" s="1"/>
  <c r="R210" i="1"/>
  <c r="S210" i="1" s="1"/>
  <c r="R212" i="1"/>
  <c r="S212" i="1" s="1"/>
  <c r="R214" i="1"/>
  <c r="S214" i="1" s="1"/>
  <c r="R216" i="1"/>
  <c r="S216" i="1" s="1"/>
  <c r="R218" i="1"/>
  <c r="S218" i="1" s="1"/>
  <c r="R220" i="1"/>
  <c r="S220" i="1" s="1"/>
  <c r="R222" i="1"/>
  <c r="S222" i="1" s="1"/>
  <c r="R224" i="1"/>
  <c r="S224" i="1" s="1"/>
  <c r="R226" i="1"/>
  <c r="S226" i="1" s="1"/>
  <c r="R228" i="1"/>
  <c r="S228" i="1" s="1"/>
  <c r="R230" i="1"/>
  <c r="S230" i="1" s="1"/>
  <c r="R232" i="1"/>
  <c r="S232" i="1" s="1"/>
  <c r="R234" i="1"/>
  <c r="S234" i="1" s="1"/>
  <c r="R236" i="1"/>
  <c r="S236" i="1" s="1"/>
  <c r="R238" i="1"/>
  <c r="S238" i="1" s="1"/>
  <c r="R240" i="1"/>
  <c r="S240" i="1" s="1"/>
  <c r="R242" i="1"/>
  <c r="S242" i="1" s="1"/>
  <c r="R244" i="1"/>
  <c r="S244" i="1" s="1"/>
  <c r="R246" i="1"/>
  <c r="S246" i="1" s="1"/>
  <c r="R248" i="1"/>
  <c r="S248" i="1" s="1"/>
  <c r="R250" i="1"/>
  <c r="S250" i="1" s="1"/>
  <c r="R252" i="1"/>
  <c r="S252" i="1" s="1"/>
  <c r="R254" i="1"/>
  <c r="S254" i="1" s="1"/>
  <c r="R256" i="1"/>
  <c r="S256" i="1" s="1"/>
  <c r="R258" i="1"/>
  <c r="S258" i="1" s="1"/>
  <c r="R260" i="1"/>
  <c r="S260" i="1" s="1"/>
  <c r="R262" i="1"/>
  <c r="S262" i="1" s="1"/>
  <c r="R264" i="1"/>
  <c r="S264" i="1" s="1"/>
  <c r="R266" i="1"/>
  <c r="S266" i="1" s="1"/>
  <c r="R268" i="1"/>
  <c r="S268" i="1" s="1"/>
  <c r="R270" i="1"/>
  <c r="S270" i="1" s="1"/>
  <c r="R272" i="1"/>
  <c r="S272" i="1" s="1"/>
  <c r="R274" i="1"/>
  <c r="S274" i="1" s="1"/>
  <c r="R276" i="1"/>
  <c r="S276" i="1" s="1"/>
  <c r="R278" i="1"/>
  <c r="S278" i="1" s="1"/>
  <c r="R280" i="1"/>
  <c r="S280" i="1" s="1"/>
  <c r="R282" i="1"/>
  <c r="S282" i="1" s="1"/>
  <c r="R284" i="1"/>
  <c r="S284" i="1" s="1"/>
  <c r="R285" i="1"/>
  <c r="S285" i="1" s="1"/>
  <c r="R286" i="1"/>
  <c r="S286" i="1" s="1"/>
  <c r="R287" i="1"/>
  <c r="S287" i="1" s="1"/>
  <c r="R288" i="1"/>
  <c r="S288" i="1" s="1"/>
  <c r="R289" i="1"/>
  <c r="S289" i="1" s="1"/>
  <c r="R290" i="1"/>
  <c r="S290" i="1" s="1"/>
  <c r="R291" i="1"/>
  <c r="S291" i="1" s="1"/>
  <c r="R292" i="1"/>
  <c r="S292" i="1" s="1"/>
  <c r="R293" i="1"/>
  <c r="S293" i="1" s="1"/>
  <c r="R294" i="1"/>
  <c r="S294" i="1" s="1"/>
  <c r="R295" i="1"/>
  <c r="S295" i="1" s="1"/>
  <c r="R296" i="1"/>
  <c r="S296" i="1" s="1"/>
  <c r="R297" i="1"/>
  <c r="S297" i="1" s="1"/>
  <c r="R298" i="1"/>
  <c r="S298" i="1" s="1"/>
  <c r="R299" i="1"/>
  <c r="S299" i="1" s="1"/>
  <c r="R300" i="1"/>
  <c r="S300" i="1" s="1"/>
  <c r="R301" i="1"/>
  <c r="S301" i="1" s="1"/>
  <c r="R302" i="1"/>
  <c r="S302" i="1" s="1"/>
  <c r="R303" i="1"/>
  <c r="S303" i="1" s="1"/>
  <c r="R304" i="1"/>
  <c r="S304" i="1" s="1"/>
  <c r="R305" i="1"/>
  <c r="S305" i="1" s="1"/>
  <c r="R306" i="1"/>
  <c r="S306" i="1" s="1"/>
  <c r="R307" i="1"/>
  <c r="S307" i="1" s="1"/>
  <c r="R308" i="1"/>
  <c r="S308" i="1" s="1"/>
  <c r="R309" i="1"/>
  <c r="S309" i="1" s="1"/>
  <c r="R310" i="1"/>
  <c r="S310" i="1" s="1"/>
  <c r="R311" i="1"/>
  <c r="S311" i="1" s="1"/>
  <c r="R312" i="1"/>
  <c r="S312" i="1" s="1"/>
  <c r="R313" i="1"/>
  <c r="S313" i="1" s="1"/>
  <c r="R314" i="1"/>
  <c r="S314" i="1" s="1"/>
  <c r="R315" i="1"/>
  <c r="S315" i="1" s="1"/>
  <c r="R316" i="1"/>
  <c r="S316" i="1" s="1"/>
  <c r="R317" i="1"/>
  <c r="S317" i="1" s="1"/>
  <c r="R318" i="1"/>
  <c r="S318" i="1" s="1"/>
  <c r="R319" i="1"/>
  <c r="S319" i="1" s="1"/>
  <c r="R320" i="1"/>
  <c r="S320" i="1" s="1"/>
  <c r="R321" i="1"/>
  <c r="S321" i="1" s="1"/>
  <c r="R322" i="1"/>
  <c r="S322" i="1" s="1"/>
  <c r="R323" i="1"/>
  <c r="S323" i="1" s="1"/>
  <c r="R324" i="1"/>
  <c r="S324" i="1" s="1"/>
  <c r="R325" i="1"/>
  <c r="S325" i="1" s="1"/>
  <c r="R326" i="1"/>
  <c r="S326" i="1" s="1"/>
  <c r="R327" i="1"/>
  <c r="S327" i="1" s="1"/>
  <c r="R328" i="1"/>
  <c r="S328" i="1" s="1"/>
  <c r="R329" i="1"/>
  <c r="S329" i="1" s="1"/>
  <c r="R330" i="1"/>
  <c r="S330" i="1" s="1"/>
  <c r="R331" i="1"/>
  <c r="S331" i="1" s="1"/>
  <c r="R332" i="1"/>
  <c r="S332" i="1" s="1"/>
  <c r="R333" i="1"/>
  <c r="S333" i="1" s="1"/>
  <c r="R334" i="1"/>
  <c r="S334" i="1" s="1"/>
  <c r="R335" i="1"/>
  <c r="S335" i="1" s="1"/>
  <c r="R336" i="1"/>
  <c r="S336" i="1" s="1"/>
  <c r="R337" i="1"/>
  <c r="S337" i="1" s="1"/>
  <c r="R338" i="1"/>
  <c r="S338" i="1" s="1"/>
  <c r="R339" i="1"/>
  <c r="S339" i="1" s="1"/>
  <c r="R340" i="1"/>
  <c r="S340" i="1" s="1"/>
  <c r="R341" i="1"/>
  <c r="S341" i="1" s="1"/>
  <c r="R342" i="1"/>
  <c r="S342" i="1" s="1"/>
  <c r="R343" i="1"/>
  <c r="S343" i="1" s="1"/>
  <c r="R344" i="1"/>
  <c r="S344" i="1" s="1"/>
  <c r="R345" i="1"/>
  <c r="S345" i="1" s="1"/>
  <c r="R346" i="1"/>
  <c r="S346" i="1" s="1"/>
  <c r="R347" i="1"/>
  <c r="S347" i="1" s="1"/>
  <c r="R348" i="1"/>
  <c r="S348" i="1" s="1"/>
  <c r="R349" i="1"/>
  <c r="S349" i="1" s="1"/>
  <c r="R350" i="1"/>
  <c r="S350" i="1" s="1"/>
  <c r="R351" i="1"/>
  <c r="S351" i="1" s="1"/>
  <c r="R352" i="1"/>
  <c r="S352" i="1" s="1"/>
  <c r="R353" i="1"/>
  <c r="S353" i="1" s="1"/>
  <c r="R354" i="1"/>
  <c r="S354" i="1" s="1"/>
  <c r="R355" i="1"/>
  <c r="S355" i="1" s="1"/>
  <c r="R356" i="1"/>
  <c r="S356" i="1" s="1"/>
  <c r="R357" i="1"/>
  <c r="S357" i="1" s="1"/>
  <c r="R358" i="1"/>
  <c r="S358" i="1" s="1"/>
  <c r="R359" i="1"/>
  <c r="S359" i="1" s="1"/>
  <c r="R360" i="1"/>
  <c r="S360" i="1" s="1"/>
  <c r="R361" i="1"/>
  <c r="S361" i="1" s="1"/>
  <c r="R362" i="1"/>
  <c r="S362" i="1" s="1"/>
  <c r="R363" i="1"/>
  <c r="S363" i="1" s="1"/>
  <c r="R364" i="1"/>
  <c r="S364" i="1" s="1"/>
  <c r="R365" i="1"/>
  <c r="S365" i="1" s="1"/>
  <c r="R366" i="1"/>
  <c r="S366" i="1" s="1"/>
  <c r="R367" i="1"/>
  <c r="S367" i="1" s="1"/>
  <c r="R368" i="1"/>
  <c r="S368" i="1" s="1"/>
  <c r="R369" i="1"/>
  <c r="S369" i="1" s="1"/>
  <c r="R370" i="1"/>
  <c r="S370" i="1" s="1"/>
  <c r="R371" i="1"/>
  <c r="S371" i="1" s="1"/>
  <c r="R372" i="1"/>
  <c r="S372" i="1" s="1"/>
  <c r="R373" i="1"/>
  <c r="S373" i="1" s="1"/>
  <c r="R374" i="1"/>
  <c r="S374" i="1" s="1"/>
  <c r="R375" i="1"/>
  <c r="S375" i="1" s="1"/>
  <c r="R376" i="1"/>
  <c r="S376" i="1" s="1"/>
  <c r="R377" i="1"/>
  <c r="S377" i="1" s="1"/>
  <c r="R378" i="1"/>
  <c r="S378" i="1" s="1"/>
  <c r="R379" i="1"/>
  <c r="S379" i="1" s="1"/>
  <c r="R380" i="1"/>
  <c r="S380" i="1" s="1"/>
  <c r="R381" i="1"/>
  <c r="S381" i="1" s="1"/>
  <c r="R382" i="1"/>
  <c r="S382" i="1" s="1"/>
  <c r="R383" i="1"/>
  <c r="S383" i="1" s="1"/>
  <c r="R384" i="1"/>
  <c r="S384" i="1" s="1"/>
  <c r="R385" i="1"/>
  <c r="S385" i="1" s="1"/>
  <c r="R386" i="1"/>
  <c r="S386" i="1" s="1"/>
  <c r="R387" i="1"/>
  <c r="S387" i="1" s="1"/>
  <c r="R388" i="1"/>
  <c r="S388" i="1" s="1"/>
  <c r="R389" i="1"/>
  <c r="S389" i="1" s="1"/>
  <c r="R390" i="1"/>
  <c r="S390" i="1" s="1"/>
  <c r="R391" i="1"/>
  <c r="S391" i="1" s="1"/>
  <c r="R392" i="1"/>
  <c r="S392" i="1" s="1"/>
  <c r="R393" i="1"/>
  <c r="S393" i="1" s="1"/>
  <c r="R394" i="1"/>
  <c r="S394" i="1" s="1"/>
  <c r="R395" i="1"/>
  <c r="S395" i="1" s="1"/>
  <c r="R396" i="1"/>
  <c r="S396" i="1" s="1"/>
  <c r="R397" i="1"/>
  <c r="S397" i="1" s="1"/>
  <c r="R398" i="1"/>
  <c r="S398" i="1" s="1"/>
  <c r="R399" i="1"/>
  <c r="S399" i="1" s="1"/>
  <c r="R400" i="1"/>
  <c r="S400" i="1" s="1"/>
  <c r="R401" i="1"/>
  <c r="S401" i="1" s="1"/>
  <c r="R402" i="1"/>
  <c r="S402" i="1" s="1"/>
  <c r="R403" i="1"/>
  <c r="S403" i="1" s="1"/>
  <c r="R404" i="1"/>
  <c r="S404" i="1" s="1"/>
  <c r="R405" i="1"/>
  <c r="S405" i="1" s="1"/>
  <c r="R406" i="1"/>
  <c r="S406" i="1" s="1"/>
  <c r="R407" i="1"/>
  <c r="S407" i="1" s="1"/>
  <c r="R408" i="1"/>
  <c r="S408" i="1" s="1"/>
  <c r="R409" i="1"/>
  <c r="S409" i="1" s="1"/>
  <c r="R410" i="1"/>
  <c r="S410" i="1" s="1"/>
  <c r="R411" i="1"/>
  <c r="S411" i="1" s="1"/>
  <c r="R412" i="1"/>
  <c r="S412" i="1" s="1"/>
  <c r="R413" i="1"/>
  <c r="S413" i="1" s="1"/>
  <c r="R414" i="1"/>
  <c r="S414" i="1" s="1"/>
  <c r="R415" i="1"/>
  <c r="S415" i="1" s="1"/>
  <c r="R416" i="1"/>
  <c r="S416" i="1" s="1"/>
  <c r="R417" i="1"/>
  <c r="S417" i="1" s="1"/>
  <c r="R418" i="1"/>
  <c r="S418" i="1" s="1"/>
  <c r="R419" i="1"/>
  <c r="S419" i="1" s="1"/>
  <c r="R420" i="1"/>
  <c r="S420" i="1" s="1"/>
  <c r="R421" i="1"/>
  <c r="S421" i="1" s="1"/>
  <c r="R422" i="1"/>
  <c r="S422" i="1" s="1"/>
  <c r="R423" i="1"/>
  <c r="S423" i="1" s="1"/>
  <c r="R424" i="1"/>
  <c r="S424" i="1" s="1"/>
  <c r="R425" i="1"/>
  <c r="S425" i="1" s="1"/>
  <c r="R426" i="1"/>
  <c r="S426" i="1" s="1"/>
  <c r="R427" i="1"/>
  <c r="S427" i="1" s="1"/>
  <c r="R428" i="1"/>
  <c r="S428" i="1" s="1"/>
  <c r="R429" i="1"/>
  <c r="S429" i="1" s="1"/>
  <c r="R430" i="1"/>
  <c r="S430" i="1" s="1"/>
  <c r="R431" i="1"/>
  <c r="S431" i="1" s="1"/>
  <c r="R432" i="1"/>
  <c r="S432" i="1" s="1"/>
  <c r="R433" i="1"/>
  <c r="S433" i="1" s="1"/>
  <c r="R434" i="1"/>
  <c r="S434" i="1" s="1"/>
  <c r="R435" i="1"/>
  <c r="S435" i="1" s="1"/>
  <c r="R436" i="1"/>
  <c r="S436" i="1" s="1"/>
  <c r="R437" i="1"/>
  <c r="S437" i="1" s="1"/>
  <c r="R438" i="1"/>
  <c r="S438" i="1" s="1"/>
  <c r="R439" i="1"/>
  <c r="S439" i="1" s="1"/>
  <c r="R440" i="1"/>
  <c r="S440" i="1" s="1"/>
  <c r="R441" i="1"/>
  <c r="S441" i="1" s="1"/>
  <c r="R442" i="1"/>
  <c r="S442" i="1" s="1"/>
  <c r="R443" i="1"/>
  <c r="S443" i="1" s="1"/>
  <c r="R444" i="1"/>
  <c r="S444" i="1" s="1"/>
  <c r="R445" i="1"/>
  <c r="S445" i="1" s="1"/>
  <c r="R446" i="1"/>
  <c r="S446" i="1" s="1"/>
  <c r="R447" i="1"/>
  <c r="S447" i="1" s="1"/>
  <c r="R448" i="1"/>
  <c r="S448" i="1" s="1"/>
  <c r="R449" i="1"/>
  <c r="S449" i="1" s="1"/>
  <c r="R450" i="1"/>
  <c r="S450" i="1" s="1"/>
  <c r="R451" i="1"/>
  <c r="S451" i="1" s="1"/>
  <c r="R452" i="1"/>
  <c r="S452" i="1" s="1"/>
  <c r="R453" i="1"/>
  <c r="S453" i="1" s="1"/>
  <c r="R454" i="1"/>
  <c r="S454" i="1" s="1"/>
  <c r="R455" i="1"/>
  <c r="S455" i="1" s="1"/>
  <c r="R456" i="1"/>
  <c r="S456" i="1" s="1"/>
  <c r="R457" i="1"/>
  <c r="S457" i="1" s="1"/>
  <c r="R458" i="1"/>
  <c r="S458" i="1" s="1"/>
  <c r="R459" i="1"/>
  <c r="S459" i="1" s="1"/>
  <c r="R460" i="1"/>
  <c r="S460" i="1" s="1"/>
  <c r="R461" i="1"/>
  <c r="S461" i="1" s="1"/>
  <c r="R462" i="1"/>
  <c r="S462" i="1" s="1"/>
  <c r="R463" i="1"/>
  <c r="S463" i="1" s="1"/>
  <c r="R464" i="1"/>
  <c r="S464" i="1" s="1"/>
  <c r="R465" i="1"/>
  <c r="S465" i="1" s="1"/>
  <c r="R466" i="1"/>
  <c r="S466" i="1" s="1"/>
  <c r="R467" i="1"/>
  <c r="S467" i="1" s="1"/>
  <c r="R468" i="1"/>
  <c r="S468" i="1" s="1"/>
  <c r="R469" i="1"/>
  <c r="S469" i="1" s="1"/>
  <c r="R470" i="1"/>
  <c r="S470" i="1" s="1"/>
  <c r="R471" i="1"/>
  <c r="S471" i="1" s="1"/>
  <c r="R472" i="1"/>
  <c r="S472" i="1" s="1"/>
  <c r="R473" i="1"/>
  <c r="S473" i="1" s="1"/>
  <c r="R474" i="1"/>
  <c r="S474" i="1" s="1"/>
  <c r="R475" i="1"/>
  <c r="S475" i="1" s="1"/>
  <c r="R476" i="1"/>
  <c r="S476" i="1" s="1"/>
  <c r="R477" i="1"/>
  <c r="S477" i="1" s="1"/>
  <c r="R478" i="1"/>
  <c r="S478" i="1" s="1"/>
  <c r="R479" i="1"/>
  <c r="S479" i="1" s="1"/>
  <c r="R480" i="1"/>
  <c r="S480" i="1" s="1"/>
  <c r="R481" i="1"/>
  <c r="S481" i="1" s="1"/>
  <c r="R482" i="1"/>
  <c r="S482" i="1" s="1"/>
  <c r="R483" i="1"/>
  <c r="S483" i="1" s="1"/>
  <c r="R484" i="1"/>
  <c r="S484" i="1" s="1"/>
  <c r="R485" i="1"/>
  <c r="S485" i="1" s="1"/>
  <c r="R486" i="1"/>
  <c r="S486" i="1" s="1"/>
  <c r="R487" i="1"/>
  <c r="S487" i="1" s="1"/>
  <c r="R488" i="1"/>
  <c r="S488" i="1" s="1"/>
  <c r="R489" i="1"/>
  <c r="S489" i="1" s="1"/>
  <c r="R490" i="1"/>
  <c r="S490" i="1" s="1"/>
  <c r="R491" i="1"/>
  <c r="S491" i="1" s="1"/>
  <c r="R492" i="1"/>
  <c r="S492" i="1" s="1"/>
  <c r="R493" i="1"/>
  <c r="S493" i="1" s="1"/>
  <c r="R494" i="1"/>
  <c r="S494" i="1" s="1"/>
  <c r="R495" i="1"/>
  <c r="S495" i="1" s="1"/>
  <c r="R496" i="1"/>
  <c r="S496" i="1" s="1"/>
  <c r="R497" i="1"/>
  <c r="S497" i="1" s="1"/>
  <c r="R498" i="1"/>
  <c r="S498" i="1" s="1"/>
  <c r="R499" i="1"/>
  <c r="S499" i="1" s="1"/>
  <c r="R500" i="1"/>
  <c r="S500" i="1" s="1"/>
  <c r="R501" i="1"/>
  <c r="S501" i="1" s="1"/>
  <c r="R502" i="1"/>
  <c r="S502" i="1" s="1"/>
  <c r="R503" i="1"/>
  <c r="S503" i="1" s="1"/>
  <c r="R504" i="1"/>
  <c r="S504" i="1" s="1"/>
  <c r="R505" i="1"/>
  <c r="S505" i="1" s="1"/>
  <c r="R506" i="1"/>
  <c r="S506" i="1" s="1"/>
  <c r="R507" i="1"/>
  <c r="S507" i="1" s="1"/>
  <c r="R508" i="1"/>
  <c r="S508" i="1" s="1"/>
  <c r="R509" i="1"/>
  <c r="S509" i="1" s="1"/>
  <c r="R510" i="1"/>
  <c r="S510" i="1" s="1"/>
  <c r="R511" i="1"/>
  <c r="S511" i="1" s="1"/>
  <c r="R512" i="1"/>
  <c r="S512" i="1" s="1"/>
  <c r="R513" i="1"/>
  <c r="S513" i="1" s="1"/>
  <c r="R514" i="1"/>
  <c r="S514" i="1" s="1"/>
  <c r="R515" i="1"/>
  <c r="S515" i="1" s="1"/>
  <c r="R516" i="1"/>
  <c r="S516" i="1" s="1"/>
  <c r="R517" i="1"/>
  <c r="S517" i="1" s="1"/>
  <c r="R518" i="1"/>
  <c r="S518" i="1" s="1"/>
  <c r="R519" i="1"/>
  <c r="S519" i="1" s="1"/>
  <c r="R520" i="1"/>
  <c r="S520" i="1" s="1"/>
  <c r="R521" i="1"/>
  <c r="S521" i="1" s="1"/>
  <c r="R522" i="1"/>
  <c r="S522" i="1" s="1"/>
  <c r="R523" i="1"/>
  <c r="S523" i="1" s="1"/>
  <c r="R524" i="1"/>
  <c r="S524" i="1" s="1"/>
  <c r="R525" i="1"/>
  <c r="S525" i="1" s="1"/>
  <c r="R526" i="1"/>
  <c r="S526" i="1" s="1"/>
  <c r="R527" i="1"/>
  <c r="S527" i="1" s="1"/>
  <c r="R528" i="1"/>
  <c r="S528" i="1" s="1"/>
  <c r="R529" i="1"/>
  <c r="S529" i="1" s="1"/>
  <c r="R530" i="1"/>
  <c r="S530" i="1" s="1"/>
  <c r="R531" i="1"/>
  <c r="S531" i="1" s="1"/>
  <c r="R532" i="1"/>
  <c r="S532" i="1" s="1"/>
  <c r="R533" i="1"/>
  <c r="S533" i="1" s="1"/>
  <c r="R534" i="1"/>
  <c r="S534" i="1" s="1"/>
  <c r="R535" i="1"/>
  <c r="S535" i="1" s="1"/>
  <c r="R536" i="1"/>
  <c r="S536" i="1" s="1"/>
  <c r="R537" i="1"/>
  <c r="S537" i="1" s="1"/>
  <c r="R538" i="1"/>
  <c r="S538" i="1" s="1"/>
  <c r="R539" i="1"/>
  <c r="S539" i="1" s="1"/>
  <c r="R540" i="1"/>
  <c r="S540" i="1" s="1"/>
  <c r="R541" i="1"/>
  <c r="S541" i="1" s="1"/>
  <c r="R542" i="1"/>
  <c r="S542" i="1" s="1"/>
  <c r="R543" i="1"/>
  <c r="S543" i="1" s="1"/>
  <c r="R544" i="1"/>
  <c r="S544" i="1" s="1"/>
  <c r="R545" i="1"/>
  <c r="S545" i="1" s="1"/>
  <c r="R546" i="1"/>
  <c r="S546" i="1" s="1"/>
  <c r="R547" i="1"/>
  <c r="S547" i="1" s="1"/>
  <c r="R548" i="1"/>
  <c r="S548" i="1" s="1"/>
  <c r="R549" i="1"/>
  <c r="S549" i="1" s="1"/>
  <c r="R550" i="1"/>
  <c r="S550" i="1" s="1"/>
  <c r="R551" i="1"/>
  <c r="S551" i="1" s="1"/>
  <c r="R552" i="1"/>
  <c r="S552" i="1" s="1"/>
  <c r="R553" i="1"/>
  <c r="S553" i="1" s="1"/>
  <c r="R554" i="1"/>
  <c r="S554" i="1" s="1"/>
  <c r="R555" i="1"/>
  <c r="S555" i="1" s="1"/>
  <c r="R556" i="1"/>
  <c r="S556" i="1" s="1"/>
  <c r="R557" i="1"/>
  <c r="S557" i="1" s="1"/>
  <c r="R558" i="1"/>
  <c r="S558" i="1" s="1"/>
  <c r="R559" i="1"/>
  <c r="S559" i="1" s="1"/>
  <c r="R560" i="1"/>
  <c r="S560" i="1" s="1"/>
  <c r="R561" i="1"/>
  <c r="S561" i="1" s="1"/>
  <c r="R562" i="1"/>
  <c r="S562" i="1" s="1"/>
  <c r="R563" i="1"/>
  <c r="S563" i="1" s="1"/>
  <c r="R564" i="1"/>
  <c r="S564" i="1" s="1"/>
  <c r="R565" i="1"/>
  <c r="S565" i="1" s="1"/>
  <c r="R566" i="1"/>
  <c r="S566" i="1" s="1"/>
  <c r="R567" i="1"/>
  <c r="S567" i="1" s="1"/>
  <c r="R568" i="1"/>
  <c r="S568" i="1" s="1"/>
  <c r="R569" i="1"/>
  <c r="S569" i="1" s="1"/>
  <c r="R570" i="1"/>
  <c r="S570" i="1" s="1"/>
  <c r="R571" i="1"/>
  <c r="S571" i="1" s="1"/>
  <c r="R572" i="1"/>
  <c r="S572" i="1" s="1"/>
  <c r="R573" i="1"/>
  <c r="S573" i="1" s="1"/>
  <c r="R574" i="1"/>
  <c r="S574" i="1" s="1"/>
  <c r="R575" i="1"/>
  <c r="S575" i="1" s="1"/>
  <c r="R576" i="1"/>
  <c r="S576" i="1" s="1"/>
  <c r="R577" i="1"/>
  <c r="S577" i="1" s="1"/>
  <c r="R578" i="1"/>
  <c r="S578" i="1" s="1"/>
  <c r="R579" i="1"/>
  <c r="S579" i="1" s="1"/>
  <c r="R580" i="1"/>
  <c r="S580" i="1" s="1"/>
  <c r="R581" i="1"/>
  <c r="S581" i="1" s="1"/>
  <c r="R582" i="1"/>
  <c r="S582" i="1" s="1"/>
  <c r="R583" i="1"/>
  <c r="S583" i="1" s="1"/>
  <c r="R584" i="1"/>
  <c r="S584" i="1" s="1"/>
  <c r="R585" i="1"/>
  <c r="S585" i="1" s="1"/>
  <c r="R586" i="1"/>
  <c r="S586" i="1" s="1"/>
  <c r="R587" i="1"/>
  <c r="S587" i="1" s="1"/>
  <c r="R588" i="1"/>
  <c r="S588" i="1" s="1"/>
  <c r="R589" i="1"/>
  <c r="S589" i="1" s="1"/>
  <c r="R590" i="1"/>
  <c r="S590" i="1" s="1"/>
  <c r="R591" i="1"/>
  <c r="S591" i="1" s="1"/>
  <c r="R592" i="1"/>
  <c r="S592" i="1" s="1"/>
  <c r="R593" i="1"/>
  <c r="S593" i="1" s="1"/>
  <c r="R594" i="1"/>
  <c r="S594" i="1" s="1"/>
  <c r="R595" i="1"/>
  <c r="S595" i="1" s="1"/>
  <c r="R596" i="1"/>
  <c r="S596" i="1" s="1"/>
  <c r="R597" i="1"/>
  <c r="S597" i="1" s="1"/>
  <c r="R598" i="1"/>
  <c r="S598" i="1" s="1"/>
  <c r="R599" i="1"/>
  <c r="S599" i="1" s="1"/>
  <c r="R600" i="1"/>
  <c r="S600" i="1" s="1"/>
  <c r="R601" i="1"/>
  <c r="S601" i="1" s="1"/>
  <c r="R602" i="1"/>
  <c r="S602" i="1" s="1"/>
  <c r="R603" i="1"/>
  <c r="S603" i="1" s="1"/>
  <c r="R604" i="1"/>
  <c r="S604" i="1" s="1"/>
  <c r="R605" i="1"/>
  <c r="S605" i="1" s="1"/>
  <c r="R606" i="1"/>
  <c r="S606" i="1" s="1"/>
  <c r="R607" i="1"/>
  <c r="S607" i="1" s="1"/>
  <c r="R608" i="1"/>
  <c r="S608" i="1" s="1"/>
  <c r="R609" i="1"/>
  <c r="S609" i="1" s="1"/>
  <c r="R610" i="1"/>
  <c r="S610" i="1" s="1"/>
  <c r="R611" i="1"/>
  <c r="S611" i="1" s="1"/>
  <c r="R612" i="1"/>
  <c r="S612" i="1" s="1"/>
  <c r="R613" i="1"/>
  <c r="S613" i="1" s="1"/>
  <c r="R614" i="1"/>
  <c r="S614" i="1" s="1"/>
  <c r="R615" i="1"/>
  <c r="S615" i="1" s="1"/>
  <c r="R616" i="1"/>
  <c r="S616" i="1" s="1"/>
  <c r="R617" i="1"/>
  <c r="S617" i="1" s="1"/>
  <c r="R618" i="1"/>
  <c r="S618" i="1" s="1"/>
  <c r="R619" i="1"/>
  <c r="S619" i="1" s="1"/>
  <c r="R620" i="1"/>
  <c r="S620" i="1" s="1"/>
  <c r="R621" i="1"/>
  <c r="S621" i="1" s="1"/>
  <c r="R622" i="1"/>
  <c r="S622" i="1" s="1"/>
  <c r="R623" i="1"/>
  <c r="S623" i="1" s="1"/>
  <c r="R624" i="1"/>
  <c r="S624" i="1" s="1"/>
  <c r="R625" i="1"/>
  <c r="S625" i="1" s="1"/>
  <c r="R626" i="1"/>
  <c r="S626" i="1" s="1"/>
  <c r="R627" i="1"/>
  <c r="S627" i="1" s="1"/>
  <c r="R628" i="1"/>
  <c r="S628" i="1" s="1"/>
  <c r="R629" i="1"/>
  <c r="S629" i="1" s="1"/>
  <c r="R630" i="1"/>
  <c r="S630" i="1" s="1"/>
  <c r="R631" i="1"/>
  <c r="S631" i="1" s="1"/>
  <c r="R632" i="1"/>
  <c r="S632" i="1" s="1"/>
  <c r="R633" i="1"/>
  <c r="S633" i="1" s="1"/>
  <c r="R634" i="1"/>
  <c r="S634" i="1" s="1"/>
  <c r="R635" i="1"/>
  <c r="S635" i="1" s="1"/>
  <c r="R636" i="1"/>
  <c r="S636" i="1" s="1"/>
  <c r="R637" i="1"/>
  <c r="S637" i="1" s="1"/>
  <c r="R638" i="1"/>
  <c r="S638" i="1" s="1"/>
  <c r="R639" i="1"/>
  <c r="S639" i="1" s="1"/>
  <c r="R640" i="1"/>
  <c r="S640" i="1" s="1"/>
  <c r="R641" i="1"/>
  <c r="S641" i="1" s="1"/>
  <c r="R642" i="1"/>
  <c r="S642" i="1" s="1"/>
  <c r="R643" i="1"/>
  <c r="S643" i="1" s="1"/>
  <c r="R644" i="1"/>
  <c r="S644" i="1" s="1"/>
  <c r="R645" i="1"/>
  <c r="S645" i="1" s="1"/>
  <c r="R646" i="1"/>
  <c r="S646" i="1" s="1"/>
  <c r="R647" i="1"/>
  <c r="S647" i="1" s="1"/>
  <c r="R648" i="1"/>
  <c r="S648" i="1" s="1"/>
  <c r="R649" i="1"/>
  <c r="S649" i="1" s="1"/>
  <c r="R650" i="1"/>
  <c r="S650" i="1" s="1"/>
  <c r="R651" i="1"/>
  <c r="S651" i="1" s="1"/>
  <c r="R652" i="1"/>
  <c r="S652" i="1" s="1"/>
  <c r="R653" i="1"/>
  <c r="S653" i="1" s="1"/>
  <c r="R654" i="1"/>
  <c r="S654" i="1" s="1"/>
  <c r="R655" i="1"/>
  <c r="S655" i="1" s="1"/>
  <c r="R656" i="1"/>
  <c r="S656" i="1" s="1"/>
  <c r="R657" i="1"/>
  <c r="S657" i="1" s="1"/>
  <c r="R658" i="1"/>
  <c r="S658" i="1" s="1"/>
  <c r="R659" i="1"/>
  <c r="S659" i="1" s="1"/>
  <c r="R660" i="1"/>
  <c r="S660" i="1" s="1"/>
  <c r="R661" i="1"/>
  <c r="S661" i="1" s="1"/>
  <c r="R662" i="1"/>
  <c r="S662" i="1" s="1"/>
  <c r="R663" i="1"/>
  <c r="S663" i="1" s="1"/>
  <c r="R664" i="1"/>
  <c r="S664" i="1" s="1"/>
  <c r="R665" i="1"/>
  <c r="S665" i="1" s="1"/>
  <c r="R666" i="1"/>
  <c r="S666" i="1" s="1"/>
  <c r="R667" i="1"/>
  <c r="S667" i="1" s="1"/>
  <c r="R668" i="1"/>
  <c r="S668" i="1" s="1"/>
  <c r="R669" i="1"/>
  <c r="S669" i="1" s="1"/>
  <c r="R670" i="1"/>
  <c r="S670" i="1" s="1"/>
  <c r="R671" i="1"/>
  <c r="S671" i="1" s="1"/>
  <c r="R672" i="1"/>
  <c r="S672" i="1" s="1"/>
  <c r="R673" i="1"/>
  <c r="S673" i="1" s="1"/>
  <c r="R674" i="1"/>
  <c r="S674" i="1" s="1"/>
  <c r="R675" i="1"/>
  <c r="S675" i="1" s="1"/>
  <c r="R676" i="1"/>
  <c r="S676" i="1" s="1"/>
  <c r="R677" i="1"/>
  <c r="S677" i="1" s="1"/>
  <c r="R678" i="1"/>
  <c r="S678" i="1" s="1"/>
  <c r="R679" i="1"/>
  <c r="S679" i="1" s="1"/>
  <c r="R680" i="1"/>
  <c r="N41" i="1" l="1"/>
  <c r="N42" i="1"/>
  <c r="N60" i="1"/>
  <c r="N52" i="1"/>
  <c r="N45" i="1"/>
  <c r="N44" i="1"/>
  <c r="N43" i="1"/>
  <c r="N61" i="1"/>
  <c r="N62" i="1"/>
  <c r="N63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64" i="1"/>
  <c r="N65" i="1"/>
  <c r="N66" i="1"/>
  <c r="N67" i="1"/>
  <c r="N68" i="1"/>
  <c r="N69" i="1"/>
  <c r="N70" i="1"/>
  <c r="N57" i="1"/>
  <c r="N58" i="1"/>
  <c r="N59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53" i="1"/>
  <c r="N54" i="1"/>
  <c r="N55" i="1"/>
  <c r="N56" i="1"/>
  <c r="N46" i="1"/>
  <c r="N47" i="1"/>
  <c r="N48" i="1"/>
  <c r="N49" i="1"/>
  <c r="N50" i="1"/>
  <c r="N51" i="1"/>
  <c r="I5" i="3"/>
  <c r="I14" i="3"/>
  <c r="J15" i="3"/>
  <c r="S680" i="1"/>
  <c r="T680" i="1"/>
  <c r="T679" i="1" s="1"/>
  <c r="T678" i="1" s="1"/>
  <c r="T677" i="1" s="1"/>
  <c r="T676" i="1" s="1"/>
  <c r="T675" i="1" s="1"/>
  <c r="T674" i="1" s="1"/>
  <c r="T673" i="1" s="1"/>
  <c r="T672" i="1" s="1"/>
  <c r="T671" i="1" s="1"/>
  <c r="T670" i="1" s="1"/>
  <c r="T669" i="1" s="1"/>
  <c r="T668" i="1" s="1"/>
  <c r="T667" i="1" s="1"/>
  <c r="T666" i="1" s="1"/>
  <c r="T665" i="1" s="1"/>
  <c r="T664" i="1" s="1"/>
  <c r="T663" i="1" s="1"/>
  <c r="T662" i="1" s="1"/>
  <c r="T661" i="1" s="1"/>
  <c r="T660" i="1" s="1"/>
  <c r="T659" i="1" s="1"/>
  <c r="T658" i="1" s="1"/>
  <c r="T657" i="1" s="1"/>
  <c r="T656" i="1" s="1"/>
  <c r="T655" i="1" s="1"/>
  <c r="T654" i="1" s="1"/>
  <c r="T653" i="1" s="1"/>
  <c r="T652" i="1" s="1"/>
  <c r="T651" i="1" s="1"/>
  <c r="T650" i="1" s="1"/>
  <c r="T649" i="1" s="1"/>
  <c r="T648" i="1" s="1"/>
  <c r="T647" i="1" s="1"/>
  <c r="T646" i="1" s="1"/>
  <c r="T645" i="1" s="1"/>
  <c r="T644" i="1" s="1"/>
  <c r="T643" i="1" s="1"/>
  <c r="T642" i="1" s="1"/>
  <c r="T641" i="1" s="1"/>
  <c r="T640" i="1" s="1"/>
  <c r="T639" i="1" s="1"/>
  <c r="T638" i="1" s="1"/>
  <c r="T637" i="1" s="1"/>
  <c r="T636" i="1" s="1"/>
  <c r="T635" i="1" s="1"/>
  <c r="T634" i="1" s="1"/>
  <c r="T633" i="1" s="1"/>
  <c r="T632" i="1" s="1"/>
  <c r="T631" i="1" s="1"/>
  <c r="T630" i="1" s="1"/>
  <c r="T629" i="1" s="1"/>
  <c r="T628" i="1" s="1"/>
  <c r="T627" i="1" s="1"/>
  <c r="T626" i="1" s="1"/>
  <c r="T625" i="1" s="1"/>
  <c r="T624" i="1" s="1"/>
  <c r="T623" i="1" s="1"/>
  <c r="T622" i="1" s="1"/>
  <c r="T621" i="1" s="1"/>
  <c r="T620" i="1" s="1"/>
  <c r="T619" i="1" s="1"/>
  <c r="T618" i="1" s="1"/>
  <c r="T617" i="1" s="1"/>
  <c r="T616" i="1" s="1"/>
  <c r="T615" i="1" s="1"/>
  <c r="T614" i="1" s="1"/>
  <c r="T613" i="1" s="1"/>
  <c r="T612" i="1" s="1"/>
  <c r="T611" i="1" s="1"/>
  <c r="T610" i="1" s="1"/>
  <c r="T609" i="1" s="1"/>
  <c r="T608" i="1" s="1"/>
  <c r="T607" i="1" s="1"/>
  <c r="T606" i="1" s="1"/>
  <c r="T605" i="1" s="1"/>
  <c r="T604" i="1" s="1"/>
  <c r="T603" i="1" s="1"/>
  <c r="T602" i="1" s="1"/>
  <c r="T601" i="1" s="1"/>
  <c r="T600" i="1" s="1"/>
  <c r="T599" i="1" s="1"/>
  <c r="T598" i="1" s="1"/>
  <c r="T597" i="1" s="1"/>
  <c r="T596" i="1" s="1"/>
  <c r="T595" i="1" s="1"/>
  <c r="T594" i="1" s="1"/>
  <c r="T593" i="1" s="1"/>
  <c r="T592" i="1" s="1"/>
  <c r="T591" i="1" s="1"/>
  <c r="T590" i="1" s="1"/>
  <c r="T589" i="1" s="1"/>
  <c r="T588" i="1" s="1"/>
  <c r="T587" i="1" s="1"/>
  <c r="T586" i="1" s="1"/>
  <c r="T585" i="1" s="1"/>
  <c r="T584" i="1" s="1"/>
  <c r="T583" i="1" s="1"/>
  <c r="T582" i="1" s="1"/>
  <c r="T581" i="1" s="1"/>
  <c r="T580" i="1" s="1"/>
  <c r="T579" i="1" s="1"/>
  <c r="T578" i="1" s="1"/>
  <c r="T577" i="1" s="1"/>
  <c r="T576" i="1" s="1"/>
  <c r="T575" i="1" s="1"/>
  <c r="T574" i="1" s="1"/>
  <c r="T573" i="1" s="1"/>
  <c r="T572" i="1" s="1"/>
  <c r="T571" i="1" s="1"/>
  <c r="T570" i="1" s="1"/>
  <c r="T569" i="1" s="1"/>
  <c r="T568" i="1" s="1"/>
  <c r="T567" i="1" s="1"/>
  <c r="T566" i="1" s="1"/>
  <c r="T565" i="1" s="1"/>
  <c r="T564" i="1" s="1"/>
  <c r="T563" i="1" s="1"/>
  <c r="T562" i="1" s="1"/>
  <c r="T561" i="1" s="1"/>
  <c r="T560" i="1" s="1"/>
  <c r="T559" i="1" s="1"/>
  <c r="T558" i="1" s="1"/>
  <c r="T557" i="1" s="1"/>
  <c r="T556" i="1" s="1"/>
  <c r="T555" i="1" s="1"/>
  <c r="T554" i="1" s="1"/>
  <c r="T553" i="1" s="1"/>
  <c r="T552" i="1" s="1"/>
  <c r="T551" i="1" s="1"/>
  <c r="T550" i="1" s="1"/>
  <c r="T549" i="1" s="1"/>
  <c r="T548" i="1" s="1"/>
  <c r="T547" i="1" s="1"/>
  <c r="T546" i="1" s="1"/>
  <c r="T545" i="1" s="1"/>
  <c r="T544" i="1" s="1"/>
  <c r="T543" i="1" s="1"/>
  <c r="T542" i="1" s="1"/>
  <c r="T541" i="1" s="1"/>
  <c r="T540" i="1" s="1"/>
  <c r="T539" i="1" s="1"/>
  <c r="T538" i="1" s="1"/>
  <c r="T537" i="1" s="1"/>
  <c r="T536" i="1" s="1"/>
  <c r="T535" i="1" s="1"/>
  <c r="T534" i="1" s="1"/>
  <c r="T533" i="1" s="1"/>
  <c r="T532" i="1" s="1"/>
  <c r="T531" i="1" s="1"/>
  <c r="T530" i="1" s="1"/>
  <c r="T529" i="1" s="1"/>
  <c r="T528" i="1" s="1"/>
  <c r="T527" i="1" s="1"/>
  <c r="T526" i="1" s="1"/>
  <c r="T525" i="1" s="1"/>
  <c r="T524" i="1" s="1"/>
  <c r="T523" i="1" s="1"/>
  <c r="T522" i="1" s="1"/>
  <c r="T521" i="1" s="1"/>
  <c r="T520" i="1" s="1"/>
  <c r="T519" i="1" s="1"/>
  <c r="T518" i="1" s="1"/>
  <c r="T517" i="1" s="1"/>
  <c r="T516" i="1" s="1"/>
  <c r="T515" i="1" s="1"/>
  <c r="T514" i="1" s="1"/>
  <c r="T513" i="1" s="1"/>
  <c r="T512" i="1" s="1"/>
  <c r="T511" i="1" s="1"/>
  <c r="T510" i="1" s="1"/>
  <c r="T509" i="1" s="1"/>
  <c r="T508" i="1" s="1"/>
  <c r="T507" i="1" s="1"/>
  <c r="T506" i="1" s="1"/>
  <c r="T505" i="1" s="1"/>
  <c r="T504" i="1" s="1"/>
  <c r="T503" i="1" s="1"/>
  <c r="T502" i="1" s="1"/>
  <c r="T501" i="1" s="1"/>
  <c r="T500" i="1" s="1"/>
  <c r="T499" i="1" s="1"/>
  <c r="T498" i="1" s="1"/>
  <c r="T497" i="1" s="1"/>
  <c r="T496" i="1" s="1"/>
  <c r="T495" i="1" s="1"/>
  <c r="T494" i="1" s="1"/>
  <c r="T493" i="1" s="1"/>
  <c r="T492" i="1" s="1"/>
  <c r="T491" i="1" s="1"/>
  <c r="T490" i="1" s="1"/>
  <c r="T489" i="1" s="1"/>
  <c r="T488" i="1" s="1"/>
  <c r="T487" i="1" s="1"/>
  <c r="T486" i="1" s="1"/>
  <c r="T485" i="1" s="1"/>
  <c r="T484" i="1" s="1"/>
  <c r="T483" i="1" s="1"/>
  <c r="T482" i="1" s="1"/>
  <c r="T481" i="1" s="1"/>
  <c r="T480" i="1" s="1"/>
  <c r="T479" i="1" s="1"/>
  <c r="T478" i="1" s="1"/>
  <c r="T477" i="1" s="1"/>
  <c r="T476" i="1" s="1"/>
  <c r="T475" i="1" s="1"/>
  <c r="T474" i="1" s="1"/>
  <c r="T473" i="1" s="1"/>
  <c r="T472" i="1" s="1"/>
  <c r="T471" i="1" s="1"/>
  <c r="T470" i="1" s="1"/>
  <c r="T469" i="1" s="1"/>
  <c r="T468" i="1" s="1"/>
  <c r="T467" i="1" s="1"/>
  <c r="T466" i="1" s="1"/>
  <c r="T465" i="1" s="1"/>
  <c r="T464" i="1" s="1"/>
  <c r="T463" i="1" s="1"/>
  <c r="T462" i="1" s="1"/>
  <c r="T461" i="1" s="1"/>
  <c r="T460" i="1" s="1"/>
  <c r="T459" i="1" s="1"/>
  <c r="T458" i="1" s="1"/>
  <c r="T457" i="1" s="1"/>
  <c r="T456" i="1" s="1"/>
  <c r="T455" i="1" s="1"/>
  <c r="T454" i="1" s="1"/>
  <c r="T453" i="1" s="1"/>
  <c r="T452" i="1" s="1"/>
  <c r="T451" i="1" s="1"/>
  <c r="T450" i="1" s="1"/>
  <c r="T449" i="1" s="1"/>
  <c r="T448" i="1" s="1"/>
  <c r="T447" i="1" s="1"/>
  <c r="T446" i="1" s="1"/>
  <c r="T445" i="1" s="1"/>
  <c r="T444" i="1" s="1"/>
  <c r="T443" i="1" s="1"/>
  <c r="T442" i="1" s="1"/>
  <c r="T441" i="1" s="1"/>
  <c r="T440" i="1" s="1"/>
  <c r="T439" i="1" s="1"/>
  <c r="T438" i="1" s="1"/>
  <c r="T437" i="1" s="1"/>
  <c r="T436" i="1" s="1"/>
  <c r="T435" i="1" s="1"/>
  <c r="T434" i="1" s="1"/>
  <c r="T433" i="1" s="1"/>
  <c r="T432" i="1" s="1"/>
  <c r="T431" i="1" s="1"/>
  <c r="T430" i="1" s="1"/>
  <c r="T429" i="1" s="1"/>
  <c r="T428" i="1" s="1"/>
  <c r="T427" i="1" s="1"/>
  <c r="T426" i="1" s="1"/>
  <c r="T425" i="1" s="1"/>
  <c r="T424" i="1" s="1"/>
  <c r="T423" i="1" s="1"/>
  <c r="T422" i="1" s="1"/>
  <c r="T421" i="1" s="1"/>
  <c r="T420" i="1" s="1"/>
  <c r="T419" i="1" s="1"/>
  <c r="T418" i="1" s="1"/>
  <c r="T417" i="1" s="1"/>
  <c r="T416" i="1" s="1"/>
  <c r="T415" i="1" s="1"/>
  <c r="T414" i="1" s="1"/>
  <c r="T413" i="1" s="1"/>
  <c r="T412" i="1" s="1"/>
  <c r="T411" i="1" s="1"/>
  <c r="T410" i="1" s="1"/>
  <c r="T409" i="1" s="1"/>
  <c r="T408" i="1" s="1"/>
  <c r="T407" i="1" s="1"/>
  <c r="T406" i="1" s="1"/>
  <c r="T405" i="1" s="1"/>
  <c r="T404" i="1" s="1"/>
  <c r="T403" i="1" s="1"/>
  <c r="T402" i="1" s="1"/>
  <c r="T401" i="1" s="1"/>
  <c r="T400" i="1" s="1"/>
  <c r="T399" i="1" s="1"/>
  <c r="T398" i="1" s="1"/>
  <c r="T397" i="1" s="1"/>
  <c r="T396" i="1" s="1"/>
  <c r="T395" i="1" s="1"/>
  <c r="T394" i="1" s="1"/>
  <c r="T393" i="1" s="1"/>
  <c r="T392" i="1" s="1"/>
  <c r="T391" i="1" s="1"/>
  <c r="T390" i="1" s="1"/>
  <c r="T389" i="1" s="1"/>
  <c r="T388" i="1" s="1"/>
  <c r="T387" i="1" s="1"/>
  <c r="T386" i="1" s="1"/>
  <c r="T385" i="1" s="1"/>
  <c r="T384" i="1" s="1"/>
  <c r="T383" i="1" s="1"/>
  <c r="T382" i="1" s="1"/>
  <c r="T381" i="1" s="1"/>
  <c r="T380" i="1" s="1"/>
  <c r="T379" i="1" s="1"/>
  <c r="T378" i="1" s="1"/>
  <c r="T377" i="1" s="1"/>
  <c r="T376" i="1" s="1"/>
  <c r="T375" i="1" s="1"/>
  <c r="T374" i="1" s="1"/>
  <c r="T373" i="1" s="1"/>
  <c r="T372" i="1" s="1"/>
  <c r="T371" i="1" s="1"/>
  <c r="T370" i="1" s="1"/>
  <c r="T369" i="1" s="1"/>
  <c r="T368" i="1" s="1"/>
  <c r="T367" i="1" s="1"/>
  <c r="T366" i="1" s="1"/>
  <c r="T365" i="1" s="1"/>
  <c r="T364" i="1" s="1"/>
  <c r="T363" i="1" s="1"/>
  <c r="T362" i="1" s="1"/>
  <c r="T361" i="1" s="1"/>
  <c r="T360" i="1" s="1"/>
  <c r="T359" i="1" s="1"/>
  <c r="T358" i="1" s="1"/>
  <c r="T357" i="1" s="1"/>
  <c r="T356" i="1" s="1"/>
  <c r="T355" i="1" s="1"/>
  <c r="T354" i="1" s="1"/>
  <c r="T353" i="1" s="1"/>
  <c r="T352" i="1" s="1"/>
  <c r="T351" i="1" s="1"/>
  <c r="T350" i="1" s="1"/>
  <c r="T349" i="1" s="1"/>
  <c r="T348" i="1" s="1"/>
  <c r="T347" i="1" s="1"/>
  <c r="T346" i="1" s="1"/>
  <c r="T345" i="1" s="1"/>
  <c r="T344" i="1" s="1"/>
  <c r="T343" i="1" s="1"/>
  <c r="T342" i="1" s="1"/>
  <c r="T341" i="1" s="1"/>
  <c r="T340" i="1" s="1"/>
  <c r="T339" i="1" s="1"/>
  <c r="T338" i="1" s="1"/>
  <c r="T337" i="1" s="1"/>
  <c r="T336" i="1" s="1"/>
  <c r="T335" i="1" s="1"/>
  <c r="T334" i="1" s="1"/>
  <c r="T333" i="1" s="1"/>
  <c r="T332" i="1" s="1"/>
  <c r="T331" i="1" s="1"/>
  <c r="T330" i="1" s="1"/>
  <c r="T329" i="1" s="1"/>
  <c r="T328" i="1" s="1"/>
  <c r="T327" i="1" s="1"/>
  <c r="T326" i="1" s="1"/>
  <c r="T325" i="1" s="1"/>
  <c r="T324" i="1" s="1"/>
  <c r="T323" i="1" s="1"/>
  <c r="T322" i="1" s="1"/>
  <c r="T321" i="1" s="1"/>
  <c r="T320" i="1" s="1"/>
  <c r="T319" i="1" s="1"/>
  <c r="T318" i="1" s="1"/>
  <c r="T317" i="1" s="1"/>
  <c r="T316" i="1" s="1"/>
  <c r="T315" i="1" s="1"/>
  <c r="T314" i="1" s="1"/>
  <c r="T313" i="1" s="1"/>
  <c r="T312" i="1" s="1"/>
  <c r="T311" i="1" s="1"/>
  <c r="T310" i="1" s="1"/>
  <c r="T309" i="1" s="1"/>
  <c r="T308" i="1" s="1"/>
  <c r="T307" i="1" s="1"/>
  <c r="T306" i="1" s="1"/>
  <c r="T305" i="1" s="1"/>
  <c r="T304" i="1" s="1"/>
  <c r="T303" i="1" s="1"/>
  <c r="T302" i="1" s="1"/>
  <c r="T301" i="1" s="1"/>
  <c r="T300" i="1" s="1"/>
  <c r="T299" i="1" s="1"/>
  <c r="T298" i="1" s="1"/>
  <c r="T297" i="1" s="1"/>
  <c r="T296" i="1" s="1"/>
  <c r="T295" i="1" s="1"/>
  <c r="T294" i="1" s="1"/>
  <c r="T293" i="1" s="1"/>
  <c r="T292" i="1" s="1"/>
  <c r="T291" i="1" s="1"/>
  <c r="T290" i="1" s="1"/>
  <c r="T289" i="1" s="1"/>
  <c r="T288" i="1" s="1"/>
  <c r="T287" i="1" s="1"/>
  <c r="T286" i="1" s="1"/>
  <c r="T285" i="1" s="1"/>
  <c r="T284" i="1" s="1"/>
  <c r="T283" i="1" s="1"/>
  <c r="T282" i="1" s="1"/>
  <c r="T281" i="1" s="1"/>
  <c r="T280" i="1" s="1"/>
  <c r="T279" i="1" s="1"/>
  <c r="T278" i="1" s="1"/>
  <c r="T277" i="1" s="1"/>
  <c r="T276" i="1" s="1"/>
  <c r="T275" i="1" s="1"/>
  <c r="T274" i="1" s="1"/>
  <c r="T273" i="1" s="1"/>
  <c r="T272" i="1" s="1"/>
  <c r="T271" i="1" s="1"/>
  <c r="T270" i="1" s="1"/>
  <c r="T269" i="1" s="1"/>
  <c r="T268" i="1" s="1"/>
  <c r="T267" i="1" s="1"/>
  <c r="T266" i="1" s="1"/>
  <c r="T265" i="1" s="1"/>
  <c r="T264" i="1" s="1"/>
  <c r="T263" i="1" s="1"/>
  <c r="T262" i="1" s="1"/>
  <c r="T261" i="1" s="1"/>
  <c r="T260" i="1" s="1"/>
  <c r="T259" i="1" s="1"/>
  <c r="T258" i="1" s="1"/>
  <c r="T257" i="1" s="1"/>
  <c r="T256" i="1" s="1"/>
  <c r="T255" i="1" s="1"/>
  <c r="T254" i="1" s="1"/>
  <c r="T253" i="1" s="1"/>
  <c r="T252" i="1" s="1"/>
  <c r="T251" i="1" s="1"/>
  <c r="T250" i="1" s="1"/>
  <c r="T249" i="1" s="1"/>
  <c r="T248" i="1" s="1"/>
  <c r="T247" i="1" s="1"/>
  <c r="T246" i="1" s="1"/>
  <c r="T245" i="1" s="1"/>
  <c r="T244" i="1" s="1"/>
  <c r="T243" i="1" s="1"/>
  <c r="T242" i="1" s="1"/>
  <c r="T241" i="1" s="1"/>
  <c r="T240" i="1" s="1"/>
  <c r="T239" i="1" s="1"/>
  <c r="T238" i="1" s="1"/>
  <c r="T237" i="1" s="1"/>
  <c r="T236" i="1" s="1"/>
  <c r="T235" i="1" s="1"/>
  <c r="T234" i="1" s="1"/>
  <c r="T233" i="1" s="1"/>
  <c r="T232" i="1" s="1"/>
  <c r="T231" i="1" s="1"/>
  <c r="T230" i="1" s="1"/>
  <c r="T229" i="1" s="1"/>
  <c r="T228" i="1" s="1"/>
  <c r="T227" i="1" s="1"/>
  <c r="T226" i="1" s="1"/>
  <c r="T225" i="1" s="1"/>
  <c r="T224" i="1" s="1"/>
  <c r="T223" i="1" s="1"/>
  <c r="T222" i="1" s="1"/>
  <c r="T221" i="1" s="1"/>
  <c r="T220" i="1" s="1"/>
  <c r="T219" i="1" s="1"/>
  <c r="T218" i="1" s="1"/>
  <c r="T217" i="1" s="1"/>
  <c r="T216" i="1" s="1"/>
  <c r="T215" i="1" s="1"/>
  <c r="T214" i="1" s="1"/>
  <c r="T213" i="1" s="1"/>
  <c r="T212" i="1" s="1"/>
  <c r="T211" i="1" s="1"/>
  <c r="T210" i="1" s="1"/>
  <c r="T209" i="1" s="1"/>
  <c r="T208" i="1" s="1"/>
  <c r="T207" i="1" s="1"/>
  <c r="T206" i="1" s="1"/>
  <c r="T205" i="1" s="1"/>
  <c r="T204" i="1" s="1"/>
  <c r="T203" i="1" s="1"/>
  <c r="T202" i="1" s="1"/>
  <c r="T201" i="1" s="1"/>
  <c r="T200" i="1" s="1"/>
  <c r="T199" i="1" s="1"/>
  <c r="T198" i="1" s="1"/>
  <c r="T197" i="1" s="1"/>
  <c r="T196" i="1" s="1"/>
  <c r="T195" i="1" s="1"/>
  <c r="T194" i="1" s="1"/>
  <c r="T193" i="1" s="1"/>
  <c r="T192" i="1" s="1"/>
  <c r="T191" i="1" s="1"/>
  <c r="T190" i="1" s="1"/>
  <c r="T189" i="1" s="1"/>
  <c r="T188" i="1" s="1"/>
  <c r="T187" i="1" s="1"/>
  <c r="T186" i="1" s="1"/>
  <c r="T185" i="1" s="1"/>
  <c r="T184" i="1" s="1"/>
  <c r="T183" i="1" s="1"/>
  <c r="T182" i="1" s="1"/>
  <c r="T181" i="1" s="1"/>
  <c r="T180" i="1" s="1"/>
  <c r="T179" i="1" s="1"/>
  <c r="T178" i="1" s="1"/>
  <c r="T177" i="1" s="1"/>
  <c r="T176" i="1" s="1"/>
  <c r="T175" i="1" s="1"/>
  <c r="T174" i="1" s="1"/>
  <c r="T173" i="1" s="1"/>
  <c r="T172" i="1" s="1"/>
  <c r="T171" i="1" s="1"/>
  <c r="T170" i="1" s="1"/>
  <c r="T169" i="1" s="1"/>
  <c r="T168" i="1" s="1"/>
  <c r="T167" i="1" s="1"/>
  <c r="T166" i="1" s="1"/>
  <c r="T165" i="1" s="1"/>
  <c r="T164" i="1" s="1"/>
  <c r="T163" i="1" s="1"/>
  <c r="T162" i="1" s="1"/>
  <c r="T161" i="1" s="1"/>
  <c r="T160" i="1" s="1"/>
  <c r="T159" i="1" s="1"/>
  <c r="T158" i="1" s="1"/>
  <c r="T157" i="1" s="1"/>
  <c r="T156" i="1" s="1"/>
  <c r="T155" i="1" s="1"/>
  <c r="T154" i="1" s="1"/>
  <c r="T153" i="1" s="1"/>
  <c r="T152" i="1" s="1"/>
  <c r="T151" i="1" s="1"/>
  <c r="T150" i="1" s="1"/>
  <c r="T149" i="1" s="1"/>
  <c r="T148" i="1" s="1"/>
  <c r="T147" i="1" s="1"/>
  <c r="T146" i="1" s="1"/>
  <c r="T145" i="1" s="1"/>
  <c r="T144" i="1" s="1"/>
  <c r="T143" i="1" s="1"/>
  <c r="T142" i="1" s="1"/>
  <c r="T141" i="1" s="1"/>
  <c r="T140" i="1" s="1"/>
  <c r="T139" i="1" s="1"/>
  <c r="T138" i="1" s="1"/>
  <c r="T137" i="1" s="1"/>
  <c r="T136" i="1" s="1"/>
  <c r="T135" i="1" s="1"/>
  <c r="T134" i="1" s="1"/>
  <c r="T133" i="1" s="1"/>
  <c r="T132" i="1" s="1"/>
  <c r="T131" i="1" s="1"/>
  <c r="T130" i="1" s="1"/>
  <c r="T129" i="1" s="1"/>
  <c r="T128" i="1" s="1"/>
  <c r="T127" i="1" s="1"/>
  <c r="T126" i="1" s="1"/>
  <c r="T125" i="1" s="1"/>
  <c r="T124" i="1" s="1"/>
  <c r="T123" i="1" s="1"/>
  <c r="T122" i="1" s="1"/>
  <c r="T121" i="1" s="1"/>
  <c r="T120" i="1" s="1"/>
  <c r="T119" i="1" s="1"/>
  <c r="T118" i="1" s="1"/>
  <c r="T117" i="1" s="1"/>
  <c r="T116" i="1" s="1"/>
  <c r="T115" i="1" s="1"/>
  <c r="H8" i="3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AQ8" i="3" s="1"/>
  <c r="AR8" i="3" s="1"/>
  <c r="AS8" i="3" s="1"/>
  <c r="AT8" i="3" s="1"/>
  <c r="AU8" i="3" s="1"/>
  <c r="AV8" i="3" s="1"/>
  <c r="AW8" i="3" s="1"/>
  <c r="AX8" i="3" s="1"/>
  <c r="AY8" i="3" s="1"/>
  <c r="AZ8" i="3" s="1"/>
  <c r="BA8" i="3" s="1"/>
  <c r="BB8" i="3" s="1"/>
  <c r="BC8" i="3" s="1"/>
  <c r="BD8" i="3" s="1"/>
  <c r="BE8" i="3" s="1"/>
  <c r="BF8" i="3" s="1"/>
  <c r="BG8" i="3" s="1"/>
  <c r="BH8" i="3" s="1"/>
  <c r="BI8" i="3" s="1"/>
  <c r="BJ8" i="3" s="1"/>
  <c r="BK8" i="3" s="1"/>
  <c r="BL8" i="3" s="1"/>
  <c r="BM8" i="3" s="1"/>
  <c r="BN8" i="3" s="1"/>
  <c r="BO8" i="3" s="1"/>
  <c r="BP8" i="3" s="1"/>
  <c r="BQ8" i="3" s="1"/>
  <c r="BR8" i="3" s="1"/>
  <c r="BS8" i="3" s="1"/>
  <c r="BT8" i="3" s="1"/>
  <c r="BU8" i="3" s="1"/>
  <c r="BV8" i="3" s="1"/>
  <c r="BW8" i="3" s="1"/>
  <c r="BX8" i="3" s="1"/>
  <c r="BY8" i="3" s="1"/>
  <c r="BZ8" i="3" s="1"/>
  <c r="CA8" i="3" s="1"/>
  <c r="CB8" i="3" s="1"/>
  <c r="CC8" i="3" s="1"/>
  <c r="CD8" i="3" s="1"/>
  <c r="CE8" i="3" s="1"/>
  <c r="CF8" i="3" s="1"/>
  <c r="CG8" i="3" s="1"/>
  <c r="CH8" i="3" s="1"/>
  <c r="CI8" i="3" s="1"/>
  <c r="CJ8" i="3" s="1"/>
  <c r="CK8" i="3" s="1"/>
  <c r="CL8" i="3" s="1"/>
  <c r="CM8" i="3" s="1"/>
  <c r="CN8" i="3" s="1"/>
  <c r="CO8" i="3" s="1"/>
  <c r="CP8" i="3" s="1"/>
  <c r="CQ8" i="3" s="1"/>
  <c r="CR8" i="3" s="1"/>
  <c r="CS8" i="3" s="1"/>
  <c r="CT8" i="3" s="1"/>
  <c r="CU8" i="3" s="1"/>
  <c r="CV8" i="3" s="1"/>
  <c r="CW8" i="3" s="1"/>
  <c r="CX8" i="3" s="1"/>
  <c r="CY8" i="3" s="1"/>
  <c r="CZ8" i="3" s="1"/>
  <c r="DA8" i="3" s="1"/>
  <c r="DB8" i="3" s="1"/>
  <c r="DC8" i="3" s="1"/>
  <c r="DD8" i="3" s="1"/>
  <c r="DE8" i="3" s="1"/>
  <c r="DF8" i="3" s="1"/>
  <c r="DG8" i="3" s="1"/>
  <c r="DH8" i="3" s="1"/>
  <c r="DI8" i="3" s="1"/>
  <c r="DJ8" i="3" s="1"/>
  <c r="DK8" i="3" s="1"/>
  <c r="DL8" i="3" s="1"/>
  <c r="DM8" i="3" s="1"/>
  <c r="DN8" i="3" s="1"/>
  <c r="DO8" i="3" s="1"/>
  <c r="DP8" i="3" s="1"/>
  <c r="DQ8" i="3" s="1"/>
  <c r="DR8" i="3" s="1"/>
  <c r="DS8" i="3" s="1"/>
  <c r="DT8" i="3" s="1"/>
  <c r="DU8" i="3" s="1"/>
  <c r="DV8" i="3" s="1"/>
  <c r="DW8" i="3" s="1"/>
  <c r="DX8" i="3" s="1"/>
  <c r="DY8" i="3" s="1"/>
  <c r="DZ8" i="3" s="1"/>
  <c r="EA8" i="3" s="1"/>
  <c r="EB8" i="3" s="1"/>
  <c r="EC8" i="3" s="1"/>
  <c r="ED8" i="3" s="1"/>
  <c r="EE8" i="3" s="1"/>
  <c r="EF8" i="3" s="1"/>
  <c r="EG8" i="3" s="1"/>
  <c r="EH8" i="3" s="1"/>
  <c r="EI8" i="3" s="1"/>
  <c r="EJ8" i="3" s="1"/>
  <c r="EK8" i="3" s="1"/>
  <c r="EL8" i="3" s="1"/>
  <c r="EM8" i="3" s="1"/>
  <c r="EN8" i="3" s="1"/>
  <c r="EO8" i="3" s="1"/>
  <c r="EP8" i="3" s="1"/>
  <c r="EQ8" i="3" s="1"/>
  <c r="ER8" i="3" s="1"/>
  <c r="ES8" i="3" s="1"/>
  <c r="ET8" i="3" s="1"/>
  <c r="EU8" i="3" s="1"/>
  <c r="EV8" i="3" s="1"/>
  <c r="EW8" i="3" s="1"/>
  <c r="EX8" i="3" s="1"/>
  <c r="EY8" i="3" s="1"/>
  <c r="EZ8" i="3" s="1"/>
  <c r="FA8" i="3" s="1"/>
  <c r="FB8" i="3" s="1"/>
  <c r="FC8" i="3" s="1"/>
  <c r="FD8" i="3" s="1"/>
  <c r="FE8" i="3" s="1"/>
  <c r="FF8" i="3" s="1"/>
  <c r="FG8" i="3" s="1"/>
  <c r="FH8" i="3" s="1"/>
  <c r="FI8" i="3" s="1"/>
  <c r="FJ8" i="3" s="1"/>
  <c r="FK8" i="3" s="1"/>
  <c r="FL8" i="3" s="1"/>
  <c r="FM8" i="3" s="1"/>
  <c r="FN8" i="3" s="1"/>
  <c r="FO8" i="3" s="1"/>
  <c r="FP8" i="3" s="1"/>
  <c r="FQ8" i="3" s="1"/>
  <c r="FR8" i="3" s="1"/>
  <c r="FS8" i="3" s="1"/>
  <c r="FT8" i="3" s="1"/>
  <c r="FU8" i="3" s="1"/>
  <c r="FV8" i="3" s="1"/>
  <c r="FW8" i="3" s="1"/>
  <c r="FX8" i="3" s="1"/>
  <c r="FY8" i="3" s="1"/>
  <c r="FZ8" i="3" s="1"/>
  <c r="GA8" i="3" s="1"/>
  <c r="GB8" i="3" s="1"/>
  <c r="GC8" i="3" s="1"/>
  <c r="GD8" i="3" s="1"/>
  <c r="GE8" i="3" s="1"/>
  <c r="J5" i="3" l="1"/>
  <c r="J14" i="3"/>
  <c r="K15" i="3"/>
  <c r="P57" i="1"/>
  <c r="P61" i="1"/>
  <c r="P65" i="1"/>
  <c r="P69" i="1"/>
  <c r="P73" i="1"/>
  <c r="P77" i="1"/>
  <c r="P81" i="1"/>
  <c r="P85" i="1"/>
  <c r="P89" i="1"/>
  <c r="P93" i="1"/>
  <c r="P97" i="1"/>
  <c r="P101" i="1"/>
  <c r="P105" i="1"/>
  <c r="P109" i="1"/>
  <c r="P113" i="1"/>
  <c r="P56" i="1"/>
  <c r="P60" i="1"/>
  <c r="P64" i="1"/>
  <c r="P68" i="1"/>
  <c r="P72" i="1"/>
  <c r="P76" i="1"/>
  <c r="P80" i="1"/>
  <c r="P84" i="1"/>
  <c r="P88" i="1"/>
  <c r="P92" i="1"/>
  <c r="P96" i="1"/>
  <c r="P100" i="1"/>
  <c r="P104" i="1"/>
  <c r="P108" i="1"/>
  <c r="P112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1" i="1"/>
  <c r="P58" i="1"/>
  <c r="P62" i="1"/>
  <c r="P66" i="1"/>
  <c r="P70" i="1"/>
  <c r="P74" i="1"/>
  <c r="P78" i="1"/>
  <c r="P82" i="1"/>
  <c r="P86" i="1"/>
  <c r="P90" i="1"/>
  <c r="P94" i="1"/>
  <c r="P98" i="1"/>
  <c r="P102" i="1"/>
  <c r="P106" i="1"/>
  <c r="P110" i="1"/>
  <c r="P114" i="1"/>
  <c r="R114" i="1" l="1"/>
  <c r="S114" i="1" s="1"/>
  <c r="R110" i="1"/>
  <c r="S110" i="1" s="1"/>
  <c r="R106" i="1"/>
  <c r="S106" i="1" s="1"/>
  <c r="R102" i="1"/>
  <c r="S102" i="1" s="1"/>
  <c r="R98" i="1"/>
  <c r="S98" i="1" s="1"/>
  <c r="R94" i="1"/>
  <c r="S94" i="1" s="1"/>
  <c r="R90" i="1"/>
  <c r="S90" i="1" s="1"/>
  <c r="R86" i="1"/>
  <c r="S86" i="1" s="1"/>
  <c r="R82" i="1"/>
  <c r="S82" i="1" s="1"/>
  <c r="R78" i="1"/>
  <c r="S78" i="1" s="1"/>
  <c r="R74" i="1"/>
  <c r="S74" i="1" s="1"/>
  <c r="R70" i="1"/>
  <c r="S70" i="1" s="1"/>
  <c r="R66" i="1"/>
  <c r="S66" i="1" s="1"/>
  <c r="R62" i="1"/>
  <c r="S62" i="1" s="1"/>
  <c r="R58" i="1"/>
  <c r="S58" i="1" s="1"/>
  <c r="R111" i="1"/>
  <c r="S111" i="1" s="1"/>
  <c r="R107" i="1"/>
  <c r="S107" i="1" s="1"/>
  <c r="R103" i="1"/>
  <c r="S103" i="1" s="1"/>
  <c r="R99" i="1"/>
  <c r="S99" i="1" s="1"/>
  <c r="R95" i="1"/>
  <c r="S95" i="1" s="1"/>
  <c r="R91" i="1"/>
  <c r="S91" i="1" s="1"/>
  <c r="R87" i="1"/>
  <c r="S87" i="1" s="1"/>
  <c r="R83" i="1"/>
  <c r="S83" i="1" s="1"/>
  <c r="R79" i="1"/>
  <c r="S79" i="1" s="1"/>
  <c r="R75" i="1"/>
  <c r="S75" i="1" s="1"/>
  <c r="R71" i="1"/>
  <c r="S71" i="1" s="1"/>
  <c r="R67" i="1"/>
  <c r="S67" i="1" s="1"/>
  <c r="R63" i="1"/>
  <c r="S63" i="1" s="1"/>
  <c r="R59" i="1"/>
  <c r="S59" i="1" s="1"/>
  <c r="R112" i="1"/>
  <c r="S112" i="1" s="1"/>
  <c r="R108" i="1"/>
  <c r="S108" i="1" s="1"/>
  <c r="R104" i="1"/>
  <c r="S104" i="1" s="1"/>
  <c r="R100" i="1"/>
  <c r="S100" i="1" s="1"/>
  <c r="R96" i="1"/>
  <c r="S96" i="1" s="1"/>
  <c r="R92" i="1"/>
  <c r="S92" i="1" s="1"/>
  <c r="R88" i="1"/>
  <c r="S88" i="1" s="1"/>
  <c r="R84" i="1"/>
  <c r="S84" i="1" s="1"/>
  <c r="R80" i="1"/>
  <c r="S80" i="1" s="1"/>
  <c r="R76" i="1"/>
  <c r="S76" i="1" s="1"/>
  <c r="R72" i="1"/>
  <c r="S72" i="1" s="1"/>
  <c r="R68" i="1"/>
  <c r="S68" i="1" s="1"/>
  <c r="R64" i="1"/>
  <c r="S64" i="1" s="1"/>
  <c r="R60" i="1"/>
  <c r="S60" i="1" s="1"/>
  <c r="R56" i="1"/>
  <c r="S56" i="1" s="1"/>
  <c r="R113" i="1"/>
  <c r="S113" i="1" s="1"/>
  <c r="R109" i="1"/>
  <c r="S109" i="1" s="1"/>
  <c r="R105" i="1"/>
  <c r="S105" i="1" s="1"/>
  <c r="R101" i="1"/>
  <c r="S101" i="1" s="1"/>
  <c r="R97" i="1"/>
  <c r="S97" i="1" s="1"/>
  <c r="R93" i="1"/>
  <c r="S93" i="1" s="1"/>
  <c r="R89" i="1"/>
  <c r="S89" i="1" s="1"/>
  <c r="R85" i="1"/>
  <c r="S85" i="1" s="1"/>
  <c r="R81" i="1"/>
  <c r="S81" i="1" s="1"/>
  <c r="R77" i="1"/>
  <c r="S77" i="1" s="1"/>
  <c r="R73" i="1"/>
  <c r="S73" i="1" s="1"/>
  <c r="R69" i="1"/>
  <c r="S69" i="1" s="1"/>
  <c r="R65" i="1"/>
  <c r="S65" i="1" s="1"/>
  <c r="R61" i="1"/>
  <c r="S61" i="1" s="1"/>
  <c r="R57" i="1"/>
  <c r="S57" i="1" s="1"/>
  <c r="K5" i="3"/>
  <c r="K14" i="3"/>
  <c r="L15" i="3"/>
  <c r="L5" i="3" l="1"/>
  <c r="L14" i="3"/>
  <c r="M15" i="3"/>
  <c r="P42" i="1"/>
  <c r="P52" i="1"/>
  <c r="P45" i="1"/>
  <c r="P44" i="1"/>
  <c r="P43" i="1"/>
  <c r="P53" i="1"/>
  <c r="P54" i="1"/>
  <c r="P55" i="1"/>
  <c r="P46" i="1"/>
  <c r="P47" i="1"/>
  <c r="P48" i="1"/>
  <c r="P49" i="1"/>
  <c r="P50" i="1"/>
  <c r="P51" i="1"/>
  <c r="T114" i="1" l="1"/>
  <c r="T113" i="1" s="1"/>
  <c r="T112" i="1" s="1"/>
  <c r="T111" i="1" s="1"/>
  <c r="T110" i="1" s="1"/>
  <c r="T109" i="1" s="1"/>
  <c r="T108" i="1" s="1"/>
  <c r="T107" i="1" s="1"/>
  <c r="T106" i="1" s="1"/>
  <c r="T105" i="1" s="1"/>
  <c r="T104" i="1" s="1"/>
  <c r="T103" i="1" s="1"/>
  <c r="T102" i="1" s="1"/>
  <c r="T101" i="1" s="1"/>
  <c r="T100" i="1" s="1"/>
  <c r="T99" i="1" s="1"/>
  <c r="T98" i="1" s="1"/>
  <c r="T97" i="1" s="1"/>
  <c r="T96" i="1" s="1"/>
  <c r="T95" i="1" s="1"/>
  <c r="T94" i="1" s="1"/>
  <c r="T93" i="1" s="1"/>
  <c r="T92" i="1" s="1"/>
  <c r="T91" i="1" s="1"/>
  <c r="T90" i="1" s="1"/>
  <c r="T89" i="1" s="1"/>
  <c r="T88" i="1" s="1"/>
  <c r="T87" i="1" s="1"/>
  <c r="T86" i="1" s="1"/>
  <c r="T85" i="1" s="1"/>
  <c r="T84" i="1" s="1"/>
  <c r="T83" i="1" s="1"/>
  <c r="T82" i="1" s="1"/>
  <c r="T81" i="1" s="1"/>
  <c r="T80" i="1" s="1"/>
  <c r="T79" i="1" s="1"/>
  <c r="T78" i="1" s="1"/>
  <c r="T77" i="1" s="1"/>
  <c r="T76" i="1" s="1"/>
  <c r="T75" i="1" s="1"/>
  <c r="T74" i="1" s="1"/>
  <c r="T73" i="1" s="1"/>
  <c r="T72" i="1" s="1"/>
  <c r="T71" i="1" s="1"/>
  <c r="T70" i="1" s="1"/>
  <c r="T69" i="1" s="1"/>
  <c r="T68" i="1" s="1"/>
  <c r="T67" i="1" s="1"/>
  <c r="T66" i="1" s="1"/>
  <c r="T65" i="1" s="1"/>
  <c r="T64" i="1" s="1"/>
  <c r="T63" i="1" s="1"/>
  <c r="T62" i="1" s="1"/>
  <c r="T61" i="1" s="1"/>
  <c r="T60" i="1" s="1"/>
  <c r="T59" i="1" s="1"/>
  <c r="T58" i="1" s="1"/>
  <c r="T57" i="1" s="1"/>
  <c r="T56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55" i="1"/>
  <c r="R54" i="1"/>
  <c r="S54" i="1" s="1"/>
  <c r="R53" i="1"/>
  <c r="S53" i="1" s="1"/>
  <c r="R43" i="1"/>
  <c r="R44" i="1"/>
  <c r="S44" i="1" s="1"/>
  <c r="R45" i="1"/>
  <c r="S45" i="1" s="1"/>
  <c r="R52" i="1"/>
  <c r="S52" i="1" s="1"/>
  <c r="R42" i="1"/>
  <c r="S42" i="1" s="1"/>
  <c r="M5" i="3"/>
  <c r="M14" i="3"/>
  <c r="N15" i="3"/>
  <c r="P41" i="1"/>
  <c r="S43" i="1" l="1"/>
  <c r="S55" i="1"/>
  <c r="T55" i="1"/>
  <c r="T54" i="1" s="1"/>
  <c r="T53" i="1" s="1"/>
  <c r="T52" i="1" s="1"/>
  <c r="T51" i="1" s="1"/>
  <c r="T50" i="1" s="1"/>
  <c r="T49" i="1" s="1"/>
  <c r="T48" i="1" s="1"/>
  <c r="T47" i="1" s="1"/>
  <c r="T46" i="1" s="1"/>
  <c r="T45" i="1" s="1"/>
  <c r="T44" i="1" s="1"/>
  <c r="T43" i="1" s="1"/>
  <c r="T42" i="1" s="1"/>
  <c r="N5" i="3"/>
  <c r="N14" i="3"/>
  <c r="O15" i="3"/>
  <c r="R41" i="1"/>
  <c r="O5" i="3" l="1"/>
  <c r="O14" i="3"/>
  <c r="P15" i="3"/>
  <c r="S41" i="1"/>
  <c r="T41" i="1" s="1"/>
  <c r="T38" i="1" s="1"/>
  <c r="B18" i="1" s="1"/>
  <c r="D18" i="1" s="1"/>
  <c r="R38" i="1"/>
  <c r="P5" i="3" l="1"/>
  <c r="P14" i="3"/>
  <c r="Q15" i="3"/>
  <c r="F18" i="1"/>
  <c r="H18" i="1" s="1"/>
  <c r="J18" i="1" s="1"/>
  <c r="B19" i="1"/>
  <c r="B20" i="1" s="1"/>
  <c r="D19" i="1"/>
  <c r="D20" i="1" s="1"/>
  <c r="B33" i="1"/>
  <c r="B17" i="1"/>
  <c r="Q5" i="3" l="1"/>
  <c r="Q14" i="3"/>
  <c r="H19" i="1"/>
  <c r="H20" i="1" s="1"/>
  <c r="R15" i="3"/>
  <c r="F19" i="1"/>
  <c r="F20" i="1" s="1"/>
  <c r="L18" i="1"/>
  <c r="L19" i="1" s="1"/>
  <c r="L20" i="1" s="1"/>
  <c r="J19" i="1"/>
  <c r="J20" i="1" s="1"/>
  <c r="R5" i="3" l="1"/>
  <c r="R14" i="3"/>
  <c r="S15" i="3"/>
  <c r="N18" i="1"/>
  <c r="B1219" i="3"/>
  <c r="B1005" i="3"/>
  <c r="D1147" i="3"/>
  <c r="D685" i="3"/>
  <c r="D715" i="3"/>
  <c r="C361" i="3"/>
  <c r="B467" i="3"/>
  <c r="B1261" i="3"/>
  <c r="D1115" i="3"/>
  <c r="C301" i="3"/>
  <c r="C659" i="3"/>
  <c r="C805" i="3"/>
  <c r="B649" i="3"/>
  <c r="D569" i="3"/>
  <c r="FC7" i="3"/>
  <c r="EH6" i="3"/>
  <c r="B853" i="3"/>
  <c r="B1101" i="3"/>
  <c r="B921" i="3"/>
  <c r="B1015" i="3"/>
  <c r="B393" i="3"/>
  <c r="C837" i="3"/>
  <c r="D607" i="3"/>
  <c r="C385" i="3"/>
  <c r="AU6" i="3"/>
  <c r="B745" i="3"/>
  <c r="FI6" i="3"/>
  <c r="DU7" i="3"/>
  <c r="D927" i="3"/>
  <c r="B1257" i="3"/>
  <c r="B351" i="3"/>
  <c r="B871" i="3"/>
  <c r="D1165" i="3"/>
  <c r="D929" i="3"/>
  <c r="C1057" i="3"/>
  <c r="C801" i="3"/>
  <c r="GE6" i="3"/>
  <c r="D481" i="3"/>
  <c r="D1083" i="3"/>
  <c r="C59" i="3"/>
  <c r="D601" i="3"/>
  <c r="EI7" i="3"/>
  <c r="D79" i="3"/>
  <c r="B545" i="3"/>
  <c r="GD7" i="3"/>
  <c r="B53" i="3"/>
  <c r="C99" i="3"/>
  <c r="B781" i="3"/>
  <c r="B889" i="3"/>
  <c r="B607" i="3"/>
  <c r="EC7" i="3"/>
  <c r="D659" i="3"/>
  <c r="C249" i="3"/>
  <c r="C205" i="3"/>
  <c r="B671" i="3"/>
  <c r="EE7" i="3"/>
  <c r="D735" i="3"/>
  <c r="C851" i="3"/>
  <c r="M7" i="3"/>
  <c r="B257" i="3"/>
  <c r="BN6" i="3"/>
  <c r="D1191" i="3"/>
  <c r="D625" i="3"/>
  <c r="C1239" i="3"/>
  <c r="C661" i="3"/>
  <c r="D893" i="3"/>
  <c r="B119" i="3"/>
  <c r="D1229" i="3"/>
  <c r="B97" i="3"/>
  <c r="B511" i="3"/>
  <c r="B1241" i="3"/>
  <c r="D17" i="3"/>
  <c r="B873" i="3"/>
  <c r="D341" i="3"/>
  <c r="CE7" i="3"/>
  <c r="C1069" i="3"/>
  <c r="C1213" i="3"/>
  <c r="D761" i="3"/>
  <c r="B323" i="3"/>
  <c r="C665" i="3"/>
  <c r="D1263" i="3"/>
  <c r="C1291" i="3"/>
  <c r="B831" i="3"/>
  <c r="B1119" i="3"/>
  <c r="B709" i="3"/>
  <c r="B515" i="3"/>
  <c r="B463" i="3"/>
  <c r="B1065" i="3"/>
  <c r="EW6" i="3"/>
  <c r="C409" i="3"/>
  <c r="D387" i="3"/>
  <c r="D117" i="3"/>
  <c r="D1087" i="3"/>
  <c r="D823" i="3"/>
  <c r="D1101" i="3"/>
  <c r="D253" i="3"/>
  <c r="B761" i="3"/>
  <c r="B823" i="3"/>
  <c r="D975" i="3"/>
  <c r="C391" i="3"/>
  <c r="D1137" i="3"/>
  <c r="B247" i="3"/>
  <c r="C505" i="3"/>
  <c r="C311" i="3"/>
  <c r="D49" i="3"/>
  <c r="B43" i="3"/>
  <c r="D323" i="3"/>
  <c r="D1035" i="3"/>
  <c r="D1077" i="3"/>
  <c r="D45" i="3"/>
  <c r="B69" i="3"/>
  <c r="D637" i="3"/>
  <c r="B639" i="3"/>
  <c r="C445" i="3"/>
  <c r="B389" i="3"/>
  <c r="B699" i="3"/>
  <c r="DF6" i="3"/>
  <c r="B1061" i="3"/>
  <c r="D325" i="3"/>
  <c r="B765" i="3"/>
  <c r="D785" i="3"/>
  <c r="D563" i="3"/>
  <c r="D315" i="3"/>
  <c r="C183" i="3"/>
  <c r="B575" i="3"/>
  <c r="B241" i="3"/>
  <c r="DF7" i="3"/>
  <c r="B1279" i="3"/>
  <c r="D1025" i="3"/>
  <c r="C933" i="3"/>
  <c r="B1055" i="3"/>
  <c r="C1221" i="3"/>
  <c r="D1127" i="3"/>
  <c r="D881" i="3"/>
  <c r="D813" i="3"/>
  <c r="B741" i="3"/>
  <c r="D453" i="3"/>
  <c r="B213" i="3"/>
  <c r="B229" i="3"/>
  <c r="DW6" i="3"/>
  <c r="CK6" i="3"/>
  <c r="C349" i="3"/>
  <c r="B233" i="3"/>
  <c r="B881" i="3"/>
  <c r="B843" i="3"/>
  <c r="D1143" i="3"/>
  <c r="D633" i="3"/>
  <c r="D933" i="3"/>
  <c r="DJ6" i="3"/>
  <c r="AL7" i="3"/>
  <c r="D989" i="3"/>
  <c r="C1249" i="3"/>
  <c r="D465" i="3"/>
  <c r="B883" i="3"/>
  <c r="GA6" i="3"/>
  <c r="D291" i="3"/>
  <c r="C93" i="3"/>
  <c r="CT7" i="3"/>
  <c r="BL6" i="3"/>
  <c r="C1187" i="3"/>
  <c r="B559" i="3"/>
  <c r="D705" i="3"/>
  <c r="D711" i="3"/>
  <c r="B1071" i="3"/>
  <c r="B39" i="3"/>
  <c r="DS7" i="3"/>
  <c r="D1169" i="3"/>
  <c r="D1249" i="3"/>
  <c r="D239" i="3"/>
  <c r="B349" i="3"/>
  <c r="B645" i="3"/>
  <c r="EZ6" i="3"/>
  <c r="DM7" i="3"/>
  <c r="AV6" i="3"/>
  <c r="B399" i="3"/>
  <c r="DI6" i="3"/>
  <c r="B861" i="3"/>
  <c r="C1275" i="3"/>
  <c r="B977" i="3"/>
  <c r="C989" i="3"/>
  <c r="D917" i="3"/>
  <c r="D1139" i="3"/>
  <c r="B513" i="3"/>
  <c r="BK6" i="3"/>
  <c r="C199" i="3"/>
  <c r="C765" i="3"/>
  <c r="B289" i="3"/>
  <c r="C981" i="3"/>
  <c r="EM7" i="3"/>
  <c r="B1293" i="3"/>
  <c r="B1035" i="3"/>
  <c r="FS6" i="3"/>
  <c r="B633" i="3"/>
  <c r="C1019" i="3"/>
  <c r="D1155" i="3"/>
  <c r="D703" i="3"/>
  <c r="D627" i="3"/>
  <c r="B1141" i="3"/>
  <c r="B483" i="3"/>
  <c r="B459" i="3"/>
  <c r="B785" i="3"/>
  <c r="C215" i="3"/>
  <c r="C621" i="3"/>
  <c r="D1069" i="3"/>
  <c r="BK7" i="3"/>
  <c r="C1191" i="3"/>
  <c r="D115" i="3"/>
  <c r="B917" i="3"/>
  <c r="B1273" i="3"/>
  <c r="B425" i="3"/>
  <c r="D1159" i="3"/>
  <c r="C539" i="3"/>
  <c r="C1225" i="3"/>
  <c r="D825" i="3"/>
  <c r="D991" i="3"/>
  <c r="B531" i="3"/>
  <c r="D495" i="3"/>
  <c r="D339" i="3"/>
  <c r="D447" i="3"/>
  <c r="CY6" i="3"/>
  <c r="D1177" i="3"/>
  <c r="D1293" i="3"/>
  <c r="C1001" i="3"/>
  <c r="D1007" i="3"/>
  <c r="C905" i="3"/>
  <c r="C287" i="3"/>
  <c r="D217" i="3"/>
  <c r="C237" i="3"/>
  <c r="B1245" i="3"/>
  <c r="CI7" i="3"/>
  <c r="C197" i="3"/>
  <c r="B901" i="3"/>
  <c r="AM7" i="3"/>
  <c r="R7" i="3"/>
  <c r="D293" i="3"/>
  <c r="C559" i="3"/>
  <c r="B1057" i="3"/>
  <c r="C965" i="3"/>
  <c r="C1067" i="3"/>
  <c r="D1203" i="3"/>
  <c r="C781" i="3"/>
  <c r="C907" i="3"/>
  <c r="AY7" i="3"/>
  <c r="B705" i="3"/>
  <c r="C1223" i="3"/>
  <c r="C1251" i="3"/>
  <c r="B225" i="3"/>
  <c r="D181" i="3"/>
  <c r="C619" i="3"/>
  <c r="C187" i="3"/>
  <c r="C581" i="3"/>
  <c r="D797" i="3"/>
  <c r="D951" i="3"/>
  <c r="B1053" i="3"/>
  <c r="D731" i="3"/>
  <c r="C367" i="3"/>
  <c r="B697" i="3"/>
  <c r="D611" i="3"/>
  <c r="D771" i="3"/>
  <c r="D1269" i="3"/>
  <c r="C809" i="3"/>
  <c r="C825" i="3"/>
  <c r="B787" i="3"/>
  <c r="C381" i="3"/>
  <c r="B887" i="3"/>
  <c r="D435" i="3"/>
  <c r="B535" i="3"/>
  <c r="D1183" i="3"/>
  <c r="D463" i="3"/>
  <c r="C1277" i="3"/>
  <c r="DO6" i="3"/>
  <c r="C677" i="3"/>
  <c r="CV6" i="3"/>
  <c r="B827" i="3"/>
  <c r="B1285" i="3"/>
  <c r="D979" i="3"/>
  <c r="B923" i="3"/>
  <c r="B655" i="3"/>
  <c r="D71" i="3"/>
  <c r="AM6" i="3"/>
  <c r="C1243" i="3"/>
  <c r="C521" i="3"/>
  <c r="D237" i="3"/>
  <c r="D857" i="3"/>
  <c r="C607" i="3"/>
  <c r="C1219" i="3"/>
  <c r="DD7" i="3"/>
  <c r="B235" i="3"/>
  <c r="J6" i="3"/>
  <c r="C1263" i="3"/>
  <c r="C589" i="3"/>
  <c r="D473" i="3"/>
  <c r="D257" i="3"/>
  <c r="B1093" i="3"/>
  <c r="B465" i="3"/>
  <c r="C203" i="3"/>
  <c r="BJ7" i="3"/>
  <c r="B383" i="3"/>
  <c r="B1185" i="3"/>
  <c r="B907" i="3"/>
  <c r="C449" i="3"/>
  <c r="B409" i="3"/>
  <c r="B489" i="3"/>
  <c r="C715" i="3"/>
  <c r="CI6" i="3"/>
  <c r="C245" i="3"/>
  <c r="D1013" i="3"/>
  <c r="C1095" i="3"/>
  <c r="C227" i="3"/>
  <c r="C613" i="3"/>
  <c r="D1239" i="3"/>
  <c r="C163" i="3"/>
  <c r="B549" i="3"/>
  <c r="D119" i="3"/>
  <c r="D1109" i="3"/>
  <c r="D1287" i="3"/>
  <c r="C1261" i="3"/>
  <c r="D719" i="3"/>
  <c r="C537" i="3"/>
  <c r="B275" i="3"/>
  <c r="B445" i="3"/>
  <c r="D701" i="3"/>
  <c r="C901" i="3"/>
  <c r="X7" i="3"/>
  <c r="D227" i="3"/>
  <c r="C749" i="3"/>
  <c r="C259" i="3"/>
  <c r="D111" i="3"/>
  <c r="D717" i="3"/>
  <c r="B1203" i="3"/>
  <c r="D971" i="3"/>
  <c r="C515" i="3"/>
  <c r="B1091" i="3"/>
  <c r="C257" i="3"/>
  <c r="C1087" i="3"/>
  <c r="C1093" i="3"/>
  <c r="C499" i="3"/>
  <c r="C1005" i="3"/>
  <c r="B567" i="3"/>
  <c r="D671" i="3"/>
  <c r="K7" i="3"/>
  <c r="EW7" i="3"/>
  <c r="DP6" i="3"/>
  <c r="D859" i="3"/>
  <c r="D197" i="3"/>
  <c r="D307" i="3"/>
  <c r="B175" i="3"/>
  <c r="C491" i="3"/>
  <c r="D1161" i="3"/>
  <c r="D649" i="3"/>
  <c r="D1237" i="3"/>
  <c r="D617" i="3"/>
  <c r="B221" i="3"/>
  <c r="C167" i="3"/>
  <c r="B547" i="3"/>
  <c r="C657" i="3"/>
  <c r="C479" i="3"/>
  <c r="DM6" i="3"/>
  <c r="I6" i="3"/>
  <c r="C1227" i="3"/>
  <c r="C991" i="3"/>
  <c r="C355" i="3"/>
  <c r="B1025" i="3"/>
  <c r="B619" i="3"/>
  <c r="DD6" i="3"/>
  <c r="O7" i="3"/>
  <c r="B1267" i="3"/>
  <c r="B577" i="3"/>
  <c r="D559" i="3"/>
  <c r="B205" i="3"/>
  <c r="EM6" i="3"/>
  <c r="C503" i="3"/>
  <c r="C495" i="3"/>
  <c r="C771" i="3"/>
  <c r="D1129" i="3"/>
  <c r="D557" i="3"/>
  <c r="B273" i="3"/>
  <c r="EV7" i="3"/>
  <c r="B885" i="3"/>
  <c r="D393" i="3"/>
  <c r="C319" i="3"/>
  <c r="D571" i="3"/>
  <c r="C969" i="3"/>
  <c r="O6" i="3"/>
  <c r="DW7" i="3"/>
  <c r="B769" i="3"/>
  <c r="BO7" i="3"/>
  <c r="C143" i="3"/>
  <c r="C789" i="3"/>
  <c r="C727" i="3"/>
  <c r="B1131" i="3"/>
  <c r="D963" i="3"/>
  <c r="B751" i="3"/>
  <c r="B933" i="3"/>
  <c r="D845" i="3"/>
  <c r="D547" i="3"/>
  <c r="C1101" i="3"/>
  <c r="C949" i="3"/>
  <c r="C131" i="3"/>
  <c r="B17" i="3"/>
  <c r="FZ7" i="3"/>
  <c r="BF7" i="3"/>
  <c r="B1247" i="3"/>
  <c r="DT6" i="3"/>
  <c r="GB7" i="3"/>
  <c r="C399" i="3"/>
  <c r="C275" i="3"/>
  <c r="D839" i="3"/>
  <c r="C477" i="3"/>
  <c r="B47" i="3"/>
  <c r="B969" i="3"/>
  <c r="B395" i="3"/>
  <c r="C195" i="3"/>
  <c r="C407" i="3"/>
  <c r="B217" i="3"/>
  <c r="B993" i="3"/>
  <c r="D867" i="3"/>
  <c r="C1289" i="3"/>
  <c r="D647" i="3"/>
  <c r="C867" i="3"/>
  <c r="C855" i="3"/>
  <c r="B159" i="3"/>
  <c r="B1009" i="3"/>
  <c r="B1215" i="3"/>
  <c r="C697" i="3"/>
  <c r="B1077" i="3"/>
  <c r="D725" i="3"/>
  <c r="D1207" i="3"/>
  <c r="D567" i="3"/>
  <c r="ES6" i="3"/>
  <c r="B857" i="3"/>
  <c r="B1123" i="3"/>
  <c r="C685" i="3"/>
  <c r="BQ6" i="3"/>
  <c r="D243" i="3"/>
  <c r="B1287" i="3"/>
  <c r="C653" i="3"/>
  <c r="D829" i="3"/>
  <c r="B329" i="3"/>
  <c r="C1283" i="3"/>
  <c r="C427" i="3"/>
  <c r="B137" i="3"/>
  <c r="D173" i="3"/>
  <c r="B485" i="3"/>
  <c r="D801" i="3"/>
  <c r="B1197" i="3"/>
  <c r="C483" i="3"/>
  <c r="C587" i="3"/>
  <c r="D89" i="3"/>
  <c r="D903" i="3"/>
  <c r="D55" i="3"/>
  <c r="D1065" i="3"/>
  <c r="B803" i="3"/>
  <c r="D381" i="3"/>
  <c r="C853" i="3"/>
  <c r="B361" i="3"/>
  <c r="C127" i="3"/>
  <c r="D347" i="3"/>
  <c r="B897" i="3"/>
  <c r="C861" i="3"/>
  <c r="D351" i="3"/>
  <c r="D901" i="3"/>
  <c r="D399" i="3"/>
  <c r="D87" i="3"/>
  <c r="B855" i="3"/>
  <c r="C641" i="3"/>
  <c r="B1277" i="3"/>
  <c r="C667" i="3"/>
  <c r="B819" i="3"/>
  <c r="B461" i="3"/>
  <c r="C155" i="3"/>
  <c r="FP7" i="3"/>
  <c r="D1059" i="3"/>
  <c r="C1021" i="3"/>
  <c r="D1041" i="3"/>
  <c r="D709" i="3"/>
  <c r="D683" i="3"/>
  <c r="D1153" i="3"/>
  <c r="D741" i="3"/>
  <c r="D1173" i="3"/>
  <c r="B903" i="3"/>
  <c r="B1117" i="3"/>
  <c r="BH7" i="3"/>
  <c r="FY6" i="3"/>
  <c r="B1243" i="3"/>
  <c r="B537" i="3"/>
  <c r="D549" i="3"/>
  <c r="D503" i="3"/>
  <c r="D849" i="3"/>
  <c r="D383" i="3"/>
  <c r="B423" i="3"/>
  <c r="B385" i="3"/>
  <c r="C1113" i="3"/>
  <c r="C1181" i="3"/>
  <c r="C785" i="3"/>
  <c r="D1251" i="3"/>
  <c r="C201" i="3"/>
  <c r="GD6" i="3"/>
  <c r="D1075" i="3"/>
  <c r="C271" i="3"/>
  <c r="B271" i="3"/>
  <c r="B1001" i="3"/>
  <c r="D599" i="3"/>
  <c r="C77" i="3"/>
  <c r="B173" i="3"/>
  <c r="D1215" i="3"/>
  <c r="B1059" i="3"/>
  <c r="C43" i="3"/>
  <c r="C331" i="3"/>
  <c r="D767" i="3"/>
  <c r="FF6" i="3"/>
  <c r="C1147" i="3"/>
  <c r="C113" i="3"/>
  <c r="C29" i="3"/>
  <c r="C691" i="3"/>
  <c r="D969" i="3"/>
  <c r="C293" i="3"/>
  <c r="B81" i="3"/>
  <c r="B1291" i="3"/>
  <c r="C655" i="3"/>
  <c r="D1111" i="3"/>
  <c r="BC6" i="3"/>
  <c r="DH6" i="3"/>
  <c r="C705" i="3"/>
  <c r="B1039" i="3"/>
  <c r="B1201" i="3"/>
  <c r="B1295" i="3"/>
  <c r="B585" i="3"/>
  <c r="C371" i="3"/>
  <c r="D947" i="3"/>
  <c r="B1107" i="3"/>
  <c r="C1045" i="3"/>
  <c r="C695" i="3"/>
  <c r="C157" i="3"/>
  <c r="B721" i="3"/>
  <c r="B637" i="3"/>
  <c r="D1205" i="3"/>
  <c r="B1153" i="3"/>
  <c r="C741" i="3"/>
  <c r="BY7" i="3"/>
  <c r="C1035" i="3"/>
  <c r="D1289" i="3"/>
  <c r="C351" i="3"/>
  <c r="B971" i="3"/>
  <c r="C839" i="3"/>
  <c r="FU6" i="3"/>
  <c r="C389" i="3"/>
  <c r="D63" i="3"/>
  <c r="B747" i="3"/>
  <c r="D1211" i="3"/>
  <c r="D897" i="3"/>
  <c r="EN7" i="3"/>
  <c r="D883" i="3"/>
  <c r="D877" i="3"/>
  <c r="C957" i="3"/>
  <c r="B1121" i="3"/>
  <c r="D1053" i="3"/>
  <c r="C731" i="3"/>
  <c r="C145" i="3"/>
  <c r="C55" i="3"/>
  <c r="AC7" i="3"/>
  <c r="C833" i="3"/>
  <c r="D773" i="3"/>
  <c r="B869" i="3"/>
  <c r="B441" i="3"/>
  <c r="D21" i="3"/>
  <c r="D39" i="3"/>
  <c r="B663" i="3"/>
  <c r="C775" i="3"/>
  <c r="D401" i="3"/>
  <c r="C443" i="3"/>
  <c r="C891" i="3"/>
  <c r="C1207" i="3"/>
  <c r="B739" i="3"/>
  <c r="D1265" i="3"/>
  <c r="C921" i="3"/>
  <c r="C845" i="3"/>
  <c r="B829" i="3"/>
  <c r="C229" i="3"/>
  <c r="C393" i="3"/>
  <c r="D661" i="3"/>
  <c r="EG7" i="3"/>
  <c r="C1271" i="3"/>
  <c r="D1227" i="3"/>
  <c r="D855" i="3"/>
  <c r="D1279" i="3"/>
  <c r="B733" i="3"/>
  <c r="B737" i="3"/>
  <c r="C755" i="3"/>
  <c r="D297" i="3"/>
  <c r="B727" i="3"/>
  <c r="B457" i="3"/>
  <c r="D411" i="3"/>
  <c r="B689" i="3"/>
  <c r="D1045" i="3"/>
  <c r="D983" i="3"/>
  <c r="BZ7" i="3"/>
  <c r="K6" i="3"/>
  <c r="B1085" i="3"/>
  <c r="D127" i="3"/>
  <c r="C347" i="3"/>
  <c r="C401" i="3"/>
  <c r="FM6" i="3"/>
  <c r="D317" i="3"/>
  <c r="D943" i="3"/>
  <c r="D137" i="3"/>
  <c r="D285" i="3"/>
  <c r="C919" i="3"/>
  <c r="D1189" i="3"/>
  <c r="C339" i="3"/>
  <c r="D755" i="3"/>
  <c r="B1269" i="3"/>
  <c r="B1103" i="3"/>
  <c r="B337" i="3"/>
  <c r="B849" i="3"/>
  <c r="D493" i="3"/>
  <c r="D93" i="3"/>
  <c r="Y6" i="3"/>
  <c r="B365" i="3"/>
  <c r="C303" i="3"/>
  <c r="C1043" i="3"/>
  <c r="AZ7" i="3"/>
  <c r="EP6" i="3"/>
  <c r="Q7" i="3"/>
  <c r="C669" i="3"/>
  <c r="C53" i="3"/>
  <c r="C529" i="3"/>
  <c r="FR7" i="3"/>
  <c r="B661" i="3"/>
  <c r="C435" i="3"/>
  <c r="C573" i="3"/>
  <c r="B327" i="3"/>
  <c r="B95" i="3"/>
  <c r="EP7" i="3"/>
  <c r="D359" i="3"/>
  <c r="D769" i="3"/>
  <c r="C1169" i="3"/>
  <c r="D869" i="3"/>
  <c r="C507" i="3"/>
  <c r="B719" i="3"/>
  <c r="D561" i="3"/>
  <c r="D35" i="3"/>
  <c r="C35" i="3"/>
  <c r="C955" i="3"/>
  <c r="B895" i="3"/>
  <c r="C681" i="3"/>
  <c r="C239" i="3"/>
  <c r="C1253" i="3"/>
  <c r="B23" i="3"/>
  <c r="EG6" i="3"/>
  <c r="P6" i="3"/>
  <c r="C89" i="3"/>
  <c r="B1251" i="3"/>
  <c r="D745" i="3"/>
  <c r="D429" i="3"/>
  <c r="DG6" i="3"/>
  <c r="C1145" i="3"/>
  <c r="EE6" i="3"/>
  <c r="DX7" i="3"/>
  <c r="D109" i="3"/>
  <c r="D911" i="3"/>
  <c r="B497" i="3"/>
  <c r="C671" i="3"/>
  <c r="B1221" i="3"/>
  <c r="D663" i="3"/>
  <c r="D421" i="3"/>
  <c r="C1231" i="3"/>
  <c r="D287" i="3"/>
  <c r="B181" i="3"/>
  <c r="C25" i="3"/>
  <c r="D523" i="3"/>
  <c r="DE6" i="3"/>
  <c r="C1141" i="3"/>
  <c r="D195" i="3"/>
  <c r="D141" i="3"/>
  <c r="C717" i="3"/>
  <c r="D1257" i="3"/>
  <c r="C467" i="3"/>
  <c r="C281" i="3"/>
  <c r="D179" i="3"/>
  <c r="D273" i="3"/>
  <c r="C329" i="3"/>
  <c r="C849" i="3"/>
  <c r="B521" i="3"/>
  <c r="D1003" i="3"/>
  <c r="B1169" i="3"/>
  <c r="D707" i="3"/>
  <c r="D1261" i="3"/>
  <c r="C1077" i="3"/>
  <c r="B525" i="3"/>
  <c r="C1049" i="3"/>
  <c r="C585" i="3"/>
  <c r="DY7" i="3"/>
  <c r="C171" i="3"/>
  <c r="B133" i="3"/>
  <c r="C719" i="3"/>
  <c r="CN7" i="3"/>
  <c r="C563" i="3"/>
  <c r="CE6" i="3"/>
  <c r="C779" i="3"/>
  <c r="D1145" i="3"/>
  <c r="EH7" i="3"/>
  <c r="C1139" i="3"/>
  <c r="C617" i="3"/>
  <c r="B955" i="3"/>
  <c r="D501" i="3"/>
  <c r="B77" i="3"/>
  <c r="C1047" i="3"/>
  <c r="D641" i="3"/>
  <c r="B837" i="3"/>
  <c r="D1063" i="3"/>
  <c r="C1259" i="3"/>
  <c r="EB6" i="3"/>
  <c r="C651" i="3"/>
  <c r="D57" i="3"/>
  <c r="FY7" i="3"/>
  <c r="C599" i="3"/>
  <c r="B479" i="3"/>
  <c r="D283" i="3"/>
  <c r="C859" i="3"/>
  <c r="D1131" i="3"/>
  <c r="D747" i="3"/>
  <c r="B987" i="3"/>
  <c r="D103" i="3"/>
  <c r="CJ6" i="3"/>
  <c r="B875" i="3"/>
  <c r="C439" i="3"/>
  <c r="B319" i="3"/>
  <c r="D819" i="3"/>
  <c r="C1063" i="3"/>
  <c r="D673" i="3"/>
  <c r="D753" i="3"/>
  <c r="D961" i="3"/>
  <c r="B1227" i="3"/>
  <c r="B863" i="3"/>
  <c r="AQ6" i="3"/>
  <c r="B475" i="3"/>
  <c r="D299" i="3"/>
  <c r="B755" i="3"/>
  <c r="B965" i="3"/>
  <c r="C831" i="3"/>
  <c r="D781" i="3"/>
  <c r="C787" i="3"/>
  <c r="D329" i="3"/>
  <c r="D193" i="3"/>
  <c r="FA6" i="3"/>
  <c r="CG6" i="3"/>
  <c r="D749" i="3"/>
  <c r="B1013" i="3"/>
  <c r="D75" i="3"/>
  <c r="D779" i="3"/>
  <c r="C441" i="3"/>
  <c r="D143" i="3"/>
  <c r="I7" i="3"/>
  <c r="C1009" i="3"/>
  <c r="D1047" i="3"/>
  <c r="D925" i="3"/>
  <c r="P7" i="3"/>
  <c r="D939" i="3"/>
  <c r="EK7" i="3"/>
  <c r="D1099" i="3"/>
  <c r="B949" i="3"/>
  <c r="C863" i="3"/>
  <c r="B315" i="3"/>
  <c r="C37" i="3"/>
  <c r="D513" i="3"/>
  <c r="AN6" i="3"/>
  <c r="D431" i="3"/>
  <c r="C175" i="3"/>
  <c r="C1203" i="3"/>
  <c r="FH7" i="3"/>
  <c r="B1097" i="3"/>
  <c r="D635" i="3"/>
  <c r="B1193" i="3"/>
  <c r="B941" i="3"/>
  <c r="D221" i="3"/>
  <c r="C179" i="3"/>
  <c r="C951" i="3"/>
  <c r="D385" i="3"/>
  <c r="B1043" i="3"/>
  <c r="B617" i="3"/>
  <c r="C501" i="3"/>
  <c r="D311" i="3"/>
  <c r="C125" i="3"/>
  <c r="D587" i="3"/>
  <c r="D1119" i="3"/>
  <c r="C959" i="3"/>
  <c r="Q6" i="3"/>
  <c r="V6" i="3"/>
  <c r="C971" i="3"/>
  <c r="D391" i="3"/>
  <c r="B893" i="3"/>
  <c r="FQ6" i="3"/>
  <c r="C1193" i="3"/>
  <c r="B185" i="3"/>
  <c r="C751" i="3"/>
  <c r="D125" i="3"/>
  <c r="D541" i="3"/>
  <c r="B795" i="3"/>
  <c r="C463" i="3"/>
  <c r="D555" i="3"/>
  <c r="CL6" i="3"/>
  <c r="C405" i="3"/>
  <c r="B311" i="3"/>
  <c r="C1175" i="3"/>
  <c r="D191" i="3"/>
  <c r="C497" i="3"/>
  <c r="B1281" i="3"/>
  <c r="D981" i="3"/>
  <c r="C875" i="3"/>
  <c r="C21" i="3"/>
  <c r="C309" i="3"/>
  <c r="D417" i="3"/>
  <c r="D777" i="3"/>
  <c r="GC6" i="3"/>
  <c r="C877" i="3"/>
  <c r="B49" i="3"/>
  <c r="B177" i="3"/>
  <c r="DK6" i="3"/>
  <c r="B1177" i="3"/>
  <c r="B57" i="3"/>
  <c r="B929" i="3"/>
  <c r="C815" i="3"/>
  <c r="D155" i="3"/>
  <c r="B249" i="3"/>
  <c r="B591" i="3"/>
  <c r="B303" i="3"/>
  <c r="B1109" i="3"/>
  <c r="B867" i="3"/>
  <c r="B93" i="3"/>
  <c r="B825" i="3"/>
  <c r="EJ6" i="3"/>
  <c r="D107" i="3"/>
  <c r="C415" i="3"/>
  <c r="D959" i="3"/>
  <c r="D935" i="3"/>
  <c r="C1075" i="3"/>
  <c r="D995" i="3"/>
  <c r="EK6" i="3"/>
  <c r="B391" i="3"/>
  <c r="C61" i="3"/>
  <c r="C417" i="3"/>
  <c r="CQ6" i="3"/>
  <c r="B413" i="3"/>
  <c r="FS7" i="3"/>
  <c r="B265" i="3"/>
  <c r="D327" i="3"/>
  <c r="D509" i="3"/>
  <c r="B429" i="3"/>
  <c r="C159" i="3"/>
  <c r="B437" i="3"/>
  <c r="D791" i="3"/>
  <c r="C889" i="3"/>
  <c r="B865" i="3"/>
  <c r="C403" i="3"/>
  <c r="C115" i="3"/>
  <c r="D131" i="3"/>
  <c r="B681" i="3"/>
  <c r="B491" i="3"/>
  <c r="D1217" i="3"/>
  <c r="C1163" i="3"/>
  <c r="B945" i="3"/>
  <c r="C1081" i="3"/>
  <c r="B809" i="3"/>
  <c r="D891" i="3"/>
  <c r="B667" i="3"/>
  <c r="AD7" i="3"/>
  <c r="B835" i="3"/>
  <c r="C419" i="3"/>
  <c r="B1037" i="3"/>
  <c r="B793" i="3"/>
  <c r="EY6" i="3"/>
  <c r="EF6" i="3"/>
  <c r="EF7" i="3"/>
  <c r="B1007" i="3"/>
  <c r="C1195" i="3"/>
  <c r="S6" i="3"/>
  <c r="C557" i="3"/>
  <c r="B251" i="3"/>
  <c r="D345" i="3"/>
  <c r="D591" i="3"/>
  <c r="C897" i="3"/>
  <c r="C1127" i="3"/>
  <c r="C603" i="3"/>
  <c r="C583" i="3"/>
  <c r="B1115" i="3"/>
  <c r="D255" i="3"/>
  <c r="B211" i="3"/>
  <c r="D1271" i="3"/>
  <c r="B1075" i="3"/>
  <c r="D213" i="3"/>
  <c r="B169" i="3"/>
  <c r="BT6" i="3"/>
  <c r="B677" i="3"/>
  <c r="FG6" i="3"/>
  <c r="D261" i="3"/>
  <c r="B603" i="3"/>
  <c r="B989" i="3"/>
  <c r="C721" i="3"/>
  <c r="C729" i="3"/>
  <c r="B1157" i="3"/>
  <c r="B935" i="3"/>
  <c r="B909" i="3"/>
  <c r="C813" i="3"/>
  <c r="C979" i="3"/>
  <c r="Y7" i="3"/>
  <c r="C387" i="3"/>
  <c r="D597" i="3"/>
  <c r="B1079" i="3"/>
  <c r="CD7" i="3"/>
  <c r="C601" i="3"/>
  <c r="C315" i="3"/>
  <c r="B109" i="3"/>
  <c r="C1177" i="3"/>
  <c r="D723" i="3"/>
  <c r="D1193" i="3"/>
  <c r="DB6" i="3"/>
  <c r="D469" i="3"/>
  <c r="B239" i="3"/>
  <c r="D19" i="3"/>
  <c r="AS6" i="3"/>
  <c r="AE6" i="3"/>
  <c r="B561" i="3"/>
  <c r="AD6" i="3"/>
  <c r="D265" i="3"/>
  <c r="D553" i="3"/>
  <c r="B135" i="3"/>
  <c r="B643" i="3"/>
  <c r="B1207" i="3"/>
  <c r="B615" i="3"/>
  <c r="B1045" i="3"/>
  <c r="B297" i="3"/>
  <c r="B141" i="3"/>
  <c r="D65" i="3"/>
  <c r="AW6" i="3"/>
  <c r="B237" i="3"/>
  <c r="C1171" i="3"/>
  <c r="B753" i="3"/>
  <c r="C649" i="3"/>
  <c r="D1233" i="3"/>
  <c r="C577" i="3"/>
  <c r="C793" i="3"/>
  <c r="D1149" i="3"/>
  <c r="B623" i="3"/>
  <c r="D1073" i="3"/>
  <c r="D639" i="3"/>
  <c r="D1123" i="3"/>
  <c r="C881" i="3"/>
  <c r="C675" i="3"/>
  <c r="C591" i="3"/>
  <c r="B911" i="3"/>
  <c r="C871" i="3"/>
  <c r="B731" i="3"/>
  <c r="D37" i="3"/>
  <c r="C887" i="3"/>
  <c r="B707" i="3"/>
  <c r="D423" i="3"/>
  <c r="D1011" i="3"/>
  <c r="D521" i="3"/>
  <c r="D225" i="3"/>
  <c r="C39" i="3"/>
  <c r="B629" i="3"/>
  <c r="B171" i="3"/>
  <c r="D167" i="3"/>
  <c r="B1179" i="3"/>
  <c r="D289" i="3"/>
  <c r="D367" i="3"/>
  <c r="D349" i="3"/>
  <c r="D1005" i="3"/>
  <c r="C673" i="3"/>
  <c r="D1031" i="3"/>
  <c r="C1185" i="3"/>
  <c r="C647" i="3"/>
  <c r="B569" i="3"/>
  <c r="B1135" i="3"/>
  <c r="B915" i="3"/>
  <c r="FB7" i="3"/>
  <c r="C915" i="3"/>
  <c r="D937" i="3"/>
  <c r="C769" i="3"/>
  <c r="D29" i="3"/>
  <c r="DT7" i="3"/>
  <c r="C49" i="3"/>
  <c r="B377" i="3"/>
  <c r="CV7" i="3"/>
  <c r="D737" i="3"/>
  <c r="B121" i="3"/>
  <c r="D303" i="3"/>
  <c r="C395" i="3"/>
  <c r="D583" i="3"/>
  <c r="C307" i="3"/>
  <c r="C121" i="3"/>
  <c r="C533" i="3"/>
  <c r="B961" i="3"/>
  <c r="C363" i="3"/>
  <c r="D233" i="3"/>
  <c r="D23" i="3"/>
  <c r="CC6" i="3"/>
  <c r="B839" i="3"/>
  <c r="BI7" i="3"/>
  <c r="B1217" i="3"/>
  <c r="C73" i="3"/>
  <c r="B791" i="3"/>
  <c r="C703" i="3"/>
  <c r="C217" i="3"/>
  <c r="C535" i="3"/>
  <c r="D871" i="3"/>
  <c r="B939" i="3"/>
  <c r="C429" i="3"/>
  <c r="D915" i="3"/>
  <c r="D1081" i="3"/>
  <c r="B1167" i="3"/>
  <c r="B145" i="3"/>
  <c r="AG6" i="3"/>
  <c r="B1189" i="3"/>
  <c r="BJ6" i="3"/>
  <c r="D271" i="3"/>
  <c r="D613" i="3"/>
  <c r="C1199" i="3"/>
  <c r="C935" i="3"/>
  <c r="C1017" i="3"/>
  <c r="B927" i="3"/>
  <c r="D497" i="3"/>
  <c r="C869" i="3"/>
  <c r="C1037" i="3"/>
  <c r="D1195" i="3"/>
  <c r="CT6" i="3"/>
  <c r="DQ7" i="3"/>
  <c r="B167" i="3"/>
  <c r="C1025" i="3"/>
  <c r="D1275" i="3"/>
  <c r="C909" i="3"/>
  <c r="C525" i="3"/>
  <c r="B357" i="3"/>
  <c r="L7" i="3"/>
  <c r="D505" i="3"/>
  <c r="B333" i="3"/>
  <c r="D517" i="3"/>
  <c r="C555" i="3"/>
  <c r="D821" i="3"/>
  <c r="D695" i="3"/>
  <c r="DG7" i="3"/>
  <c r="C459" i="3"/>
  <c r="C899" i="3"/>
  <c r="D1283" i="3"/>
  <c r="D1033" i="3"/>
  <c r="C761" i="3"/>
  <c r="B209" i="3"/>
  <c r="B401" i="3"/>
  <c r="B605" i="3"/>
  <c r="B627" i="3"/>
  <c r="D409" i="3"/>
  <c r="D61" i="3"/>
  <c r="D609" i="3"/>
  <c r="C133" i="3"/>
  <c r="D1067" i="3"/>
  <c r="C987" i="3"/>
  <c r="C883" i="3"/>
  <c r="C1071" i="3"/>
  <c r="B1105" i="3"/>
  <c r="C701" i="3"/>
  <c r="D1071" i="3"/>
  <c r="D895" i="3"/>
  <c r="D1181" i="3"/>
  <c r="D479" i="3"/>
  <c r="C225" i="3"/>
  <c r="C1121" i="3"/>
  <c r="AX6" i="3"/>
  <c r="AV7" i="3"/>
  <c r="FK6" i="3"/>
  <c r="B107" i="3"/>
  <c r="B555" i="3"/>
  <c r="B1081" i="3"/>
  <c r="C1015" i="3"/>
  <c r="C325" i="3"/>
  <c r="D395" i="3"/>
  <c r="D1095" i="3"/>
  <c r="D1151" i="3"/>
  <c r="C45" i="3"/>
  <c r="B749" i="3"/>
  <c r="C733" i="3"/>
  <c r="C261" i="3"/>
  <c r="B335" i="3"/>
  <c r="D1235" i="3"/>
  <c r="B1199" i="3"/>
  <c r="D1209" i="3"/>
  <c r="D1117" i="3"/>
  <c r="C1247" i="3"/>
  <c r="D437" i="3"/>
  <c r="C1097" i="3"/>
  <c r="C383" i="3"/>
  <c r="C941" i="3"/>
  <c r="EA6" i="3"/>
  <c r="C189" i="3"/>
  <c r="AI6" i="3"/>
  <c r="C1065" i="3"/>
  <c r="C985" i="3"/>
  <c r="C1039" i="3"/>
  <c r="B199" i="3"/>
  <c r="C737" i="3"/>
  <c r="D161" i="3"/>
  <c r="C945" i="3"/>
  <c r="CG7" i="3"/>
  <c r="B519" i="3"/>
  <c r="L6" i="3"/>
  <c r="C379" i="3"/>
  <c r="N7" i="3"/>
  <c r="DC6" i="3"/>
  <c r="C759" i="3"/>
  <c r="B851" i="3"/>
  <c r="B999" i="3"/>
  <c r="C137" i="3"/>
  <c r="DI7" i="3"/>
  <c r="D1097" i="3"/>
  <c r="D1281" i="3"/>
  <c r="D905" i="3"/>
  <c r="ER7" i="3"/>
  <c r="B1209" i="3"/>
  <c r="B471" i="3"/>
  <c r="B347" i="3"/>
  <c r="C91" i="3"/>
  <c r="D679" i="3"/>
  <c r="B679" i="3"/>
  <c r="B1069" i="3"/>
  <c r="B1275" i="3"/>
  <c r="C615" i="3"/>
  <c r="D527" i="3"/>
  <c r="C1053" i="3"/>
  <c r="BB6" i="3"/>
  <c r="C1151" i="3"/>
  <c r="C595" i="3"/>
  <c r="CR6" i="3"/>
  <c r="D807" i="3"/>
  <c r="B45" i="3"/>
  <c r="FJ6" i="3"/>
  <c r="B105" i="3"/>
  <c r="CB6" i="3"/>
  <c r="B269" i="3"/>
  <c r="D1213" i="3"/>
  <c r="C975" i="3"/>
  <c r="B759" i="3"/>
  <c r="D1171" i="3"/>
  <c r="C1079" i="3"/>
  <c r="C753" i="3"/>
  <c r="B943" i="3"/>
  <c r="C185" i="3"/>
  <c r="AC6" i="3"/>
  <c r="D133" i="3"/>
  <c r="B931" i="3"/>
  <c r="B1133" i="3"/>
  <c r="FI7" i="3"/>
  <c r="D1225" i="3"/>
  <c r="D1029" i="3"/>
  <c r="B1113" i="3"/>
  <c r="C147" i="3"/>
  <c r="EX6" i="3"/>
  <c r="B433" i="3"/>
  <c r="C123" i="3"/>
  <c r="C279" i="3"/>
  <c r="C1173" i="3"/>
  <c r="C865" i="3"/>
  <c r="B243" i="3"/>
  <c r="C191" i="3"/>
  <c r="B355" i="3"/>
  <c r="D1039" i="3"/>
  <c r="AB7" i="3"/>
  <c r="AW7" i="3"/>
  <c r="D875" i="3"/>
  <c r="C1061" i="3"/>
  <c r="B815" i="3"/>
  <c r="B715" i="3"/>
  <c r="C243" i="3"/>
  <c r="B41" i="3"/>
  <c r="B979" i="3"/>
  <c r="C305" i="3"/>
  <c r="B807" i="3"/>
  <c r="C689" i="3"/>
  <c r="CD6" i="3"/>
  <c r="B1231" i="3"/>
  <c r="D535" i="3"/>
  <c r="D1017" i="3"/>
  <c r="D309" i="3"/>
  <c r="S7" i="3"/>
  <c r="C745" i="3"/>
  <c r="C911" i="3"/>
  <c r="B1125" i="3"/>
  <c r="FW7" i="3"/>
  <c r="B613" i="3"/>
  <c r="D333" i="3"/>
  <c r="C253" i="3"/>
  <c r="GC7" i="3"/>
  <c r="B455" i="3"/>
  <c r="D331" i="3"/>
  <c r="C885" i="3"/>
  <c r="AO7" i="3"/>
  <c r="C231" i="3"/>
  <c r="B1139" i="3"/>
  <c r="D1273" i="3"/>
  <c r="AP6" i="3"/>
  <c r="D241" i="3"/>
  <c r="D543" i="3"/>
  <c r="B201" i="3"/>
  <c r="C71" i="3"/>
  <c r="D487" i="3"/>
  <c r="D269" i="3"/>
  <c r="D573" i="3"/>
  <c r="V7" i="3"/>
  <c r="CY7" i="3"/>
  <c r="C561" i="3"/>
  <c r="C611" i="3"/>
  <c r="C929" i="3"/>
  <c r="D1221" i="3"/>
  <c r="B1073" i="3"/>
  <c r="B473" i="3"/>
  <c r="C95" i="3"/>
  <c r="C1117" i="3"/>
  <c r="D689" i="3"/>
  <c r="C713" i="3"/>
  <c r="C939" i="3"/>
  <c r="B503" i="3"/>
  <c r="C983" i="3"/>
  <c r="C353" i="3"/>
  <c r="C1003" i="3"/>
  <c r="AY6" i="3"/>
  <c r="C285" i="3"/>
  <c r="B879" i="3"/>
  <c r="B641" i="3"/>
  <c r="AT6" i="3"/>
  <c r="D1199" i="3"/>
  <c r="C345" i="3"/>
  <c r="B1147" i="3"/>
  <c r="D31" i="3"/>
  <c r="D931" i="3"/>
  <c r="CZ6" i="3"/>
  <c r="C221" i="3"/>
  <c r="C149" i="3"/>
  <c r="D1133" i="3"/>
  <c r="B1027" i="3"/>
  <c r="AE7" i="3"/>
  <c r="C783" i="3"/>
  <c r="D477" i="3"/>
  <c r="C1189" i="3"/>
  <c r="AA7" i="3"/>
  <c r="D1019" i="3"/>
  <c r="CH6" i="3"/>
  <c r="B925" i="3"/>
  <c r="D365" i="3"/>
  <c r="B701" i="3"/>
  <c r="D831" i="3"/>
  <c r="D949" i="3"/>
  <c r="B477" i="3"/>
  <c r="C161" i="3"/>
  <c r="B789" i="3"/>
  <c r="B1191" i="3"/>
  <c r="B565" i="3"/>
  <c r="B1237" i="3"/>
  <c r="C709" i="3"/>
  <c r="C927" i="3"/>
  <c r="D425" i="3"/>
  <c r="D631" i="3"/>
  <c r="D1089" i="3"/>
  <c r="C193" i="3"/>
  <c r="D763" i="3"/>
  <c r="C411" i="3"/>
  <c r="C1295" i="3"/>
  <c r="B421" i="3"/>
  <c r="D43" i="3"/>
  <c r="B703" i="3"/>
  <c r="C1157" i="3"/>
  <c r="C953" i="3"/>
  <c r="CA6" i="3"/>
  <c r="D525" i="3"/>
  <c r="AB6" i="3"/>
  <c r="C513" i="3"/>
  <c r="B37" i="3"/>
  <c r="C799" i="3"/>
  <c r="C1285" i="3"/>
  <c r="D1187" i="3"/>
  <c r="C903" i="3"/>
  <c r="D305" i="3"/>
  <c r="B1095" i="3"/>
  <c r="BF6" i="3"/>
  <c r="D675" i="3"/>
  <c r="B817" i="3"/>
  <c r="D69" i="3"/>
  <c r="B501" i="3"/>
  <c r="BV7" i="3"/>
  <c r="D811" i="3"/>
  <c r="D581" i="3"/>
  <c r="AQ7" i="3"/>
  <c r="D207" i="3"/>
  <c r="D815" i="3"/>
  <c r="D1121" i="3"/>
  <c r="C913" i="3"/>
  <c r="FX6" i="3"/>
  <c r="D889" i="3"/>
  <c r="D357" i="3"/>
  <c r="DN7" i="3"/>
  <c r="D361" i="3"/>
  <c r="CO6" i="3"/>
  <c r="D1023" i="3"/>
  <c r="C1279" i="3"/>
  <c r="D1091" i="3"/>
  <c r="C693" i="3"/>
  <c r="C255" i="3"/>
  <c r="D389" i="3"/>
  <c r="B725" i="3"/>
  <c r="C365" i="3"/>
  <c r="B509" i="3"/>
  <c r="D405" i="3"/>
  <c r="B967" i="3"/>
  <c r="D457" i="3"/>
  <c r="AT7" i="3"/>
  <c r="D887" i="3"/>
  <c r="B957" i="3"/>
  <c r="B899" i="3"/>
  <c r="FN6" i="3"/>
  <c r="B427" i="3"/>
  <c r="C465" i="3"/>
  <c r="B777" i="3"/>
  <c r="C1083" i="3"/>
  <c r="B693" i="3"/>
  <c r="C605" i="3"/>
  <c r="D427" i="3"/>
  <c r="B115" i="3"/>
  <c r="C1179" i="3"/>
  <c r="C83" i="3"/>
  <c r="C1165" i="3"/>
  <c r="C511" i="3"/>
  <c r="D1157" i="3"/>
  <c r="D153" i="3"/>
  <c r="B997" i="3"/>
  <c r="B919" i="3"/>
  <c r="B305" i="3"/>
  <c r="D185" i="3"/>
  <c r="B1011" i="3"/>
  <c r="D489" i="3"/>
  <c r="D579" i="3"/>
  <c r="D363" i="3"/>
  <c r="B125" i="3"/>
  <c r="D1277" i="3"/>
  <c r="C283" i="3"/>
  <c r="D575" i="3"/>
  <c r="C531" i="3"/>
  <c r="BI6" i="3"/>
  <c r="B695" i="3"/>
  <c r="B1021" i="3"/>
  <c r="C207" i="3"/>
  <c r="D1267" i="3"/>
  <c r="D657" i="3"/>
  <c r="C829" i="3"/>
  <c r="D149" i="3"/>
  <c r="C895" i="3"/>
  <c r="C109" i="3"/>
  <c r="C65" i="3"/>
  <c r="D515" i="3"/>
  <c r="D337" i="3"/>
  <c r="D593" i="3"/>
  <c r="D623" i="3"/>
  <c r="B71" i="3"/>
  <c r="D439" i="3"/>
  <c r="C265" i="3"/>
  <c r="C1085" i="3"/>
  <c r="B1159" i="3"/>
  <c r="FD7" i="3"/>
  <c r="B1089" i="3"/>
  <c r="B113" i="3"/>
  <c r="C967" i="3"/>
  <c r="D605" i="3"/>
  <c r="C827" i="3"/>
  <c r="B811" i="3"/>
  <c r="D507" i="3"/>
  <c r="C423" i="3"/>
  <c r="B371" i="3"/>
  <c r="FW6" i="3"/>
  <c r="B1239" i="3"/>
  <c r="B631" i="3"/>
  <c r="C843" i="3"/>
  <c r="B847" i="3"/>
  <c r="EU7" i="3"/>
  <c r="B179" i="3"/>
  <c r="D1295" i="3"/>
  <c r="B1023" i="3"/>
  <c r="D865" i="3"/>
  <c r="C817" i="3"/>
  <c r="D577" i="3"/>
  <c r="D783" i="3"/>
  <c r="D733" i="3"/>
  <c r="FO7" i="3"/>
  <c r="D863" i="3"/>
  <c r="D987" i="3"/>
  <c r="D851" i="3"/>
  <c r="B1063" i="3"/>
  <c r="D1231" i="3"/>
  <c r="CS7" i="3"/>
  <c r="D751" i="3"/>
  <c r="CU6" i="3"/>
  <c r="C151" i="3"/>
  <c r="D861" i="3"/>
  <c r="D471" i="3"/>
  <c r="B1145" i="3"/>
  <c r="D1001" i="3"/>
  <c r="C1133" i="3"/>
  <c r="D445" i="3"/>
  <c r="D977" i="3"/>
  <c r="D997" i="3"/>
  <c r="FV6" i="3"/>
  <c r="D1291" i="3"/>
  <c r="B375" i="3"/>
  <c r="B279" i="3"/>
  <c r="DR6" i="3"/>
  <c r="D343" i="3"/>
  <c r="FN7" i="3"/>
  <c r="B905" i="3"/>
  <c r="B991" i="3"/>
  <c r="B543" i="3"/>
  <c r="C1233" i="3"/>
  <c r="D993" i="3"/>
  <c r="C1293" i="3"/>
  <c r="D1015" i="3"/>
  <c r="B321" i="3"/>
  <c r="D245" i="3"/>
  <c r="H6" i="3"/>
  <c r="B29" i="3"/>
  <c r="C313" i="3"/>
  <c r="BC7" i="3"/>
  <c r="E6" i="3"/>
  <c r="C295" i="3"/>
  <c r="C453" i="3"/>
  <c r="D1107" i="3"/>
  <c r="B1049" i="3"/>
  <c r="C1033" i="3"/>
  <c r="B735" i="3"/>
  <c r="B583" i="3"/>
  <c r="D1061" i="3"/>
  <c r="C1159" i="3"/>
  <c r="AK7" i="3"/>
  <c r="B947" i="3"/>
  <c r="FK7" i="3"/>
  <c r="C663" i="3"/>
  <c r="B813" i="3"/>
  <c r="B89" i="3"/>
  <c r="C323" i="3"/>
  <c r="B67" i="3"/>
  <c r="C219" i="3"/>
  <c r="D1253" i="3"/>
  <c r="B1041" i="3"/>
  <c r="D941" i="3"/>
  <c r="B1165" i="3"/>
  <c r="B1289" i="3"/>
  <c r="B1033" i="3"/>
  <c r="B277" i="3"/>
  <c r="C165" i="3"/>
  <c r="C773" i="3"/>
  <c r="CP6" i="3"/>
  <c r="Z7" i="3"/>
  <c r="D371" i="3"/>
  <c r="B685" i="3"/>
  <c r="D203" i="3"/>
  <c r="B495" i="3"/>
  <c r="B193" i="3"/>
  <c r="C1135" i="3"/>
  <c r="D921" i="3"/>
  <c r="B369" i="3"/>
  <c r="D1197" i="3"/>
  <c r="C821" i="3"/>
  <c r="D713" i="3"/>
  <c r="D1243" i="3"/>
  <c r="D681" i="3"/>
  <c r="C543" i="3"/>
  <c r="D73" i="3"/>
  <c r="B593" i="3"/>
  <c r="D295" i="3"/>
  <c r="D33" i="3"/>
  <c r="T7" i="3"/>
  <c r="EZ7" i="3"/>
  <c r="EX7" i="3"/>
  <c r="BD6" i="3"/>
  <c r="B481" i="3"/>
  <c r="AS7" i="3"/>
  <c r="D853" i="3"/>
  <c r="D913" i="3"/>
  <c r="B231" i="3"/>
  <c r="AF7" i="3"/>
  <c r="C1041" i="3"/>
  <c r="DJ7" i="3"/>
  <c r="B6" i="3"/>
  <c r="D123" i="3"/>
  <c r="C79" i="3"/>
  <c r="D467" i="3"/>
  <c r="B33" i="3"/>
  <c r="AH6" i="3"/>
  <c r="B573" i="3"/>
  <c r="B363" i="3"/>
  <c r="B539" i="3"/>
  <c r="D403" i="3"/>
  <c r="EC6" i="3"/>
  <c r="C723" i="3"/>
  <c r="T6" i="3"/>
  <c r="B493" i="3"/>
  <c r="AF6" i="3"/>
  <c r="D215" i="3"/>
  <c r="B443" i="3"/>
  <c r="BM6" i="3"/>
  <c r="B801" i="3"/>
  <c r="CB7" i="3"/>
  <c r="B85" i="3"/>
  <c r="B19" i="3"/>
  <c r="B711" i="3"/>
  <c r="C1255" i="3"/>
  <c r="B527" i="3"/>
  <c r="B551" i="3"/>
  <c r="B287" i="3"/>
  <c r="B65" i="3"/>
  <c r="B691" i="3"/>
  <c r="C27" i="3"/>
  <c r="FM7" i="3"/>
  <c r="D885" i="3"/>
  <c r="B299" i="3"/>
  <c r="B87" i="3"/>
  <c r="B1195" i="3"/>
  <c r="C1167" i="3"/>
  <c r="C879" i="3"/>
  <c r="B187" i="3"/>
  <c r="D159" i="3"/>
  <c r="B417" i="3"/>
  <c r="B1183" i="3"/>
  <c r="D775" i="3"/>
  <c r="B1051" i="3"/>
  <c r="FV7" i="3"/>
  <c r="EI6" i="3"/>
  <c r="D355" i="3"/>
  <c r="BQ7" i="3"/>
  <c r="DV7" i="3"/>
  <c r="C337" i="3"/>
  <c r="B487" i="3"/>
  <c r="C233" i="3"/>
  <c r="D795" i="3"/>
  <c r="CS6" i="3"/>
  <c r="B431" i="3"/>
  <c r="B439" i="3"/>
  <c r="C739" i="3"/>
  <c r="C747" i="3"/>
  <c r="B285" i="3"/>
  <c r="B805" i="3"/>
  <c r="D655" i="3"/>
  <c r="B99" i="3"/>
  <c r="C19" i="3"/>
  <c r="C359" i="3"/>
  <c r="B183" i="3"/>
  <c r="C1027" i="3"/>
  <c r="FA7" i="3"/>
  <c r="M6" i="3"/>
  <c r="B743" i="3"/>
  <c r="BA7" i="3"/>
  <c r="B1223" i="3"/>
  <c r="C1245" i="3"/>
  <c r="B281" i="3"/>
  <c r="D177" i="3"/>
  <c r="D645" i="3"/>
  <c r="B127" i="3"/>
  <c r="C835" i="3"/>
  <c r="C433" i="3"/>
  <c r="AJ6" i="3"/>
  <c r="B161" i="3"/>
  <c r="FO6" i="3"/>
  <c r="C725" i="3"/>
  <c r="D171" i="3"/>
  <c r="FE7" i="3"/>
  <c r="D211" i="3"/>
  <c r="C153" i="3"/>
  <c r="C1155" i="3"/>
  <c r="DC7" i="3"/>
  <c r="C421" i="3"/>
  <c r="B1249" i="3"/>
  <c r="B313" i="3"/>
  <c r="C1023" i="3"/>
  <c r="C1209" i="3"/>
  <c r="B1161" i="3"/>
  <c r="C763" i="3"/>
  <c r="D985" i="3"/>
  <c r="C1215" i="3"/>
  <c r="C223" i="3"/>
  <c r="B553" i="3"/>
  <c r="B55" i="3"/>
  <c r="AL6" i="3"/>
  <c r="C209" i="3"/>
  <c r="D377" i="3"/>
  <c r="D809" i="3"/>
  <c r="D419" i="3"/>
  <c r="D277" i="3"/>
  <c r="D459" i="3"/>
  <c r="C23" i="3"/>
  <c r="D1057" i="3"/>
  <c r="D483" i="3"/>
  <c r="D565" i="3"/>
  <c r="B189" i="3"/>
  <c r="D539" i="3"/>
  <c r="D83" i="3"/>
  <c r="C247" i="3"/>
  <c r="C1217" i="3"/>
  <c r="C1089" i="3"/>
  <c r="B1099" i="3"/>
  <c r="EA7" i="3"/>
  <c r="D1027" i="3"/>
  <c r="CW6" i="3"/>
  <c r="C1257" i="3"/>
  <c r="D739" i="3"/>
  <c r="D1175" i="3"/>
  <c r="C767" i="3"/>
  <c r="C1149" i="3"/>
  <c r="EN6" i="3"/>
  <c r="C213" i="3"/>
  <c r="ET7" i="3"/>
  <c r="B63" i="3"/>
  <c r="B1087" i="3"/>
  <c r="B1253" i="3"/>
  <c r="B1225" i="3"/>
  <c r="B91" i="3"/>
  <c r="C369" i="3"/>
  <c r="C579" i="3"/>
  <c r="D85" i="3"/>
  <c r="FX7" i="3"/>
  <c r="C1287" i="3"/>
  <c r="C571" i="3"/>
  <c r="C1123" i="3"/>
  <c r="C803" i="3"/>
  <c r="C553" i="3"/>
  <c r="B129" i="3"/>
  <c r="B1175" i="3"/>
  <c r="C1105" i="3"/>
  <c r="C687" i="3"/>
  <c r="DO7" i="3"/>
  <c r="B83" i="3"/>
  <c r="D699" i="3"/>
  <c r="C1229" i="3"/>
  <c r="BG7" i="3"/>
  <c r="B451" i="3"/>
  <c r="D973" i="3"/>
  <c r="C1153" i="3"/>
  <c r="D595" i="3"/>
  <c r="C823" i="3"/>
  <c r="B1187" i="3"/>
  <c r="C631" i="3"/>
  <c r="CP7" i="3"/>
  <c r="B557" i="3"/>
  <c r="C1183" i="3"/>
  <c r="B1163" i="3"/>
  <c r="C129" i="3"/>
  <c r="C413" i="3"/>
  <c r="B675" i="3"/>
  <c r="C757" i="3"/>
  <c r="C269" i="3"/>
  <c r="BP6" i="3"/>
  <c r="D1103" i="3"/>
  <c r="C1211" i="3"/>
  <c r="C1055" i="3"/>
  <c r="D1163" i="3"/>
  <c r="D353" i="3"/>
  <c r="B1263" i="3"/>
  <c r="C1051" i="3"/>
  <c r="C999" i="3"/>
  <c r="DX6" i="3"/>
  <c r="BW7" i="3"/>
  <c r="B203" i="3"/>
  <c r="B799" i="3"/>
  <c r="B219" i="3"/>
  <c r="B587" i="3"/>
  <c r="C925" i="3"/>
  <c r="B959" i="3"/>
  <c r="C1107" i="3"/>
  <c r="B647" i="3"/>
  <c r="B589" i="3"/>
  <c r="C961" i="3"/>
  <c r="D187" i="3"/>
  <c r="C1137" i="3"/>
  <c r="C1125" i="3"/>
  <c r="H7" i="3"/>
  <c r="C85" i="3"/>
  <c r="C643" i="3"/>
  <c r="C807" i="3"/>
  <c r="B309" i="3"/>
  <c r="C273" i="3"/>
  <c r="D91" i="3"/>
  <c r="B343" i="3"/>
  <c r="B1017" i="3"/>
  <c r="B763" i="3"/>
  <c r="D1245" i="3"/>
  <c r="B669" i="3"/>
  <c r="D919" i="3"/>
  <c r="D183" i="3"/>
  <c r="B683" i="3"/>
  <c r="C1131" i="3"/>
  <c r="B227" i="3"/>
  <c r="D219" i="3"/>
  <c r="B379" i="3"/>
  <c r="D837" i="3"/>
  <c r="D1085" i="3"/>
  <c r="B1083" i="3"/>
  <c r="CN6" i="3"/>
  <c r="GE7" i="3"/>
  <c r="D267" i="3"/>
  <c r="DU6" i="3"/>
  <c r="CR7" i="3"/>
  <c r="BN7" i="3"/>
  <c r="B975" i="3"/>
  <c r="B35" i="3"/>
  <c r="N6" i="3"/>
  <c r="EJ7" i="3"/>
  <c r="EY7" i="3"/>
  <c r="C923" i="3"/>
  <c r="B155" i="3"/>
  <c r="D1247" i="3"/>
  <c r="D169" i="3"/>
  <c r="C67" i="3"/>
  <c r="B449" i="3"/>
  <c r="D281" i="3"/>
  <c r="D279" i="3"/>
  <c r="C857" i="3"/>
  <c r="C791" i="3"/>
  <c r="D665" i="3"/>
  <c r="D369" i="3"/>
  <c r="C743" i="3"/>
  <c r="BX7" i="3"/>
  <c r="AJ7" i="3"/>
  <c r="CK7" i="3"/>
  <c r="D455" i="3"/>
  <c r="C51" i="3"/>
  <c r="D407" i="3"/>
  <c r="DB7" i="3"/>
  <c r="ET6" i="3"/>
  <c r="B797" i="3"/>
  <c r="C299" i="3"/>
  <c r="D537" i="3"/>
  <c r="B1265" i="3"/>
  <c r="C457" i="3"/>
  <c r="C321" i="3"/>
  <c r="C633" i="3"/>
  <c r="B301" i="3"/>
  <c r="D803" i="3"/>
  <c r="CO7" i="3"/>
  <c r="BT7" i="3"/>
  <c r="B1155" i="3"/>
  <c r="ER6" i="3"/>
  <c r="D209" i="3"/>
  <c r="C847" i="3"/>
  <c r="B499" i="3"/>
  <c r="CC7" i="3"/>
  <c r="D589" i="3"/>
  <c r="B1137" i="3"/>
  <c r="EU6" i="3"/>
  <c r="FH6" i="3"/>
  <c r="B757" i="3"/>
  <c r="C541" i="3"/>
  <c r="B581" i="3"/>
  <c r="C473" i="3"/>
  <c r="D519" i="3"/>
  <c r="B845" i="3"/>
  <c r="B1149" i="3"/>
  <c r="C519" i="3"/>
  <c r="B891" i="3"/>
  <c r="C1091" i="3"/>
  <c r="C1099" i="3"/>
  <c r="D677" i="3"/>
  <c r="D531" i="3"/>
  <c r="D1141" i="3"/>
  <c r="D923" i="3"/>
  <c r="CQ7" i="3"/>
  <c r="C1115" i="3"/>
  <c r="B771" i="3"/>
  <c r="D1219" i="3"/>
  <c r="C517" i="3"/>
  <c r="D759" i="3"/>
  <c r="FT6" i="3"/>
  <c r="D199" i="3"/>
  <c r="D1105" i="3"/>
  <c r="C211" i="3"/>
  <c r="C627" i="3"/>
  <c r="D77" i="3"/>
  <c r="D533" i="3"/>
  <c r="C1013" i="3"/>
  <c r="D511" i="3"/>
  <c r="U7" i="3"/>
  <c r="B1047" i="3"/>
  <c r="Z6" i="3"/>
  <c r="FQ7" i="3"/>
  <c r="C527" i="3"/>
  <c r="D461" i="3"/>
  <c r="C545" i="3"/>
  <c r="C947" i="3"/>
  <c r="C1205" i="3"/>
  <c r="C943" i="3"/>
  <c r="D643" i="3"/>
  <c r="B505" i="3"/>
  <c r="D1049" i="3"/>
  <c r="D313" i="3"/>
  <c r="FL7" i="3"/>
  <c r="B963" i="3"/>
  <c r="B665" i="3"/>
  <c r="C963" i="3"/>
  <c r="D251" i="3"/>
  <c r="D727" i="3"/>
  <c r="B571" i="3"/>
  <c r="B165" i="3"/>
  <c r="ED6" i="3"/>
  <c r="D697" i="3"/>
  <c r="C1011" i="3"/>
  <c r="D545" i="3"/>
  <c r="C1143" i="3"/>
  <c r="B291" i="3"/>
  <c r="AZ6" i="3"/>
  <c r="B153" i="3"/>
  <c r="D157" i="3"/>
  <c r="C567" i="3"/>
  <c r="D99" i="3"/>
  <c r="C1007" i="3"/>
  <c r="C1161" i="3"/>
  <c r="D817" i="3"/>
  <c r="D691" i="3"/>
  <c r="D999" i="3"/>
  <c r="B983" i="3"/>
  <c r="BE6" i="3"/>
  <c r="B1173" i="3"/>
  <c r="B541" i="3"/>
  <c r="D51" i="3"/>
  <c r="C111" i="3"/>
  <c r="CX7" i="3"/>
  <c r="B261" i="3"/>
  <c r="B1255" i="3"/>
  <c r="D551" i="3"/>
  <c r="C397" i="3"/>
  <c r="B821" i="3"/>
  <c r="BB7" i="3"/>
  <c r="D321" i="3"/>
  <c r="D1055" i="3"/>
  <c r="D687" i="3"/>
  <c r="D135" i="3"/>
  <c r="B447" i="3"/>
  <c r="D653" i="3"/>
  <c r="GA7" i="3"/>
  <c r="C565" i="3"/>
  <c r="C119" i="3"/>
  <c r="GB6" i="3"/>
  <c r="ES7" i="3"/>
  <c r="C1129" i="3"/>
  <c r="AU7" i="3"/>
  <c r="B937" i="3"/>
  <c r="D721" i="3"/>
  <c r="D909" i="3"/>
  <c r="D275" i="3"/>
  <c r="CW7" i="3"/>
  <c r="D1285" i="3"/>
  <c r="CL7" i="3"/>
  <c r="B405" i="3"/>
  <c r="D499" i="3"/>
  <c r="C575" i="3"/>
  <c r="D451" i="3"/>
  <c r="AI7" i="3"/>
  <c r="D957" i="3"/>
  <c r="C235" i="3"/>
  <c r="C977" i="3"/>
  <c r="B1233" i="3"/>
  <c r="C623" i="3"/>
  <c r="FE6" i="3"/>
  <c r="B973" i="3"/>
  <c r="EL7" i="3"/>
  <c r="B51" i="3"/>
  <c r="B1029" i="3"/>
  <c r="D603" i="3"/>
  <c r="B75" i="3"/>
  <c r="D805" i="3"/>
  <c r="D1201" i="3"/>
  <c r="B995" i="3"/>
  <c r="C343" i="3"/>
  <c r="B103" i="3"/>
  <c r="C425" i="3"/>
  <c r="B595" i="3"/>
  <c r="D1113" i="3"/>
  <c r="B981" i="3"/>
  <c r="C1197" i="3"/>
  <c r="FU7" i="3"/>
  <c r="C569" i="3"/>
  <c r="B1067" i="3"/>
  <c r="D101" i="3"/>
  <c r="B345" i="3"/>
  <c r="C489" i="3"/>
  <c r="D1079" i="3"/>
  <c r="BR6" i="3"/>
  <c r="AR7" i="3"/>
  <c r="C375" i="3"/>
  <c r="D1223" i="3"/>
  <c r="BL7" i="3"/>
  <c r="U6" i="3"/>
  <c r="B111" i="3"/>
  <c r="D1093" i="3"/>
  <c r="CF7" i="3"/>
  <c r="B381" i="3"/>
  <c r="EQ7" i="3"/>
  <c r="BS6" i="3"/>
  <c r="EO6" i="3"/>
  <c r="D59" i="3"/>
  <c r="D47" i="3"/>
  <c r="B27" i="3"/>
  <c r="B673" i="3"/>
  <c r="C263" i="3"/>
  <c r="DA6" i="3"/>
  <c r="CM7" i="3"/>
  <c r="C683" i="3"/>
  <c r="D669" i="3"/>
  <c r="AG7" i="3"/>
  <c r="C1073" i="3"/>
  <c r="C169" i="3"/>
  <c r="B373" i="3"/>
  <c r="D1051" i="3"/>
  <c r="R6" i="3"/>
  <c r="B859" i="3"/>
  <c r="C997" i="3"/>
  <c r="B833" i="3"/>
  <c r="B117" i="3"/>
  <c r="C47" i="3"/>
  <c r="B331" i="3"/>
  <c r="D121" i="3"/>
  <c r="C377" i="3"/>
  <c r="C173" i="3"/>
  <c r="C75" i="3"/>
  <c r="B259" i="3"/>
  <c r="X6" i="3"/>
  <c r="B197" i="3"/>
  <c r="DS6" i="3"/>
  <c r="D729" i="3"/>
  <c r="FL6" i="3"/>
  <c r="B1003" i="3"/>
  <c r="C1269" i="3"/>
  <c r="B31" i="3"/>
  <c r="C471" i="3"/>
  <c r="D529" i="3"/>
  <c r="B255" i="3"/>
  <c r="DY6" i="3"/>
  <c r="B783" i="3"/>
  <c r="B415" i="3"/>
  <c r="FD6" i="3"/>
  <c r="C1265" i="3"/>
  <c r="C645" i="3"/>
  <c r="C291" i="3"/>
  <c r="C455" i="3"/>
  <c r="D443" i="3"/>
  <c r="B597" i="3"/>
  <c r="D1179" i="3"/>
  <c r="C609" i="3"/>
  <c r="D765" i="3"/>
  <c r="D205" i="3"/>
  <c r="B195" i="3"/>
  <c r="C629" i="3"/>
  <c r="D835" i="3"/>
  <c r="C679" i="3"/>
  <c r="EB7" i="3"/>
  <c r="B79" i="3"/>
  <c r="D1135" i="3"/>
  <c r="C41" i="3"/>
  <c r="B1283" i="3"/>
  <c r="D413" i="3"/>
  <c r="C593" i="3"/>
  <c r="C139" i="3"/>
  <c r="D1241" i="3"/>
  <c r="D379" i="3"/>
  <c r="B397" i="3"/>
  <c r="AK6" i="3"/>
  <c r="D953" i="3"/>
  <c r="D621" i="3"/>
  <c r="C97" i="3"/>
  <c r="B253" i="3"/>
  <c r="C451" i="3"/>
  <c r="B191" i="3"/>
  <c r="B913" i="3"/>
  <c r="B59" i="3"/>
  <c r="C105" i="3"/>
  <c r="D965" i="3"/>
  <c r="B283" i="3"/>
  <c r="B1127" i="3"/>
  <c r="C917" i="3"/>
  <c r="D1255" i="3"/>
  <c r="C431" i="3"/>
  <c r="C1273" i="3"/>
  <c r="D847" i="3"/>
  <c r="C107" i="3"/>
  <c r="B407" i="3"/>
  <c r="D955" i="3"/>
  <c r="D1259" i="3"/>
  <c r="D873" i="3"/>
  <c r="D743" i="3"/>
  <c r="BO6" i="3"/>
  <c r="B841" i="3"/>
  <c r="D1043" i="3"/>
  <c r="D899" i="3"/>
  <c r="D787" i="3"/>
  <c r="D619" i="3"/>
  <c r="D485" i="3"/>
  <c r="CU7" i="3"/>
  <c r="AH7" i="3"/>
  <c r="D1021" i="3"/>
  <c r="D1125" i="3"/>
  <c r="C873" i="3"/>
  <c r="B687" i="3"/>
  <c r="D907" i="3"/>
  <c r="C101" i="3"/>
  <c r="B163" i="3"/>
  <c r="D945" i="3"/>
  <c r="D793" i="3"/>
  <c r="D229" i="3"/>
  <c r="AX7" i="3"/>
  <c r="C597" i="3"/>
  <c r="C931" i="3"/>
  <c r="B1111" i="3"/>
  <c r="C993" i="3"/>
  <c r="D53" i="3"/>
  <c r="D879" i="3"/>
  <c r="BA6" i="3"/>
  <c r="B245" i="3"/>
  <c r="B621" i="3"/>
  <c r="B151" i="3"/>
  <c r="B523" i="3"/>
  <c r="C69" i="3"/>
  <c r="C1201" i="3"/>
  <c r="C1029" i="3"/>
  <c r="B953" i="3"/>
  <c r="C1281" i="3"/>
  <c r="C1111" i="3"/>
  <c r="C1119" i="3"/>
  <c r="AN7" i="3"/>
  <c r="D145" i="3"/>
  <c r="C1109" i="3"/>
  <c r="C1059" i="3"/>
  <c r="C333" i="3"/>
  <c r="D757" i="3"/>
  <c r="D165" i="3"/>
  <c r="C317" i="3"/>
  <c r="D967" i="3"/>
  <c r="C437" i="3"/>
  <c r="C289" i="3"/>
  <c r="C1267" i="3"/>
  <c r="B1019" i="3"/>
  <c r="B1171" i="3"/>
  <c r="B341" i="3"/>
  <c r="D1185" i="3"/>
  <c r="B767" i="3"/>
  <c r="D651" i="3"/>
  <c r="B1213" i="3"/>
  <c r="B73" i="3"/>
  <c r="B469" i="3"/>
  <c r="C461" i="3"/>
  <c r="C475" i="3"/>
  <c r="FR6" i="3"/>
  <c r="D629" i="3"/>
  <c r="B147" i="3"/>
  <c r="D789" i="3"/>
  <c r="C937" i="3"/>
  <c r="B1271" i="3"/>
  <c r="C777" i="3"/>
  <c r="B1205" i="3"/>
  <c r="B717" i="3"/>
  <c r="B1031" i="3"/>
  <c r="B775" i="3"/>
  <c r="DR7" i="3"/>
  <c r="B1211" i="3"/>
  <c r="B25" i="3"/>
  <c r="C487" i="3"/>
  <c r="FJ7" i="3"/>
  <c r="C893" i="3"/>
  <c r="B985" i="3"/>
  <c r="B403" i="3"/>
  <c r="C63" i="3"/>
  <c r="C995" i="3"/>
  <c r="D841" i="3"/>
  <c r="D843" i="3"/>
  <c r="FT7" i="3"/>
  <c r="FP6" i="3"/>
  <c r="CX6" i="3"/>
  <c r="C635" i="3"/>
  <c r="ED7" i="3"/>
  <c r="BH6" i="3"/>
  <c r="C251" i="3"/>
  <c r="C341" i="3"/>
  <c r="D799" i="3"/>
  <c r="DZ6" i="3"/>
  <c r="BE7" i="3"/>
  <c r="D129" i="3"/>
  <c r="B635" i="3"/>
  <c r="C1103" i="3"/>
  <c r="AR6" i="3"/>
  <c r="B599" i="3"/>
  <c r="C1235" i="3"/>
  <c r="C549" i="3"/>
  <c r="D1037" i="3"/>
  <c r="C277" i="3"/>
  <c r="B307" i="3"/>
  <c r="B773" i="3"/>
  <c r="D6" i="3"/>
  <c r="D373" i="3"/>
  <c r="C469" i="3"/>
  <c r="AP7" i="3"/>
  <c r="C31" i="3"/>
  <c r="C135" i="3"/>
  <c r="B435" i="3"/>
  <c r="DZ7" i="3"/>
  <c r="B21" i="3"/>
  <c r="B713" i="3"/>
  <c r="C547" i="3"/>
  <c r="BD7" i="3"/>
  <c r="B367" i="3"/>
  <c r="B579" i="3"/>
  <c r="B295" i="3"/>
  <c r="B353" i="3"/>
  <c r="B419" i="3"/>
  <c r="C841" i="3"/>
  <c r="FZ6" i="3"/>
  <c r="D693" i="3"/>
  <c r="C447" i="3"/>
  <c r="BM7" i="3"/>
  <c r="C637" i="3"/>
  <c r="C523" i="3"/>
  <c r="D319" i="3"/>
  <c r="B339" i="3"/>
  <c r="B659" i="3"/>
  <c r="D235" i="3"/>
  <c r="G6" i="3"/>
  <c r="B61" i="3"/>
  <c r="EL6" i="3"/>
  <c r="B215" i="3"/>
  <c r="D97" i="3"/>
  <c r="D249" i="3"/>
  <c r="B359" i="3"/>
  <c r="D833" i="3"/>
  <c r="C973" i="3"/>
  <c r="B157" i="3"/>
  <c r="AA6" i="3"/>
  <c r="B517" i="3"/>
  <c r="B223" i="3"/>
  <c r="B657" i="3"/>
  <c r="B877" i="3"/>
  <c r="D25" i="3"/>
  <c r="B1151" i="3"/>
  <c r="C1031" i="3"/>
  <c r="C327" i="3"/>
  <c r="D449" i="3"/>
  <c r="D397" i="3"/>
  <c r="C267" i="3"/>
  <c r="D223" i="3"/>
  <c r="FF7" i="3"/>
  <c r="B267" i="3"/>
  <c r="D491" i="3"/>
  <c r="BR7" i="3"/>
  <c r="B207" i="3"/>
  <c r="C297" i="3"/>
  <c r="C181" i="3"/>
  <c r="B149" i="3"/>
  <c r="B723" i="3"/>
  <c r="BW6" i="3"/>
  <c r="BG6" i="3"/>
  <c r="DP7" i="3"/>
  <c r="B563" i="3"/>
  <c r="C87" i="3"/>
  <c r="B507" i="3"/>
  <c r="EO7" i="3"/>
  <c r="B131" i="3"/>
  <c r="D375" i="3"/>
  <c r="C103" i="3"/>
  <c r="BV6" i="3"/>
  <c r="B609" i="3"/>
  <c r="B1129" i="3"/>
  <c r="D189" i="3"/>
  <c r="CZ7" i="3"/>
  <c r="B779" i="3"/>
  <c r="BP7" i="3"/>
  <c r="B123" i="3"/>
  <c r="D827" i="3"/>
  <c r="B601" i="3"/>
  <c r="C551" i="3"/>
  <c r="DL7" i="3"/>
  <c r="D105" i="3"/>
  <c r="CJ7" i="3"/>
  <c r="D1009" i="3"/>
  <c r="D231" i="3"/>
  <c r="BU6" i="3"/>
  <c r="D113" i="3"/>
  <c r="DK7" i="3"/>
  <c r="G7" i="3"/>
  <c r="D247" i="3"/>
  <c r="C795" i="3"/>
  <c r="B317" i="3"/>
  <c r="D1167" i="3"/>
  <c r="C1237" i="3"/>
  <c r="EV6" i="3"/>
  <c r="B533" i="3"/>
  <c r="FB6" i="3"/>
  <c r="B101" i="3"/>
  <c r="D147" i="3"/>
  <c r="D175" i="3"/>
  <c r="C819" i="3"/>
  <c r="C357" i="3"/>
  <c r="B1235" i="3"/>
  <c r="C141" i="3"/>
  <c r="CH7" i="3"/>
  <c r="B1181" i="3"/>
  <c r="B1143" i="3"/>
  <c r="B951" i="3"/>
  <c r="B1259" i="3"/>
  <c r="B611" i="3"/>
  <c r="D585" i="3"/>
  <c r="BX6" i="3"/>
  <c r="BY6" i="3"/>
  <c r="DQ6" i="3"/>
  <c r="D67" i="3"/>
  <c r="W6" i="3"/>
  <c r="D41" i="3"/>
  <c r="C811" i="3"/>
  <c r="C639" i="3"/>
  <c r="B529" i="3"/>
  <c r="B263" i="3"/>
  <c r="B411" i="3"/>
  <c r="B325" i="3"/>
  <c r="C117" i="3"/>
  <c r="D163" i="3"/>
  <c r="FG7" i="3"/>
  <c r="J7" i="3"/>
  <c r="D81" i="3"/>
  <c r="D667" i="3"/>
  <c r="B293" i="3"/>
  <c r="B139" i="3"/>
  <c r="C711" i="3"/>
  <c r="B625" i="3"/>
  <c r="B453" i="3"/>
  <c r="BS7" i="3"/>
  <c r="B653" i="3"/>
  <c r="C797" i="3"/>
  <c r="C1241" i="3"/>
  <c r="FC6" i="3"/>
  <c r="C373" i="3"/>
  <c r="C699" i="3"/>
  <c r="D263" i="3"/>
  <c r="C625" i="3"/>
  <c r="DA7" i="3"/>
  <c r="C177" i="3"/>
  <c r="B729" i="3"/>
  <c r="C81" i="3"/>
  <c r="D139" i="3"/>
  <c r="CA7" i="3"/>
  <c r="C241" i="3"/>
  <c r="D415" i="3"/>
  <c r="D151" i="3"/>
  <c r="D433" i="3"/>
  <c r="AO6" i="3"/>
  <c r="DV6" i="3"/>
  <c r="D27" i="3"/>
  <c r="D95" i="3"/>
  <c r="B1229" i="3"/>
  <c r="D441" i="3"/>
  <c r="B387" i="3"/>
  <c r="CM6" i="3"/>
  <c r="B651" i="3"/>
  <c r="W7" i="3"/>
  <c r="D259" i="3"/>
  <c r="BU7" i="3"/>
  <c r="C481" i="3"/>
  <c r="C57" i="3"/>
  <c r="D201" i="3"/>
  <c r="C493" i="3"/>
  <c r="BZ6" i="3"/>
  <c r="EQ6" i="3"/>
  <c r="B143" i="3"/>
  <c r="C735" i="3"/>
  <c r="C485" i="3"/>
  <c r="C707" i="3"/>
  <c r="DH7" i="3"/>
  <c r="C33" i="3"/>
  <c r="CF6" i="3"/>
  <c r="D301" i="3"/>
  <c r="D615" i="3"/>
  <c r="C509" i="3"/>
  <c r="DL6" i="3"/>
  <c r="D475" i="3"/>
  <c r="DE7" i="3"/>
  <c r="DN6" i="3"/>
  <c r="C6" i="3"/>
  <c r="F335" i="3" l="1"/>
  <c r="F143" i="3"/>
  <c r="F651" i="3"/>
  <c r="F387" i="3"/>
  <c r="F1229" i="3"/>
  <c r="F729" i="3"/>
  <c r="F653" i="3"/>
  <c r="F453" i="3"/>
  <c r="F625" i="3"/>
  <c r="F139" i="3"/>
  <c r="F293" i="3"/>
  <c r="F325" i="3"/>
  <c r="F411" i="3"/>
  <c r="F263" i="3"/>
  <c r="F529" i="3"/>
  <c r="F611" i="3"/>
  <c r="F1259" i="3"/>
  <c r="F951" i="3"/>
  <c r="F1143" i="3"/>
  <c r="F1181" i="3"/>
  <c r="F1235" i="3"/>
  <c r="F101" i="3"/>
  <c r="F533" i="3"/>
  <c r="F317" i="3"/>
  <c r="F601" i="3"/>
  <c r="F123" i="3"/>
  <c r="F779" i="3"/>
  <c r="F1129" i="3"/>
  <c r="F609" i="3"/>
  <c r="F131" i="3"/>
  <c r="F507" i="3"/>
  <c r="F563" i="3"/>
  <c r="F723" i="3"/>
  <c r="F149" i="3"/>
  <c r="F207" i="3"/>
  <c r="F267" i="3"/>
  <c r="F1151" i="3"/>
  <c r="F877" i="3"/>
  <c r="F657" i="3"/>
  <c r="F223" i="3"/>
  <c r="F517" i="3"/>
  <c r="F157" i="3"/>
  <c r="F359" i="3"/>
  <c r="F215" i="3"/>
  <c r="F61" i="3"/>
  <c r="F659" i="3"/>
  <c r="F339" i="3"/>
  <c r="F419" i="3"/>
  <c r="F353" i="3"/>
  <c r="F295" i="3"/>
  <c r="F579" i="3"/>
  <c r="F367" i="3"/>
  <c r="F713" i="3"/>
  <c r="F21" i="3"/>
  <c r="F435" i="3"/>
  <c r="F773" i="3"/>
  <c r="F307" i="3"/>
  <c r="F599" i="3"/>
  <c r="F635" i="3"/>
  <c r="F403" i="3"/>
  <c r="F985" i="3"/>
  <c r="F25" i="3"/>
  <c r="F1211" i="3"/>
  <c r="F775" i="3"/>
  <c r="F1031" i="3"/>
  <c r="F717" i="3"/>
  <c r="F1205" i="3"/>
  <c r="F1271" i="3"/>
  <c r="F147" i="3"/>
  <c r="F469" i="3"/>
  <c r="F73" i="3"/>
  <c r="F1213" i="3"/>
  <c r="F767" i="3"/>
  <c r="F341" i="3"/>
  <c r="F1171" i="3"/>
  <c r="F1019" i="3"/>
  <c r="F953" i="3"/>
  <c r="F523" i="3"/>
  <c r="F151" i="3"/>
  <c r="F621" i="3"/>
  <c r="F245" i="3"/>
  <c r="F1111" i="3"/>
  <c r="F163" i="3"/>
  <c r="F687" i="3"/>
  <c r="F841" i="3"/>
  <c r="F407" i="3"/>
  <c r="F1127" i="3"/>
  <c r="F283" i="3"/>
  <c r="F59" i="3"/>
  <c r="F913" i="3"/>
  <c r="F191" i="3"/>
  <c r="F253" i="3"/>
  <c r="F397" i="3"/>
  <c r="F1283" i="3"/>
  <c r="F79" i="3"/>
  <c r="F195" i="3"/>
  <c r="F597" i="3"/>
  <c r="F415" i="3"/>
  <c r="F783" i="3"/>
  <c r="F255" i="3"/>
  <c r="F31" i="3"/>
  <c r="F1003" i="3"/>
  <c r="F197" i="3"/>
  <c r="F259" i="3"/>
  <c r="F331" i="3"/>
  <c r="F117" i="3"/>
  <c r="F833" i="3"/>
  <c r="F859" i="3"/>
  <c r="F373" i="3"/>
  <c r="F673" i="3"/>
  <c r="F27" i="3"/>
  <c r="F381" i="3"/>
  <c r="F111" i="3"/>
  <c r="F345" i="3"/>
  <c r="F1067" i="3"/>
  <c r="F981" i="3"/>
  <c r="F595" i="3"/>
  <c r="F103" i="3"/>
  <c r="F995" i="3"/>
  <c r="F75" i="3"/>
  <c r="F1029" i="3"/>
  <c r="F51" i="3"/>
  <c r="F973" i="3"/>
  <c r="F1233" i="3"/>
  <c r="F405" i="3"/>
  <c r="F937" i="3"/>
  <c r="F447" i="3"/>
  <c r="F821" i="3"/>
  <c r="F1255" i="3"/>
  <c r="F261" i="3"/>
  <c r="F541" i="3"/>
  <c r="F1173" i="3"/>
  <c r="F983" i="3"/>
  <c r="F153" i="3"/>
  <c r="F291" i="3"/>
  <c r="F165" i="3"/>
  <c r="F571" i="3"/>
  <c r="F665" i="3"/>
  <c r="F963" i="3"/>
  <c r="F505" i="3"/>
  <c r="F1047" i="3"/>
  <c r="F771" i="3"/>
  <c r="F891" i="3"/>
  <c r="F1149" i="3"/>
  <c r="F845" i="3"/>
  <c r="F581" i="3"/>
  <c r="F757" i="3"/>
  <c r="F1137" i="3"/>
  <c r="F499" i="3"/>
  <c r="F1155" i="3"/>
  <c r="F301" i="3"/>
  <c r="F1265" i="3"/>
  <c r="F797" i="3"/>
  <c r="F449" i="3"/>
  <c r="F155" i="3"/>
  <c r="F35" i="3"/>
  <c r="F975" i="3"/>
  <c r="F1083" i="3"/>
  <c r="F379" i="3"/>
  <c r="F227" i="3"/>
  <c r="F683" i="3"/>
  <c r="F669" i="3"/>
  <c r="F763" i="3"/>
  <c r="F1017" i="3"/>
  <c r="F343" i="3"/>
  <c r="F309" i="3"/>
  <c r="F589" i="3"/>
  <c r="F647" i="3"/>
  <c r="F959" i="3"/>
  <c r="F587" i="3"/>
  <c r="F219" i="3"/>
  <c r="F799" i="3"/>
  <c r="F203" i="3"/>
  <c r="F1263" i="3"/>
  <c r="F675" i="3"/>
  <c r="F1163" i="3"/>
  <c r="F557" i="3"/>
  <c r="F1187" i="3"/>
  <c r="F451" i="3"/>
  <c r="F83" i="3"/>
  <c r="F1175" i="3"/>
  <c r="F129" i="3"/>
  <c r="F91" i="3"/>
  <c r="F1225" i="3"/>
  <c r="F1253" i="3"/>
  <c r="F1087" i="3"/>
  <c r="F63" i="3"/>
  <c r="F1099" i="3"/>
  <c r="F189" i="3"/>
  <c r="F55" i="3"/>
  <c r="F553" i="3"/>
  <c r="F1161" i="3"/>
  <c r="F313" i="3"/>
  <c r="F1249" i="3"/>
  <c r="F161" i="3"/>
  <c r="F127" i="3"/>
  <c r="F281" i="3"/>
  <c r="F1223" i="3"/>
  <c r="F743" i="3"/>
  <c r="F183" i="3"/>
  <c r="F99" i="3"/>
  <c r="F805" i="3"/>
  <c r="F285" i="3"/>
  <c r="F439" i="3"/>
  <c r="F431" i="3"/>
  <c r="F487" i="3"/>
  <c r="F1051" i="3"/>
  <c r="F1183" i="3"/>
  <c r="F417" i="3"/>
  <c r="F187" i="3"/>
  <c r="F1195" i="3"/>
  <c r="F87" i="3"/>
  <c r="F299" i="3"/>
  <c r="F691" i="3"/>
  <c r="F65" i="3"/>
  <c r="F287" i="3"/>
  <c r="F551" i="3"/>
  <c r="F527" i="3"/>
  <c r="F711" i="3"/>
  <c r="F19" i="3"/>
  <c r="F85" i="3"/>
  <c r="F801" i="3"/>
  <c r="F443" i="3"/>
  <c r="F493" i="3"/>
  <c r="F539" i="3"/>
  <c r="F363" i="3"/>
  <c r="F573" i="3"/>
  <c r="F33" i="3"/>
  <c r="A4" i="3"/>
  <c r="F231" i="3"/>
  <c r="F481" i="3"/>
  <c r="F593" i="3"/>
  <c r="F369" i="3"/>
  <c r="F193" i="3"/>
  <c r="F495" i="3"/>
  <c r="F685" i="3"/>
  <c r="F277" i="3"/>
  <c r="F1033" i="3"/>
  <c r="F1289" i="3"/>
  <c r="F1165" i="3"/>
  <c r="F1041" i="3"/>
  <c r="F67" i="3"/>
  <c r="F89" i="3"/>
  <c r="F813" i="3"/>
  <c r="F947" i="3"/>
  <c r="F583" i="3"/>
  <c r="F735" i="3"/>
  <c r="F1049" i="3"/>
  <c r="H9" i="3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Q9" i="3" s="1"/>
  <c r="AR9" i="3" s="1"/>
  <c r="AS9" i="3" s="1"/>
  <c r="AT9" i="3" s="1"/>
  <c r="AU9" i="3" s="1"/>
  <c r="AV9" i="3" s="1"/>
  <c r="AW9" i="3" s="1"/>
  <c r="AX9" i="3" s="1"/>
  <c r="AY9" i="3" s="1"/>
  <c r="AZ9" i="3" s="1"/>
  <c r="BA9" i="3" s="1"/>
  <c r="BB9" i="3" s="1"/>
  <c r="BC9" i="3" s="1"/>
  <c r="BD9" i="3" s="1"/>
  <c r="BE9" i="3" s="1"/>
  <c r="BF9" i="3" s="1"/>
  <c r="BG9" i="3" s="1"/>
  <c r="BH9" i="3" s="1"/>
  <c r="BI9" i="3" s="1"/>
  <c r="BJ9" i="3" s="1"/>
  <c r="BK9" i="3" s="1"/>
  <c r="BL9" i="3" s="1"/>
  <c r="BM9" i="3" s="1"/>
  <c r="BN9" i="3" s="1"/>
  <c r="BO9" i="3" s="1"/>
  <c r="BP9" i="3" s="1"/>
  <c r="BQ9" i="3" s="1"/>
  <c r="BR9" i="3" s="1"/>
  <c r="BS9" i="3" s="1"/>
  <c r="BT9" i="3" s="1"/>
  <c r="BU9" i="3" s="1"/>
  <c r="BV9" i="3" s="1"/>
  <c r="BW9" i="3" s="1"/>
  <c r="BX9" i="3" s="1"/>
  <c r="BY9" i="3" s="1"/>
  <c r="BZ9" i="3" s="1"/>
  <c r="CA9" i="3" s="1"/>
  <c r="CB9" i="3" s="1"/>
  <c r="CC9" i="3" s="1"/>
  <c r="CD9" i="3" s="1"/>
  <c r="CE9" i="3" s="1"/>
  <c r="CF9" i="3" s="1"/>
  <c r="CG9" i="3" s="1"/>
  <c r="CH9" i="3" s="1"/>
  <c r="CI9" i="3" s="1"/>
  <c r="CJ9" i="3" s="1"/>
  <c r="CK9" i="3" s="1"/>
  <c r="CL9" i="3" s="1"/>
  <c r="CM9" i="3" s="1"/>
  <c r="CN9" i="3" s="1"/>
  <c r="CO9" i="3" s="1"/>
  <c r="CP9" i="3" s="1"/>
  <c r="CQ9" i="3" s="1"/>
  <c r="CR9" i="3" s="1"/>
  <c r="CS9" i="3" s="1"/>
  <c r="CT9" i="3" s="1"/>
  <c r="CU9" i="3" s="1"/>
  <c r="CV9" i="3" s="1"/>
  <c r="CW9" i="3" s="1"/>
  <c r="CX9" i="3" s="1"/>
  <c r="CY9" i="3" s="1"/>
  <c r="CZ9" i="3" s="1"/>
  <c r="DA9" i="3" s="1"/>
  <c r="DB9" i="3" s="1"/>
  <c r="DC9" i="3" s="1"/>
  <c r="DD9" i="3" s="1"/>
  <c r="DE9" i="3" s="1"/>
  <c r="DF9" i="3" s="1"/>
  <c r="DG9" i="3" s="1"/>
  <c r="DH9" i="3" s="1"/>
  <c r="DI9" i="3" s="1"/>
  <c r="DJ9" i="3" s="1"/>
  <c r="DK9" i="3" s="1"/>
  <c r="DL9" i="3" s="1"/>
  <c r="DM9" i="3" s="1"/>
  <c r="DN9" i="3" s="1"/>
  <c r="DO9" i="3" s="1"/>
  <c r="DP9" i="3" s="1"/>
  <c r="DQ9" i="3" s="1"/>
  <c r="DR9" i="3" s="1"/>
  <c r="DS9" i="3" s="1"/>
  <c r="DT9" i="3" s="1"/>
  <c r="DU9" i="3" s="1"/>
  <c r="DV9" i="3" s="1"/>
  <c r="DW9" i="3" s="1"/>
  <c r="DX9" i="3" s="1"/>
  <c r="DY9" i="3" s="1"/>
  <c r="DZ9" i="3" s="1"/>
  <c r="EA9" i="3" s="1"/>
  <c r="EB9" i="3" s="1"/>
  <c r="EC9" i="3" s="1"/>
  <c r="ED9" i="3" s="1"/>
  <c r="EE9" i="3" s="1"/>
  <c r="EF9" i="3" s="1"/>
  <c r="EG9" i="3" s="1"/>
  <c r="EH9" i="3" s="1"/>
  <c r="EI9" i="3" s="1"/>
  <c r="EJ9" i="3" s="1"/>
  <c r="EK9" i="3" s="1"/>
  <c r="EL9" i="3" s="1"/>
  <c r="EM9" i="3" s="1"/>
  <c r="EN9" i="3" s="1"/>
  <c r="EO9" i="3" s="1"/>
  <c r="EP9" i="3" s="1"/>
  <c r="EQ9" i="3" s="1"/>
  <c r="ER9" i="3" s="1"/>
  <c r="ES9" i="3" s="1"/>
  <c r="ET9" i="3" s="1"/>
  <c r="EU9" i="3" s="1"/>
  <c r="EV9" i="3" s="1"/>
  <c r="EW9" i="3" s="1"/>
  <c r="EX9" i="3" s="1"/>
  <c r="EY9" i="3" s="1"/>
  <c r="EZ9" i="3" s="1"/>
  <c r="FA9" i="3" s="1"/>
  <c r="FB9" i="3" s="1"/>
  <c r="FC9" i="3" s="1"/>
  <c r="FD9" i="3" s="1"/>
  <c r="FE9" i="3" s="1"/>
  <c r="FF9" i="3" s="1"/>
  <c r="FG9" i="3" s="1"/>
  <c r="FH9" i="3" s="1"/>
  <c r="FI9" i="3" s="1"/>
  <c r="FJ9" i="3" s="1"/>
  <c r="FK9" i="3" s="1"/>
  <c r="FL9" i="3" s="1"/>
  <c r="FM9" i="3" s="1"/>
  <c r="FN9" i="3" s="1"/>
  <c r="FO9" i="3" s="1"/>
  <c r="FP9" i="3" s="1"/>
  <c r="FQ9" i="3" s="1"/>
  <c r="FR9" i="3" s="1"/>
  <c r="FS9" i="3" s="1"/>
  <c r="FT9" i="3" s="1"/>
  <c r="FU9" i="3" s="1"/>
  <c r="FV9" i="3" s="1"/>
  <c r="FW9" i="3" s="1"/>
  <c r="FX9" i="3" s="1"/>
  <c r="FY9" i="3" s="1"/>
  <c r="FZ9" i="3" s="1"/>
  <c r="GA9" i="3" s="1"/>
  <c r="GB9" i="3" s="1"/>
  <c r="GC9" i="3" s="1"/>
  <c r="GD9" i="3" s="1"/>
  <c r="GE9" i="3" s="1"/>
  <c r="F29" i="3"/>
  <c r="F321" i="3"/>
  <c r="F543" i="3"/>
  <c r="F991" i="3"/>
  <c r="F905" i="3"/>
  <c r="F279" i="3"/>
  <c r="F375" i="3"/>
  <c r="F1145" i="3"/>
  <c r="F1063" i="3"/>
  <c r="F1023" i="3"/>
  <c r="F179" i="3"/>
  <c r="F847" i="3"/>
  <c r="F631" i="3"/>
  <c r="F1239" i="3"/>
  <c r="F371" i="3"/>
  <c r="F811" i="3"/>
  <c r="F113" i="3"/>
  <c r="F1089" i="3"/>
  <c r="F1159" i="3"/>
  <c r="F71" i="3"/>
  <c r="F1021" i="3"/>
  <c r="F695" i="3"/>
  <c r="F125" i="3"/>
  <c r="F1011" i="3"/>
  <c r="F305" i="3"/>
  <c r="F919" i="3"/>
  <c r="F997" i="3"/>
  <c r="F115" i="3"/>
  <c r="F693" i="3"/>
  <c r="F777" i="3"/>
  <c r="F427" i="3"/>
  <c r="F899" i="3"/>
  <c r="F957" i="3"/>
  <c r="F967" i="3"/>
  <c r="F509" i="3"/>
  <c r="F725" i="3"/>
  <c r="F501" i="3"/>
  <c r="F817" i="3"/>
  <c r="F1095" i="3"/>
  <c r="F37" i="3"/>
  <c r="F703" i="3"/>
  <c r="F421" i="3"/>
  <c r="F1237" i="3"/>
  <c r="F565" i="3"/>
  <c r="F1191" i="3"/>
  <c r="F789" i="3"/>
  <c r="F477" i="3"/>
  <c r="F701" i="3"/>
  <c r="F925" i="3"/>
  <c r="F1027" i="3"/>
  <c r="F1147" i="3"/>
  <c r="F641" i="3"/>
  <c r="F879" i="3"/>
  <c r="F503" i="3"/>
  <c r="F473" i="3"/>
  <c r="F1073" i="3"/>
  <c r="F201" i="3"/>
  <c r="F1139" i="3"/>
  <c r="F455" i="3"/>
  <c r="F613" i="3"/>
  <c r="F1125" i="3"/>
  <c r="F1231" i="3"/>
  <c r="F807" i="3"/>
  <c r="F979" i="3"/>
  <c r="F41" i="3"/>
  <c r="F715" i="3"/>
  <c r="F815" i="3"/>
  <c r="F355" i="3"/>
  <c r="F243" i="3"/>
  <c r="F433" i="3"/>
  <c r="F1113" i="3"/>
  <c r="F1133" i="3"/>
  <c r="F931" i="3"/>
  <c r="F943" i="3"/>
  <c r="F759" i="3"/>
  <c r="F269" i="3"/>
  <c r="F105" i="3"/>
  <c r="F45" i="3"/>
  <c r="F1275" i="3"/>
  <c r="F1069" i="3"/>
  <c r="F679" i="3"/>
  <c r="F347" i="3"/>
  <c r="F471" i="3"/>
  <c r="F1209" i="3"/>
  <c r="F999" i="3"/>
  <c r="F851" i="3"/>
  <c r="F519" i="3"/>
  <c r="F199" i="3"/>
  <c r="F1199" i="3"/>
  <c r="F749" i="3"/>
  <c r="F1081" i="3"/>
  <c r="F555" i="3"/>
  <c r="F107" i="3"/>
  <c r="F1105" i="3"/>
  <c r="F627" i="3"/>
  <c r="F605" i="3"/>
  <c r="F401" i="3"/>
  <c r="F209" i="3"/>
  <c r="F333" i="3"/>
  <c r="F357" i="3"/>
  <c r="F167" i="3"/>
  <c r="F927" i="3"/>
  <c r="F1189" i="3"/>
  <c r="F145" i="3"/>
  <c r="F1167" i="3"/>
  <c r="F939" i="3"/>
  <c r="F791" i="3"/>
  <c r="F1217" i="3"/>
  <c r="F839" i="3"/>
  <c r="F961" i="3"/>
  <c r="F121" i="3"/>
  <c r="F377" i="3"/>
  <c r="F915" i="3"/>
  <c r="F1135" i="3"/>
  <c r="F569" i="3"/>
  <c r="F1179" i="3"/>
  <c r="F171" i="3"/>
  <c r="F629" i="3"/>
  <c r="F707" i="3"/>
  <c r="F731" i="3"/>
  <c r="F911" i="3"/>
  <c r="F623" i="3"/>
  <c r="F753" i="3"/>
  <c r="F237" i="3"/>
  <c r="F141" i="3"/>
  <c r="F297" i="3"/>
  <c r="F1045" i="3"/>
  <c r="F615" i="3"/>
  <c r="F1207" i="3"/>
  <c r="F643" i="3"/>
  <c r="F135" i="3"/>
  <c r="F561" i="3"/>
  <c r="F239" i="3"/>
  <c r="F109" i="3"/>
  <c r="F1079" i="3"/>
  <c r="F909" i="3"/>
  <c r="F935" i="3"/>
  <c r="F1157" i="3"/>
  <c r="F989" i="3"/>
  <c r="F603" i="3"/>
  <c r="F677" i="3"/>
  <c r="F169" i="3"/>
  <c r="F1075" i="3"/>
  <c r="F211" i="3"/>
  <c r="F1115" i="3"/>
  <c r="F251" i="3"/>
  <c r="F1007" i="3"/>
  <c r="F793" i="3"/>
  <c r="F1037" i="3"/>
  <c r="F835" i="3"/>
  <c r="F667" i="3"/>
  <c r="F809" i="3"/>
  <c r="F945" i="3"/>
  <c r="F491" i="3"/>
  <c r="F681" i="3"/>
  <c r="F865" i="3"/>
  <c r="F437" i="3"/>
  <c r="F429" i="3"/>
  <c r="F265" i="3"/>
  <c r="F413" i="3"/>
  <c r="F391" i="3"/>
  <c r="F825" i="3"/>
  <c r="F93" i="3"/>
  <c r="F867" i="3"/>
  <c r="F1109" i="3"/>
  <c r="F303" i="3"/>
  <c r="F591" i="3"/>
  <c r="F249" i="3"/>
  <c r="F929" i="3"/>
  <c r="F57" i="3"/>
  <c r="F1177" i="3"/>
  <c r="F177" i="3"/>
  <c r="F49" i="3"/>
  <c r="F1281" i="3"/>
  <c r="F311" i="3"/>
  <c r="F795" i="3"/>
  <c r="F185" i="3"/>
  <c r="F893" i="3"/>
  <c r="F617" i="3"/>
  <c r="F1043" i="3"/>
  <c r="F941" i="3"/>
  <c r="F1193" i="3"/>
  <c r="F1097" i="3"/>
  <c r="F315" i="3"/>
  <c r="F949" i="3"/>
  <c r="F1013" i="3"/>
  <c r="F965" i="3"/>
  <c r="F755" i="3"/>
  <c r="F475" i="3"/>
  <c r="F863" i="3"/>
  <c r="F1227" i="3"/>
  <c r="F319" i="3"/>
  <c r="F875" i="3"/>
  <c r="F987" i="3"/>
  <c r="F479" i="3"/>
  <c r="F837" i="3"/>
  <c r="F77" i="3"/>
  <c r="F955" i="3"/>
  <c r="F133" i="3"/>
  <c r="F525" i="3"/>
  <c r="F1169" i="3"/>
  <c r="F521" i="3"/>
  <c r="F181" i="3"/>
  <c r="F1221" i="3"/>
  <c r="F497" i="3"/>
  <c r="F1251" i="3"/>
  <c r="F23" i="3"/>
  <c r="F895" i="3"/>
  <c r="F719" i="3"/>
  <c r="F95" i="3"/>
  <c r="F327" i="3"/>
  <c r="F661" i="3"/>
  <c r="F365" i="3"/>
  <c r="F849" i="3"/>
  <c r="F337" i="3"/>
  <c r="F1103" i="3"/>
  <c r="F1269" i="3"/>
  <c r="F1085" i="3"/>
  <c r="F689" i="3"/>
  <c r="F457" i="3"/>
  <c r="F727" i="3"/>
  <c r="F737" i="3"/>
  <c r="F733" i="3"/>
  <c r="F829" i="3"/>
  <c r="F739" i="3"/>
  <c r="F663" i="3"/>
  <c r="F441" i="3"/>
  <c r="F869" i="3"/>
  <c r="F1121" i="3"/>
  <c r="F747" i="3"/>
  <c r="F971" i="3"/>
  <c r="F1153" i="3"/>
  <c r="F637" i="3"/>
  <c r="F721" i="3"/>
  <c r="F1107" i="3"/>
  <c r="F585" i="3"/>
  <c r="F1295" i="3"/>
  <c r="F1201" i="3"/>
  <c r="F1039" i="3"/>
  <c r="F1291" i="3"/>
  <c r="F81" i="3"/>
  <c r="F1059" i="3"/>
  <c r="F173" i="3"/>
  <c r="F1001" i="3"/>
  <c r="F271" i="3"/>
  <c r="F385" i="3"/>
  <c r="F423" i="3"/>
  <c r="F537" i="3"/>
  <c r="F1243" i="3"/>
  <c r="F1117" i="3"/>
  <c r="F903" i="3"/>
  <c r="F461" i="3"/>
  <c r="F819" i="3"/>
  <c r="F1277" i="3"/>
  <c r="F855" i="3"/>
  <c r="F897" i="3"/>
  <c r="F361" i="3"/>
  <c r="F803" i="3"/>
  <c r="F1197" i="3"/>
  <c r="F485" i="3"/>
  <c r="F137" i="3"/>
  <c r="F329" i="3"/>
  <c r="F1287" i="3"/>
  <c r="F1123" i="3"/>
  <c r="F857" i="3"/>
  <c r="F1077" i="3"/>
  <c r="F1215" i="3"/>
  <c r="F1009" i="3"/>
  <c r="F159" i="3"/>
  <c r="F993" i="3"/>
  <c r="F217" i="3"/>
  <c r="F395" i="3"/>
  <c r="F969" i="3"/>
  <c r="F47" i="3"/>
  <c r="F1247" i="3"/>
  <c r="F17" i="3"/>
  <c r="F933" i="3"/>
  <c r="F751" i="3"/>
  <c r="F1131" i="3"/>
  <c r="F769" i="3"/>
  <c r="F885" i="3"/>
  <c r="F273" i="3"/>
  <c r="F205" i="3"/>
  <c r="F577" i="3"/>
  <c r="F1267" i="3"/>
  <c r="F619" i="3"/>
  <c r="F1025" i="3"/>
  <c r="F547" i="3"/>
  <c r="F221" i="3"/>
  <c r="F175" i="3"/>
  <c r="F567" i="3"/>
  <c r="F1091" i="3"/>
  <c r="F1203" i="3"/>
  <c r="F445" i="3"/>
  <c r="F275" i="3"/>
  <c r="F549" i="3"/>
  <c r="F489" i="3"/>
  <c r="F409" i="3"/>
  <c r="F907" i="3"/>
  <c r="F1185" i="3"/>
  <c r="F383" i="3"/>
  <c r="F465" i="3"/>
  <c r="F1093" i="3"/>
  <c r="F235" i="3"/>
  <c r="F655" i="3"/>
  <c r="F923" i="3"/>
  <c r="F1285" i="3"/>
  <c r="F827" i="3"/>
  <c r="F535" i="3"/>
  <c r="F887" i="3"/>
  <c r="F787" i="3"/>
  <c r="F697" i="3"/>
  <c r="F1053" i="3"/>
  <c r="F225" i="3"/>
  <c r="F705" i="3"/>
  <c r="F1057" i="3"/>
  <c r="F901" i="3"/>
  <c r="F1245" i="3"/>
  <c r="F531" i="3"/>
  <c r="F425" i="3"/>
  <c r="F1273" i="3"/>
  <c r="F917" i="3"/>
  <c r="F785" i="3"/>
  <c r="F459" i="3"/>
  <c r="F483" i="3"/>
  <c r="F1141" i="3"/>
  <c r="F633" i="3"/>
  <c r="F1035" i="3"/>
  <c r="F1293" i="3"/>
  <c r="F289" i="3"/>
  <c r="F513" i="3"/>
  <c r="F977" i="3"/>
  <c r="F861" i="3"/>
  <c r="F399" i="3"/>
  <c r="F645" i="3"/>
  <c r="F349" i="3"/>
  <c r="F39" i="3"/>
  <c r="F1071" i="3"/>
  <c r="F559" i="3"/>
  <c r="F883" i="3"/>
  <c r="F843" i="3"/>
  <c r="F881" i="3"/>
  <c r="F233" i="3"/>
  <c r="F229" i="3"/>
  <c r="F213" i="3"/>
  <c r="F741" i="3"/>
  <c r="F1055" i="3"/>
  <c r="F1279" i="3"/>
  <c r="F241" i="3"/>
  <c r="F575" i="3"/>
  <c r="F765" i="3"/>
  <c r="F1061" i="3"/>
  <c r="F699" i="3"/>
  <c r="F389" i="3"/>
  <c r="F639" i="3"/>
  <c r="F69" i="3"/>
  <c r="F43" i="3"/>
  <c r="F247" i="3"/>
  <c r="F823" i="3"/>
  <c r="F761" i="3"/>
  <c r="F1065" i="3"/>
  <c r="F463" i="3"/>
  <c r="F515" i="3"/>
  <c r="F709" i="3"/>
  <c r="F1119" i="3"/>
  <c r="F831" i="3"/>
  <c r="F323" i="3"/>
  <c r="F873" i="3"/>
  <c r="F1241" i="3"/>
  <c r="F511" i="3"/>
  <c r="F97" i="3"/>
  <c r="F119" i="3"/>
  <c r="F257" i="3"/>
  <c r="F671" i="3"/>
  <c r="F607" i="3"/>
  <c r="F889" i="3"/>
  <c r="F781" i="3"/>
  <c r="F53" i="3"/>
  <c r="F545" i="3"/>
  <c r="F871" i="3"/>
  <c r="F351" i="3"/>
  <c r="F1257" i="3"/>
  <c r="F745" i="3"/>
  <c r="F393" i="3"/>
  <c r="F1015" i="3"/>
  <c r="F921" i="3"/>
  <c r="F1101" i="3"/>
  <c r="F853" i="3"/>
  <c r="F649" i="3"/>
  <c r="F1261" i="3"/>
  <c r="F467" i="3"/>
  <c r="F1005" i="3"/>
  <c r="F1219" i="3"/>
  <c r="S5" i="3"/>
  <c r="S14" i="3"/>
  <c r="T15" i="3"/>
  <c r="P18" i="1"/>
  <c r="P19" i="1" s="1"/>
  <c r="P20" i="1" s="1"/>
  <c r="N19" i="1"/>
  <c r="N20" i="1" s="1"/>
  <c r="F6" i="3"/>
  <c r="T5" i="3" l="1"/>
  <c r="T14" i="3"/>
  <c r="U15" i="3"/>
  <c r="B21" i="1"/>
  <c r="B22" i="1" s="1"/>
  <c r="B23" i="1" s="1"/>
  <c r="U5" i="3" l="1"/>
  <c r="U14" i="3"/>
  <c r="V15" i="3"/>
  <c r="D21" i="1"/>
  <c r="D22" i="1" s="1"/>
  <c r="D23" i="1" s="1"/>
  <c r="V5" i="3" l="1"/>
  <c r="V14" i="3"/>
  <c r="W15" i="3"/>
  <c r="F21" i="1"/>
  <c r="F22" i="1" s="1"/>
  <c r="F23" i="1" s="1"/>
  <c r="W5" i="3" l="1"/>
  <c r="W14" i="3"/>
  <c r="X15" i="3"/>
  <c r="H21" i="1"/>
  <c r="X5" i="3" l="1"/>
  <c r="X14" i="3"/>
  <c r="Y15" i="3"/>
  <c r="J21" i="1"/>
  <c r="H22" i="1"/>
  <c r="H23" i="1" s="1"/>
  <c r="Y5" i="3" l="1"/>
  <c r="Y14" i="3"/>
  <c r="Z15" i="3"/>
  <c r="L21" i="1"/>
  <c r="L22" i="1" s="1"/>
  <c r="L23" i="1" s="1"/>
  <c r="J22" i="1"/>
  <c r="J23" i="1" s="1"/>
  <c r="Z5" i="3" l="1"/>
  <c r="Z14" i="3"/>
  <c r="AA15" i="3"/>
  <c r="N21" i="1"/>
  <c r="N22" i="1" s="1"/>
  <c r="N23" i="1" s="1"/>
  <c r="AA5" i="3" l="1"/>
  <c r="AA14" i="3"/>
  <c r="AB15" i="3"/>
  <c r="P21" i="1"/>
  <c r="P22" i="1" s="1"/>
  <c r="P23" i="1" s="1"/>
  <c r="AB5" i="3" l="1"/>
  <c r="AB14" i="3"/>
  <c r="AC15" i="3"/>
  <c r="B24" i="1"/>
  <c r="B25" i="1" s="1"/>
  <c r="B26" i="1" s="1"/>
  <c r="AC5" i="3" l="1"/>
  <c r="AC14" i="3"/>
  <c r="AD15" i="3"/>
  <c r="D24" i="1"/>
  <c r="D25" i="1" s="1"/>
  <c r="D26" i="1" s="1"/>
  <c r="AD5" i="3" l="1"/>
  <c r="AD14" i="3"/>
  <c r="AE15" i="3"/>
  <c r="F24" i="1"/>
  <c r="F25" i="1" s="1"/>
  <c r="F26" i="1" s="1"/>
  <c r="AE5" i="3" l="1"/>
  <c r="AE14" i="3"/>
  <c r="AF15" i="3"/>
  <c r="H24" i="1"/>
  <c r="H25" i="1" s="1"/>
  <c r="H26" i="1" s="1"/>
  <c r="AF5" i="3" l="1"/>
  <c r="AF14" i="3"/>
  <c r="AG15" i="3"/>
  <c r="J24" i="1"/>
  <c r="J25" i="1" s="1"/>
  <c r="J26" i="1" s="1"/>
  <c r="AG5" i="3" l="1"/>
  <c r="AG14" i="3"/>
  <c r="AH15" i="3"/>
  <c r="L24" i="1"/>
  <c r="AH5" i="3" l="1"/>
  <c r="AH14" i="3"/>
  <c r="AI15" i="3"/>
  <c r="N24" i="1"/>
  <c r="N25" i="1" s="1"/>
  <c r="N26" i="1" s="1"/>
  <c r="L25" i="1"/>
  <c r="L26" i="1" s="1"/>
  <c r="AI5" i="3" l="1"/>
  <c r="AI14" i="3"/>
  <c r="AJ15" i="3"/>
  <c r="P24" i="1"/>
  <c r="P25" i="1" s="1"/>
  <c r="P26" i="1" s="1"/>
  <c r="AJ5" i="3" l="1"/>
  <c r="AJ14" i="3"/>
  <c r="AK15" i="3"/>
  <c r="B27" i="1"/>
  <c r="B28" i="1" l="1"/>
  <c r="B29" i="1" s="1"/>
  <c r="AK5" i="3"/>
  <c r="AK14" i="3"/>
  <c r="AL15" i="3"/>
  <c r="D27" i="1"/>
  <c r="D28" i="1" s="1"/>
  <c r="D29" i="1" s="1"/>
  <c r="AL5" i="3" l="1"/>
  <c r="AL14" i="3"/>
  <c r="AM15" i="3"/>
  <c r="F27" i="1"/>
  <c r="AM5" i="3" l="1"/>
  <c r="AM14" i="3"/>
  <c r="AN15" i="3"/>
  <c r="H27" i="1"/>
  <c r="H28" i="1" s="1"/>
  <c r="H29" i="1" s="1"/>
  <c r="F28" i="1"/>
  <c r="F29" i="1" s="1"/>
  <c r="AN5" i="3" l="1"/>
  <c r="AN14" i="3"/>
  <c r="AO15" i="3"/>
  <c r="J27" i="1"/>
  <c r="J28" i="1" s="1"/>
  <c r="J29" i="1" s="1"/>
  <c r="AO5" i="3" l="1"/>
  <c r="AO14" i="3"/>
  <c r="AP15" i="3"/>
  <c r="L27" i="1"/>
  <c r="L28" i="1" s="1"/>
  <c r="L29" i="1" s="1"/>
  <c r="AP5" i="3" l="1"/>
  <c r="AP14" i="3"/>
  <c r="AQ15" i="3"/>
  <c r="N27" i="1"/>
  <c r="N28" i="1" s="1"/>
  <c r="N29" i="1" s="1"/>
  <c r="AQ5" i="3" l="1"/>
  <c r="AQ14" i="3"/>
  <c r="AR15" i="3"/>
  <c r="P27" i="1"/>
  <c r="P28" i="1" s="1"/>
  <c r="P29" i="1" s="1"/>
  <c r="AR5" i="3" l="1"/>
  <c r="AR14" i="3"/>
  <c r="AS15" i="3"/>
  <c r="B30" i="1"/>
  <c r="B31" i="1" s="1"/>
  <c r="B32" i="1" s="1"/>
  <c r="AS5" i="3" l="1"/>
  <c r="AS14" i="3"/>
  <c r="AT15" i="3"/>
  <c r="D30" i="1"/>
  <c r="D31" i="1" s="1"/>
  <c r="D32" i="1" s="1"/>
  <c r="AT5" i="3" l="1"/>
  <c r="AT14" i="3"/>
  <c r="AU15" i="3"/>
  <c r="F30" i="1"/>
  <c r="F31" i="1" s="1"/>
  <c r="F32" i="1" s="1"/>
  <c r="AU5" i="3" l="1"/>
  <c r="AU14" i="3"/>
  <c r="AV15" i="3"/>
  <c r="H30" i="1"/>
  <c r="AV5" i="3" l="1"/>
  <c r="AV14" i="3"/>
  <c r="AW15" i="3"/>
  <c r="J30" i="1"/>
  <c r="J31" i="1" s="1"/>
  <c r="J32" i="1" s="1"/>
  <c r="H31" i="1"/>
  <c r="H32" i="1" s="1"/>
  <c r="AW5" i="3" l="1"/>
  <c r="AW14" i="3"/>
  <c r="AX15" i="3"/>
  <c r="L30" i="1"/>
  <c r="L31" i="1" s="1"/>
  <c r="L32" i="1" s="1"/>
  <c r="AX5" i="3" l="1"/>
  <c r="AX14" i="3"/>
  <c r="AY15" i="3"/>
  <c r="N30" i="1"/>
  <c r="N31" i="1" s="1"/>
  <c r="N32" i="1" s="1"/>
  <c r="AY5" i="3" l="1"/>
  <c r="AY14" i="3"/>
  <c r="AZ15" i="3"/>
  <c r="P30" i="1"/>
  <c r="P31" i="1" s="1"/>
  <c r="P32" i="1" s="1"/>
  <c r="AZ5" i="3" l="1"/>
  <c r="AZ14" i="3"/>
  <c r="BA15" i="3"/>
  <c r="BA5" i="3" l="1"/>
  <c r="BA14" i="3"/>
  <c r="BB15" i="3"/>
  <c r="BB5" i="3" l="1"/>
  <c r="BB14" i="3"/>
  <c r="BC15" i="3"/>
  <c r="BC5" i="3" l="1"/>
  <c r="BC14" i="3"/>
  <c r="BD15" i="3"/>
  <c r="BD5" i="3" l="1"/>
  <c r="BD14" i="3"/>
  <c r="BE15" i="3"/>
  <c r="BE5" i="3" l="1"/>
  <c r="BE14" i="3"/>
  <c r="BF15" i="3"/>
  <c r="BF5" i="3" l="1"/>
  <c r="BF14" i="3"/>
  <c r="BG15" i="3"/>
  <c r="BG5" i="3" l="1"/>
  <c r="BG14" i="3"/>
  <c r="BH15" i="3"/>
  <c r="BH5" i="3" l="1"/>
  <c r="BH14" i="3"/>
  <c r="BI15" i="3"/>
  <c r="BI5" i="3" l="1"/>
  <c r="BI14" i="3"/>
  <c r="BJ15" i="3"/>
  <c r="BJ5" i="3" l="1"/>
  <c r="BJ14" i="3"/>
  <c r="BK15" i="3"/>
  <c r="BK5" i="3" l="1"/>
  <c r="BK14" i="3"/>
  <c r="BL15" i="3"/>
  <c r="BL5" i="3" l="1"/>
  <c r="BL14" i="3"/>
  <c r="BM15" i="3"/>
  <c r="BM5" i="3" l="1"/>
  <c r="BM14" i="3"/>
  <c r="BN15" i="3"/>
  <c r="BN5" i="3" l="1"/>
  <c r="BN14" i="3"/>
  <c r="BO15" i="3"/>
  <c r="BO5" i="3" l="1"/>
  <c r="BO14" i="3"/>
  <c r="BP15" i="3"/>
  <c r="BP5" i="3" l="1"/>
  <c r="BP14" i="3"/>
  <c r="BQ15" i="3"/>
  <c r="BQ5" i="3" l="1"/>
  <c r="BQ14" i="3"/>
  <c r="BR15" i="3"/>
  <c r="BR5" i="3" l="1"/>
  <c r="BR14" i="3"/>
  <c r="BS15" i="3"/>
  <c r="BS5" i="3" l="1"/>
  <c r="BS14" i="3"/>
  <c r="BT15" i="3"/>
  <c r="BT5" i="3" l="1"/>
  <c r="BT14" i="3"/>
  <c r="BU15" i="3"/>
  <c r="BU5" i="3" l="1"/>
  <c r="BU14" i="3"/>
  <c r="BV15" i="3"/>
  <c r="BV5" i="3" l="1"/>
  <c r="BV14" i="3"/>
  <c r="BW15" i="3"/>
  <c r="BW5" i="3" l="1"/>
  <c r="BW14" i="3"/>
  <c r="BX15" i="3"/>
  <c r="BX5" i="3" l="1"/>
  <c r="BX14" i="3"/>
  <c r="BY15" i="3"/>
  <c r="BY5" i="3" l="1"/>
  <c r="BY14" i="3"/>
  <c r="BZ15" i="3"/>
  <c r="BZ5" i="3" l="1"/>
  <c r="BZ14" i="3"/>
  <c r="CA15" i="3"/>
  <c r="CA5" i="3" l="1"/>
  <c r="CA14" i="3"/>
  <c r="CB15" i="3"/>
  <c r="CB5" i="3" l="1"/>
  <c r="CB14" i="3"/>
  <c r="CC15" i="3"/>
  <c r="CC5" i="3" l="1"/>
  <c r="CC14" i="3"/>
  <c r="CD15" i="3"/>
  <c r="CD5" i="3" l="1"/>
  <c r="CD14" i="3"/>
  <c r="CE15" i="3"/>
  <c r="CE5" i="3" l="1"/>
  <c r="CE14" i="3"/>
  <c r="CF15" i="3"/>
  <c r="CF5" i="3" l="1"/>
  <c r="CF14" i="3"/>
  <c r="CG15" i="3"/>
  <c r="CG5" i="3" l="1"/>
  <c r="CG14" i="3"/>
  <c r="CH15" i="3"/>
  <c r="CH5" i="3" l="1"/>
  <c r="CH14" i="3"/>
  <c r="CI15" i="3"/>
  <c r="CI5" i="3" l="1"/>
  <c r="CI14" i="3"/>
  <c r="CJ15" i="3"/>
  <c r="CJ5" i="3" l="1"/>
  <c r="CJ14" i="3"/>
  <c r="CK15" i="3"/>
  <c r="CK5" i="3" l="1"/>
  <c r="CK14" i="3"/>
  <c r="CL15" i="3"/>
  <c r="CL5" i="3" l="1"/>
  <c r="CL14" i="3"/>
  <c r="CM15" i="3"/>
  <c r="CM5" i="3" l="1"/>
  <c r="CM14" i="3"/>
  <c r="CN15" i="3"/>
  <c r="CN5" i="3" l="1"/>
  <c r="CN14" i="3"/>
  <c r="CO15" i="3"/>
  <c r="CO5" i="3" l="1"/>
  <c r="CO14" i="3"/>
  <c r="CP15" i="3"/>
  <c r="CP5" i="3" l="1"/>
  <c r="CP14" i="3"/>
  <c r="CQ15" i="3"/>
  <c r="CQ5" i="3" l="1"/>
  <c r="CQ14" i="3"/>
  <c r="CR15" i="3"/>
  <c r="CR5" i="3" l="1"/>
  <c r="CR14" i="3"/>
  <c r="CS15" i="3"/>
  <c r="CS5" i="3" l="1"/>
  <c r="CS14" i="3"/>
  <c r="CT15" i="3"/>
  <c r="CT5" i="3" l="1"/>
  <c r="CT14" i="3"/>
  <c r="CU15" i="3"/>
  <c r="CU5" i="3" l="1"/>
  <c r="CU14" i="3"/>
  <c r="CV15" i="3"/>
  <c r="CV5" i="3" l="1"/>
  <c r="CV14" i="3"/>
  <c r="CW15" i="3"/>
  <c r="CW5" i="3" l="1"/>
  <c r="CW14" i="3"/>
  <c r="CX15" i="3"/>
  <c r="CX5" i="3" l="1"/>
  <c r="CX14" i="3"/>
  <c r="CY15" i="3"/>
  <c r="CY5" i="3" l="1"/>
  <c r="CY14" i="3"/>
  <c r="CZ15" i="3"/>
  <c r="CZ5" i="3" l="1"/>
  <c r="CZ14" i="3"/>
  <c r="DA15" i="3"/>
  <c r="DA5" i="3" l="1"/>
  <c r="DA14" i="3"/>
  <c r="DB15" i="3"/>
  <c r="DB5" i="3" l="1"/>
  <c r="DB14" i="3"/>
  <c r="DC15" i="3"/>
  <c r="DC5" i="3" l="1"/>
  <c r="DC14" i="3"/>
  <c r="DD15" i="3"/>
  <c r="DD5" i="3" l="1"/>
  <c r="DD14" i="3"/>
  <c r="DE15" i="3"/>
  <c r="DE5" i="3" l="1"/>
  <c r="DE14" i="3"/>
  <c r="DF15" i="3"/>
  <c r="DF5" i="3" l="1"/>
  <c r="DF14" i="3"/>
  <c r="DG15" i="3"/>
  <c r="DG5" i="3" l="1"/>
  <c r="DG14" i="3"/>
  <c r="DH15" i="3"/>
  <c r="DH5" i="3" l="1"/>
  <c r="DH14" i="3"/>
  <c r="DI15" i="3"/>
  <c r="DI5" i="3" l="1"/>
  <c r="DI14" i="3"/>
  <c r="DJ15" i="3"/>
  <c r="DJ5" i="3" l="1"/>
  <c r="DJ14" i="3"/>
  <c r="DK15" i="3"/>
  <c r="DK5" i="3" l="1"/>
  <c r="DK14" i="3"/>
  <c r="DL15" i="3"/>
  <c r="DL5" i="3" l="1"/>
  <c r="DL14" i="3"/>
  <c r="DM15" i="3"/>
  <c r="DM5" i="3" l="1"/>
  <c r="DM14" i="3"/>
  <c r="DN15" i="3"/>
  <c r="DN5" i="3" l="1"/>
  <c r="DN14" i="3"/>
  <c r="DO15" i="3"/>
  <c r="DO5" i="3" l="1"/>
  <c r="DO14" i="3"/>
  <c r="DP15" i="3"/>
  <c r="DP5" i="3" l="1"/>
  <c r="DP14" i="3"/>
  <c r="DQ15" i="3"/>
  <c r="DQ5" i="3" l="1"/>
  <c r="DQ14" i="3"/>
  <c r="DR15" i="3"/>
  <c r="DR5" i="3" l="1"/>
  <c r="DR14" i="3"/>
  <c r="DS15" i="3"/>
  <c r="DS5" i="3" l="1"/>
  <c r="DS14" i="3"/>
  <c r="DT15" i="3"/>
  <c r="DT5" i="3" l="1"/>
  <c r="DT14" i="3"/>
  <c r="DU15" i="3"/>
  <c r="DU5" i="3" l="1"/>
  <c r="DU14" i="3"/>
  <c r="DV15" i="3"/>
  <c r="DV5" i="3" l="1"/>
  <c r="DV14" i="3"/>
  <c r="DW15" i="3"/>
  <c r="DW5" i="3" l="1"/>
  <c r="DW14" i="3"/>
  <c r="DX15" i="3"/>
  <c r="DX5" i="3" l="1"/>
  <c r="DX14" i="3"/>
  <c r="DY15" i="3"/>
  <c r="DY5" i="3" l="1"/>
  <c r="DY14" i="3"/>
  <c r="DZ15" i="3"/>
  <c r="DZ5" i="3" l="1"/>
  <c r="DZ14" i="3"/>
  <c r="EA15" i="3"/>
  <c r="EA5" i="3" l="1"/>
  <c r="EA14" i="3"/>
  <c r="EB15" i="3"/>
  <c r="EB5" i="3" l="1"/>
  <c r="EB14" i="3"/>
  <c r="EC15" i="3"/>
  <c r="EC5" i="3" l="1"/>
  <c r="EC14" i="3"/>
  <c r="ED15" i="3"/>
  <c r="ED5" i="3" l="1"/>
  <c r="ED14" i="3"/>
  <c r="EE15" i="3"/>
  <c r="EE5" i="3" l="1"/>
  <c r="EE14" i="3"/>
  <c r="EF15" i="3"/>
  <c r="EF5" i="3" l="1"/>
  <c r="EF14" i="3"/>
  <c r="EG15" i="3"/>
  <c r="EG5" i="3" l="1"/>
  <c r="EG14" i="3"/>
  <c r="EH15" i="3"/>
  <c r="EH5" i="3" l="1"/>
  <c r="EH14" i="3"/>
  <c r="EI15" i="3"/>
  <c r="EI5" i="3" l="1"/>
  <c r="EI14" i="3"/>
  <c r="EJ15" i="3"/>
  <c r="EJ5" i="3" l="1"/>
  <c r="EJ14" i="3"/>
  <c r="EK15" i="3"/>
  <c r="EK5" i="3" l="1"/>
  <c r="EK14" i="3"/>
  <c r="EL15" i="3"/>
  <c r="EL5" i="3" l="1"/>
  <c r="EL14" i="3"/>
  <c r="EM15" i="3"/>
  <c r="EM5" i="3" l="1"/>
  <c r="EM14" i="3"/>
  <c r="EN15" i="3"/>
  <c r="EN5" i="3" l="1"/>
  <c r="EN14" i="3"/>
  <c r="EO15" i="3"/>
  <c r="EO5" i="3" l="1"/>
  <c r="EO14" i="3"/>
  <c r="EP15" i="3"/>
  <c r="EP5" i="3" l="1"/>
  <c r="EP14" i="3"/>
  <c r="EQ15" i="3"/>
  <c r="EQ5" i="3" l="1"/>
  <c r="EQ14" i="3"/>
  <c r="ER15" i="3"/>
  <c r="ER5" i="3" l="1"/>
  <c r="ER14" i="3"/>
  <c r="ES15" i="3"/>
  <c r="ES5" i="3" l="1"/>
  <c r="ES14" i="3"/>
  <c r="ET15" i="3"/>
  <c r="ET5" i="3" l="1"/>
  <c r="ET14" i="3"/>
  <c r="EU15" i="3"/>
  <c r="EU5" i="3" l="1"/>
  <c r="EU14" i="3"/>
  <c r="EV15" i="3"/>
  <c r="EV5" i="3" l="1"/>
  <c r="EV14" i="3"/>
  <c r="EW15" i="3"/>
  <c r="EW5" i="3" l="1"/>
  <c r="EW14" i="3"/>
  <c r="EX15" i="3"/>
  <c r="EX5" i="3" l="1"/>
  <c r="EX14" i="3"/>
  <c r="EY15" i="3"/>
  <c r="EY5" i="3" l="1"/>
  <c r="EY14" i="3"/>
  <c r="EZ15" i="3"/>
  <c r="EZ5" i="3" l="1"/>
  <c r="EZ14" i="3"/>
  <c r="FA15" i="3"/>
  <c r="FA5" i="3" l="1"/>
  <c r="FA14" i="3"/>
  <c r="FB15" i="3"/>
  <c r="FB5" i="3" l="1"/>
  <c r="FB14" i="3"/>
  <c r="FC15" i="3"/>
  <c r="FC5" i="3" l="1"/>
  <c r="FC14" i="3"/>
  <c r="FD15" i="3"/>
  <c r="FD5" i="3" l="1"/>
  <c r="FD14" i="3"/>
  <c r="FE15" i="3"/>
  <c r="FE5" i="3" l="1"/>
  <c r="FE14" i="3"/>
  <c r="FF15" i="3"/>
  <c r="FF5" i="3" l="1"/>
  <c r="FF14" i="3"/>
  <c r="FG15" i="3"/>
  <c r="FG5" i="3" l="1"/>
  <c r="FG14" i="3"/>
  <c r="FH15" i="3"/>
  <c r="FH5" i="3" l="1"/>
  <c r="FH14" i="3"/>
  <c r="FI15" i="3"/>
  <c r="FI5" i="3" l="1"/>
  <c r="FI14" i="3"/>
  <c r="FJ15" i="3"/>
  <c r="FJ5" i="3" l="1"/>
  <c r="FJ14" i="3"/>
  <c r="FK15" i="3"/>
  <c r="FK5" i="3" l="1"/>
  <c r="FK14" i="3"/>
  <c r="FL15" i="3"/>
  <c r="FL5" i="3" l="1"/>
  <c r="FL14" i="3"/>
  <c r="FM15" i="3"/>
  <c r="FM5" i="3" l="1"/>
  <c r="FM14" i="3"/>
  <c r="FN15" i="3"/>
  <c r="FN5" i="3" l="1"/>
  <c r="FN14" i="3"/>
  <c r="FO15" i="3"/>
  <c r="FO5" i="3" l="1"/>
  <c r="FO14" i="3"/>
  <c r="FP15" i="3"/>
  <c r="FP5" i="3" l="1"/>
  <c r="FP14" i="3"/>
  <c r="FQ15" i="3"/>
  <c r="FQ5" i="3" l="1"/>
  <c r="FQ14" i="3"/>
  <c r="FR15" i="3"/>
  <c r="FR5" i="3" l="1"/>
  <c r="FR14" i="3"/>
  <c r="FS15" i="3"/>
  <c r="FS5" i="3" l="1"/>
  <c r="FS14" i="3"/>
  <c r="FT15" i="3"/>
  <c r="FT5" i="3" l="1"/>
  <c r="FT14" i="3"/>
  <c r="FU15" i="3"/>
  <c r="FU5" i="3" l="1"/>
  <c r="FU14" i="3"/>
  <c r="FV15" i="3"/>
  <c r="FV5" i="3" l="1"/>
  <c r="FV14" i="3"/>
  <c r="FW15" i="3"/>
  <c r="FW5" i="3" l="1"/>
  <c r="FW14" i="3"/>
  <c r="FX15" i="3"/>
  <c r="FX5" i="3" l="1"/>
  <c r="FX14" i="3"/>
  <c r="FY15" i="3"/>
  <c r="FY5" i="3" l="1"/>
  <c r="FY14" i="3"/>
  <c r="FZ15" i="3"/>
  <c r="FZ5" i="3" l="1"/>
  <c r="FZ14" i="3"/>
  <c r="GA15" i="3"/>
  <c r="GA5" i="3" l="1"/>
  <c r="GA14" i="3"/>
  <c r="GB15" i="3"/>
  <c r="GB5" i="3" l="1"/>
  <c r="GB14" i="3"/>
  <c r="GC15" i="3"/>
  <c r="GC5" i="3" l="1"/>
  <c r="GC14" i="3"/>
  <c r="GD15" i="3"/>
  <c r="GD5" i="3" l="1"/>
  <c r="GD14" i="3"/>
  <c r="GE15" i="3"/>
  <c r="GE14" i="3" s="1"/>
  <c r="GE5" i="3" l="1"/>
</calcChain>
</file>

<file path=xl/sharedStrings.xml><?xml version="1.0" encoding="utf-8"?>
<sst xmlns="http://schemas.openxmlformats.org/spreadsheetml/2006/main" count="1380" uniqueCount="63">
  <si>
    <t>CÓDIGO</t>
  </si>
  <si>
    <t>DESCRIÇÃO</t>
  </si>
  <si>
    <t>ITEM</t>
  </si>
  <si>
    <t>GRUPO DE ESTOQUE</t>
  </si>
  <si>
    <t>GRUPOS DE ESTOQUE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</si>
  <si>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</si>
  <si>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</si>
  <si>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</si>
  <si>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</si>
  <si>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</si>
  <si>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</si>
  <si>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</si>
  <si>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</si>
  <si>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</si>
  <si>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</si>
  <si>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</si>
  <si>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</si>
  <si>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</si>
  <si>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</si>
  <si>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</si>
  <si>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</si>
  <si>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</si>
  <si>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</si>
  <si>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</si>
  <si>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</si>
  <si>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</si>
  <si>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</si>
  <si>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</si>
  <si>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</si>
  <si>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</si>
  <si>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</si>
  <si>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</si>
  <si>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</si>
  <si>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</si>
  <si>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</si>
  <si>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</si>
  <si>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</si>
  <si>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MÍNIMO</t>
  </si>
  <si>
    <t>ALERTAS DE ESTOQUE</t>
  </si>
  <si>
    <t>ESTOQUE</t>
  </si>
  <si>
    <t>ATUAL</t>
  </si>
  <si>
    <t>DATA INICIAL</t>
  </si>
  <si>
    <t>SALDO
ANTERIOR</t>
  </si>
  <si>
    <t>ENTRADA</t>
  </si>
  <si>
    <t>SAÍDA</t>
  </si>
  <si>
    <t>SALDO
ATUAL</t>
  </si>
  <si>
    <t>ESTOQUE MÍNIMO</t>
  </si>
  <si>
    <t>SALDO ATUAL</t>
  </si>
  <si>
    <t>REGISTRO</t>
  </si>
  <si>
    <t>REGISTRO DE ENTRADAS E SAÍDAS DO ESTOQUE - 180 DIAS</t>
  </si>
  <si>
    <t>OPÇÕES DE CONSULTA</t>
  </si>
  <si>
    <t>NÚMERO DO ITEM:</t>
  </si>
  <si>
    <t>PADRÃO PARA PRODUTOS SEM GRUPO ESPECÍFICO</t>
  </si>
  <si>
    <t>RESUMO DE ESTOQUE POR PRODUTO</t>
  </si>
  <si>
    <t>MENU</t>
  </si>
  <si>
    <t>GRÁFICO E HISTÓRICOS DE ENTRADAS E SAÍDAS</t>
  </si>
  <si>
    <t>SELECIONAR DATA:</t>
  </si>
  <si>
    <t>CALÇAS JEANS, SOCIAIS, ESPORTIVAS</t>
  </si>
  <si>
    <t>CAMISAS ESPORTIVAS</t>
  </si>
  <si>
    <t>CAMISAS SOCIAIS</t>
  </si>
  <si>
    <t>ACESSÓRIOS EM COURO</t>
  </si>
  <si>
    <t>GRÁFICO HISTÓRICO DE PRODUTO ESPECÍFICO</t>
  </si>
  <si>
    <t>Planilha de controle de estoque semestral para até 640 produtos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</si>
</sst>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0"/>
      <color theme="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008E40"/>
      <name val="Calibri"/>
      <family val="2"/>
      <scheme val="minor"/>
    </font>
    <font>
      <i/>
      <sz val="10"/>
      <color rgb="FFD2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u/>
      <sz val="12"/>
      <color rgb="FF0000FF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0000FF"/>
      <name val="Calibri"/>
      <family val="2"/>
      <scheme val="minor"/>
    </font>
    <font>
      <u/>
      <sz val="10"/>
      <color theme="10"/>
      <name val="Calibri"/>
      <family val="2"/>
    </font>
    <font>
      <i/>
      <sz val="11"/>
      <color theme="3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 tint="0.34998626667073579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EE66"/>
        <bgColor indexed="64"/>
      </patternFill>
    </fill>
    <fill>
      <patternFill patternType="solid">
        <fgColor theme="9"/>
        <bgColor indexed="64"/>
      </patternFill>
    </fill>
    <fill>
      <patternFill patternType="darkDown">
        <fgColor theme="0" tint="-0.24994659260841701"/>
        <bgColor theme="0"/>
      </patternFill>
    </fill>
    <fill>
      <patternFill patternType="solid">
        <fgColor rgb="FFFFFF66"/>
        <bgColor indexed="64"/>
      </patternFill>
    </fill>
    <fill>
      <patternFill patternType="darkDown">
        <fgColor theme="0" tint="-0.24994659260841701"/>
        <bgColor rgb="FFF8F8F8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dashed">
        <color theme="1" tint="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6" borderId="0" xfId="0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Protection="1">
      <protection hidden="1"/>
    </xf>
    <xf numFmtId="0" fontId="9" fillId="6" borderId="3" xfId="0" applyFont="1" applyFill="1" applyBorder="1" applyAlignment="1" applyProtection="1">
      <alignment horizontal="center"/>
      <protection hidden="1"/>
    </xf>
    <xf numFmtId="0" fontId="9" fillId="6" borderId="4" xfId="0" applyFont="1" applyFill="1" applyBorder="1" applyAlignment="1" applyProtection="1">
      <alignment horizontal="center"/>
      <protection hidden="1"/>
    </xf>
    <xf numFmtId="0" fontId="11" fillId="6" borderId="15" xfId="0" applyFont="1" applyFill="1" applyBorder="1" applyAlignment="1" applyProtection="1">
      <alignment horizontal="left" vertical="center" wrapText="1"/>
      <protection hidden="1"/>
    </xf>
    <xf numFmtId="164" fontId="9" fillId="6" borderId="0" xfId="0" applyNumberFormat="1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Protection="1">
      <protection hidden="1"/>
    </xf>
    <xf numFmtId="0" fontId="9" fillId="6" borderId="16" xfId="0" applyFont="1" applyFill="1" applyBorder="1" applyProtection="1">
      <protection hidden="1"/>
    </xf>
    <xf numFmtId="0" fontId="9" fillId="6" borderId="16" xfId="0" applyFont="1" applyFill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164" fontId="0" fillId="6" borderId="5" xfId="0" applyNumberFormat="1" applyFont="1" applyFill="1" applyBorder="1" applyAlignment="1" applyProtection="1">
      <alignment horizontal="center"/>
      <protection hidden="1"/>
    </xf>
    <xf numFmtId="164" fontId="0" fillId="6" borderId="6" xfId="0" applyNumberFormat="1" applyFont="1" applyFill="1" applyBorder="1" applyAlignment="1" applyProtection="1">
      <alignment horizontal="center"/>
      <protection hidden="1"/>
    </xf>
    <xf numFmtId="164" fontId="0" fillId="6" borderId="7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9" fillId="4" borderId="5" xfId="0" applyFont="1" applyFill="1" applyBorder="1" applyProtection="1">
      <protection hidden="1"/>
    </xf>
    <xf numFmtId="0" fontId="9" fillId="4" borderId="6" xfId="0" applyFont="1" applyFill="1" applyBorder="1" applyProtection="1">
      <protection hidden="1"/>
    </xf>
    <xf numFmtId="0" fontId="9" fillId="4" borderId="6" xfId="0" applyFont="1" applyFill="1" applyBorder="1" applyAlignment="1" applyProtection="1">
      <alignment horizontal="center"/>
      <protection hidden="1"/>
    </xf>
    <xf numFmtId="0" fontId="9" fillId="4" borderId="9" xfId="0" applyFont="1" applyFill="1" applyBorder="1" applyProtection="1">
      <protection hidden="1"/>
    </xf>
    <xf numFmtId="0" fontId="9" fillId="4" borderId="9" xfId="0" applyFont="1" applyFill="1" applyBorder="1" applyAlignment="1" applyProtection="1">
      <alignment horizontal="center"/>
      <protection hidden="1"/>
    </xf>
    <xf numFmtId="0" fontId="13" fillId="6" borderId="1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6" fillId="3" borderId="26" xfId="0" applyFont="1" applyFill="1" applyBorder="1" applyAlignment="1" applyProtection="1">
      <alignment horizontal="center" vertical="center"/>
      <protection hidden="1"/>
    </xf>
    <xf numFmtId="0" fontId="13" fillId="6" borderId="23" xfId="0" applyFont="1" applyFill="1" applyBorder="1" applyAlignment="1" applyProtection="1">
      <alignment horizontal="center" vertical="center"/>
      <protection hidden="1"/>
    </xf>
    <xf numFmtId="0" fontId="9" fillId="4" borderId="8" xfId="0" applyFont="1" applyFill="1" applyBorder="1" applyProtection="1">
      <protection hidden="1"/>
    </xf>
    <xf numFmtId="0" fontId="9" fillId="4" borderId="10" xfId="0" applyFont="1" applyFill="1" applyBorder="1" applyAlignment="1" applyProtection="1">
      <alignment horizontal="center"/>
      <protection hidden="1"/>
    </xf>
    <xf numFmtId="0" fontId="9" fillId="4" borderId="0" xfId="0" applyFont="1" applyFill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4" fillId="6" borderId="26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3" fillId="6" borderId="23" xfId="0" applyFont="1" applyFill="1" applyBorder="1" applyAlignment="1" applyProtection="1">
      <alignment horizontal="center" vertical="center"/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4" fillId="6" borderId="28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 applyProtection="1">
      <alignment horizontal="center" vertical="center"/>
      <protection hidden="1"/>
    </xf>
    <xf numFmtId="14" fontId="24" fillId="6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6" borderId="0" xfId="0" applyFill="1" applyAlignment="1" applyProtection="1">
      <protection hidden="1"/>
    </xf>
    <xf numFmtId="0" fontId="0" fillId="6" borderId="0" xfId="0" applyFill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0" fillId="6" borderId="6" xfId="0" applyFill="1" applyBorder="1" applyAlignment="1" applyProtection="1"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10" borderId="1" xfId="0" applyFont="1" applyFill="1" applyBorder="1" applyAlignment="1" applyProtection="1">
      <alignment vertical="center"/>
      <protection hidden="1"/>
    </xf>
    <xf numFmtId="0" fontId="1" fillId="4" borderId="5" xfId="0" applyFont="1" applyFill="1" applyBorder="1" applyAlignment="1" applyProtection="1">
      <protection hidden="1"/>
    </xf>
    <xf numFmtId="0" fontId="1" fillId="4" borderId="6" xfId="0" applyFont="1" applyFill="1" applyBorder="1" applyAlignment="1" applyProtection="1">
      <protection hidden="1"/>
    </xf>
    <xf numFmtId="0" fontId="1" fillId="4" borderId="7" xfId="0" applyFont="1" applyFill="1" applyBorder="1" applyAlignme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1" fillId="3" borderId="9" xfId="0" applyFont="1" applyFill="1" applyBorder="1" applyAlignment="1" applyProtection="1">
      <alignment vertical="center"/>
      <protection hidden="1"/>
    </xf>
    <xf numFmtId="0" fontId="0" fillId="3" borderId="1" xfId="0" quotePrefix="1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vertic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9" xfId="0" applyFill="1" applyBorder="1" applyProtection="1"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21" fillId="3" borderId="11" xfId="1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16" xfId="0" applyFont="1" applyBorder="1" applyProtection="1">
      <protection hidden="1"/>
    </xf>
    <xf numFmtId="0" fontId="11" fillId="0" borderId="19" xfId="0" applyFont="1" applyBorder="1" applyProtection="1">
      <protection hidden="1"/>
    </xf>
    <xf numFmtId="0" fontId="11" fillId="0" borderId="13" xfId="0" applyFont="1" applyBorder="1" applyProtection="1">
      <protection hidden="1"/>
    </xf>
    <xf numFmtId="0" fontId="11" fillId="0" borderId="20" xfId="0" applyFont="1" applyBorder="1" applyProtection="1">
      <protection hidden="1"/>
    </xf>
    <xf numFmtId="0" fontId="0" fillId="6" borderId="0" xfId="0" applyFont="1" applyFill="1" applyAlignment="1" applyProtection="1">
      <alignment vertical="center"/>
      <protection hidden="1"/>
    </xf>
    <xf numFmtId="0" fontId="1" fillId="10" borderId="1" xfId="0" applyFont="1" applyFill="1" applyBorder="1" applyAlignment="1" applyProtection="1">
      <alignment vertical="center"/>
      <protection hidden="1"/>
    </xf>
    <xf numFmtId="0" fontId="18" fillId="7" borderId="5" xfId="0" applyFont="1" applyFill="1" applyBorder="1" applyAlignment="1" applyProtection="1">
      <alignment horizontal="right" vertical="center"/>
      <protection hidden="1"/>
    </xf>
    <xf numFmtId="0" fontId="9" fillId="6" borderId="6" xfId="0" applyFont="1" applyFill="1" applyBorder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9" fillId="6" borderId="0" xfId="0" applyFont="1" applyFill="1" applyAlignment="1" applyProtection="1">
      <alignment horizontal="center"/>
      <protection hidden="1"/>
    </xf>
    <xf numFmtId="0" fontId="11" fillId="6" borderId="0" xfId="0" applyFont="1" applyFill="1" applyBorder="1" applyAlignment="1" applyProtection="1">
      <alignment horizontal="left" vertical="center" wrapText="1"/>
      <protection hidden="1"/>
    </xf>
    <xf numFmtId="0" fontId="27" fillId="7" borderId="9" xfId="1" applyFont="1" applyFill="1" applyBorder="1" applyAlignment="1" applyProtection="1">
      <alignment horizontal="center" vertical="center" wrapText="1"/>
      <protection hidden="1"/>
    </xf>
    <xf numFmtId="0" fontId="0" fillId="6" borderId="0" xfId="0" applyFill="1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30" fillId="5" borderId="1" xfId="0" applyFont="1" applyFill="1" applyBorder="1" applyAlignment="1" applyProtection="1">
      <alignment horizontal="center" vertical="center"/>
      <protection hidden="1"/>
    </xf>
    <xf numFmtId="0" fontId="32" fillId="7" borderId="1" xfId="1" applyFont="1" applyFill="1" applyBorder="1" applyAlignment="1" applyProtection="1">
      <alignment horizontal="center" vertical="center" wrapText="1"/>
      <protection hidden="1"/>
    </xf>
    <xf numFmtId="14" fontId="7" fillId="7" borderId="6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14" fontId="1" fillId="6" borderId="2" xfId="0" applyNumberFormat="1" applyFont="1" applyFill="1" applyBorder="1" applyAlignment="1" applyProtection="1">
      <alignment horizontal="center"/>
      <protection hidden="1"/>
    </xf>
    <xf numFmtId="0" fontId="0" fillId="6" borderId="31" xfId="0" applyFill="1" applyBorder="1" applyProtection="1">
      <protection hidden="1"/>
    </xf>
    <xf numFmtId="0" fontId="0" fillId="6" borderId="31" xfId="0" applyFill="1" applyBorder="1" applyAlignment="1" applyProtection="1">
      <alignment horizontal="center"/>
      <protection hidden="1"/>
    </xf>
    <xf numFmtId="0" fontId="28" fillId="3" borderId="8" xfId="0" applyFont="1" applyFill="1" applyBorder="1" applyAlignment="1" applyProtection="1">
      <alignment horizontal="left" vertical="center"/>
      <protection hidden="1"/>
    </xf>
    <xf numFmtId="0" fontId="28" fillId="3" borderId="9" xfId="0" applyFont="1" applyFill="1" applyBorder="1" applyAlignment="1" applyProtection="1">
      <alignment horizontal="left" vertical="center"/>
      <protection hidden="1"/>
    </xf>
    <xf numFmtId="0" fontId="28" fillId="3" borderId="10" xfId="0" applyFont="1" applyFill="1" applyBorder="1" applyAlignment="1" applyProtection="1">
      <alignment horizontal="left" vertical="center"/>
      <protection hidden="1"/>
    </xf>
    <xf numFmtId="0" fontId="27" fillId="7" borderId="1" xfId="1" applyFont="1" applyFill="1" applyBorder="1" applyAlignment="1" applyProtection="1">
      <alignment horizontal="center" vertical="center" wrapText="1"/>
      <protection hidden="1"/>
    </xf>
    <xf numFmtId="0" fontId="0" fillId="11" borderId="2" xfId="0" applyFill="1" applyBorder="1" applyAlignment="1" applyProtection="1">
      <alignment horizontal="center"/>
      <protection hidden="1"/>
    </xf>
    <xf numFmtId="0" fontId="0" fillId="11" borderId="15" xfId="0" applyFill="1" applyBorder="1" applyAlignment="1" applyProtection="1">
      <alignment horizontal="center"/>
      <protection hidden="1"/>
    </xf>
    <xf numFmtId="0" fontId="0" fillId="11" borderId="5" xfId="0" applyFill="1" applyBorder="1" applyAlignment="1" applyProtection="1">
      <alignment horizontal="center"/>
      <protection hidden="1"/>
    </xf>
    <xf numFmtId="0" fontId="0" fillId="13" borderId="3" xfId="0" applyFill="1" applyBorder="1" applyAlignment="1" applyProtection="1">
      <alignment horizontal="center"/>
      <protection hidden="1"/>
    </xf>
    <xf numFmtId="0" fontId="0" fillId="13" borderId="4" xfId="0" applyFill="1" applyBorder="1" applyAlignment="1" applyProtection="1">
      <alignment horizontal="center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0" fillId="13" borderId="16" xfId="0" applyFill="1" applyBorder="1" applyAlignment="1" applyProtection="1">
      <alignment horizontal="center"/>
      <protection hidden="1"/>
    </xf>
    <xf numFmtId="0" fontId="0" fillId="13" borderId="6" xfId="0" applyFill="1" applyBorder="1" applyAlignment="1" applyProtection="1">
      <alignment horizontal="center"/>
      <protection hidden="1"/>
    </xf>
    <xf numFmtId="0" fontId="0" fillId="13" borderId="7" xfId="0" applyFill="1" applyBorder="1" applyAlignment="1" applyProtection="1">
      <alignment horizontal="center"/>
      <protection hidden="1"/>
    </xf>
    <xf numFmtId="0" fontId="31" fillId="7" borderId="1" xfId="1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left" vertical="center" wrapText="1"/>
      <protection locked="0"/>
    </xf>
    <xf numFmtId="0" fontId="11" fillId="6" borderId="9" xfId="0" applyFont="1" applyFill="1" applyBorder="1" applyAlignment="1" applyProtection="1">
      <alignment horizontal="left" vertical="center" wrapText="1"/>
      <protection locked="0"/>
    </xf>
    <xf numFmtId="0" fontId="11" fillId="6" borderId="10" xfId="0" applyFont="1" applyFill="1" applyBorder="1" applyAlignment="1" applyProtection="1">
      <alignment horizontal="left" vertical="center" wrapText="1"/>
      <protection locked="0"/>
    </xf>
    <xf numFmtId="49" fontId="11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19" fillId="6" borderId="0" xfId="1" applyFont="1" applyFill="1" applyAlignment="1" applyProtection="1">
      <alignment horizontal="right"/>
      <protection hidden="1"/>
    </xf>
    <xf numFmtId="0" fontId="19" fillId="6" borderId="0" xfId="1" applyFont="1" applyFill="1" applyAlignment="1" applyProtection="1">
      <alignment horizontal="right" vertical="top"/>
      <protection hidden="1"/>
    </xf>
    <xf numFmtId="0" fontId="1" fillId="3" borderId="8" xfId="0" applyFont="1" applyFill="1" applyBorder="1" applyAlignment="1" applyProtection="1">
      <alignment horizontal="left" vertical="center"/>
      <protection hidden="1"/>
    </xf>
    <xf numFmtId="0" fontId="1" fillId="3" borderId="9" xfId="0" applyFont="1" applyFill="1" applyBorder="1" applyAlignment="1" applyProtection="1">
      <alignment horizontal="left" vertical="center"/>
      <protection hidden="1"/>
    </xf>
    <xf numFmtId="49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5" xfId="0" applyFont="1" applyFill="1" applyBorder="1" applyAlignment="1" applyProtection="1">
      <alignment horizontal="center" vertical="center"/>
      <protection hidden="1"/>
    </xf>
    <xf numFmtId="0" fontId="20" fillId="6" borderId="7" xfId="0" applyFont="1" applyFill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  <xf numFmtId="0" fontId="11" fillId="6" borderId="5" xfId="0" applyFont="1" applyFill="1" applyBorder="1" applyAlignment="1" applyProtection="1">
      <alignment horizontal="left" vertical="center" wrapText="1"/>
      <protection locked="0"/>
    </xf>
    <xf numFmtId="0" fontId="11" fillId="6" borderId="6" xfId="0" applyFont="1" applyFill="1" applyBorder="1" applyAlignment="1" applyProtection="1">
      <alignment horizontal="left" vertical="center" wrapText="1"/>
      <protection locked="0"/>
    </xf>
    <xf numFmtId="0" fontId="11" fillId="6" borderId="7" xfId="0" applyFont="1" applyFill="1" applyBorder="1" applyAlignment="1" applyProtection="1">
      <alignment horizontal="left" vertical="center" wrapText="1"/>
      <protection locked="0"/>
    </xf>
    <xf numFmtId="0" fontId="21" fillId="3" borderId="6" xfId="1" applyFont="1" applyFill="1" applyBorder="1" applyAlignment="1" applyProtection="1">
      <alignment horizontal="center" vertical="center"/>
      <protection hidden="1"/>
    </xf>
    <xf numFmtId="0" fontId="22" fillId="3" borderId="6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8" fillId="4" borderId="3" xfId="1" applyFont="1" applyFill="1" applyBorder="1" applyAlignment="1" applyProtection="1">
      <alignment horizontal="center" vertical="center"/>
      <protection hidden="1"/>
    </xf>
    <xf numFmtId="0" fontId="8" fillId="4" borderId="6" xfId="1" applyFont="1" applyFill="1" applyBorder="1" applyAlignment="1" applyProtection="1">
      <alignment horizontal="center" vertical="center"/>
      <protection hidden="1"/>
    </xf>
    <xf numFmtId="0" fontId="26" fillId="5" borderId="8" xfId="0" applyFont="1" applyFill="1" applyBorder="1" applyAlignment="1" applyProtection="1">
      <alignment horizontal="center" vertical="center"/>
      <protection hidden="1"/>
    </xf>
    <xf numFmtId="0" fontId="26" fillId="5" borderId="9" xfId="0" applyFont="1" applyFill="1" applyBorder="1" applyAlignment="1" applyProtection="1">
      <alignment horizontal="center" vertical="center"/>
      <protection hidden="1"/>
    </xf>
    <xf numFmtId="0" fontId="26" fillId="5" borderId="10" xfId="0" applyFont="1" applyFill="1" applyBorder="1" applyAlignment="1" applyProtection="1">
      <alignment horizontal="center" vertical="center"/>
      <protection hidden="1"/>
    </xf>
    <xf numFmtId="0" fontId="29" fillId="6" borderId="0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 vertical="top"/>
      <protection hidden="1"/>
    </xf>
    <xf numFmtId="0" fontId="20" fillId="0" borderId="14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0" fillId="11" borderId="3" xfId="0" applyFill="1" applyBorder="1" applyAlignment="1" applyProtection="1">
      <alignment horizontal="center" vertical="center"/>
      <protection hidden="1"/>
    </xf>
    <xf numFmtId="0" fontId="0" fillId="11" borderId="0" xfId="0" applyFill="1" applyBorder="1" applyAlignment="1" applyProtection="1">
      <alignment horizontal="center" vertical="center"/>
      <protection hidden="1"/>
    </xf>
    <xf numFmtId="0" fontId="0" fillId="11" borderId="6" xfId="0" applyFill="1" applyBorder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horizontal="center" vertical="top"/>
      <protection hidden="1"/>
    </xf>
    <xf numFmtId="0" fontId="3" fillId="5" borderId="15" xfId="0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Border="1" applyAlignment="1" applyProtection="1">
      <alignment horizontal="center" vertical="center" wrapText="1"/>
      <protection hidden="1"/>
    </xf>
    <xf numFmtId="0" fontId="3" fillId="5" borderId="16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0" fontId="6" fillId="5" borderId="15" xfId="0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center" wrapText="1"/>
      <protection hidden="1"/>
    </xf>
    <xf numFmtId="0" fontId="6" fillId="5" borderId="4" xfId="0" applyFont="1" applyFill="1" applyBorder="1" applyAlignment="1" applyProtection="1">
      <alignment horizontal="center" wrapText="1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9" fillId="6" borderId="6" xfId="0" applyFont="1" applyFill="1" applyBorder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32" fillId="7" borderId="1" xfId="1" applyFont="1" applyFill="1" applyBorder="1" applyAlignment="1" applyProtection="1">
      <alignment horizontal="center" vertical="center" wrapText="1"/>
      <protection hidden="1"/>
    </xf>
    <xf numFmtId="0" fontId="33" fillId="12" borderId="1" xfId="1" applyFont="1" applyFill="1" applyBorder="1" applyAlignment="1" applyProtection="1">
      <alignment horizontal="center" vertical="center" wrapText="1"/>
      <protection hidden="1"/>
    </xf>
    <xf numFmtId="0" fontId="32" fillId="3" borderId="1" xfId="1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Alignment="1" applyProtection="1">
      <alignment horizontal="center"/>
      <protection hidden="1"/>
    </xf>
    <xf numFmtId="0" fontId="11" fillId="6" borderId="2" xfId="0" applyFont="1" applyFill="1" applyBorder="1" applyAlignment="1" applyProtection="1">
      <alignment horizontal="left" vertical="center" wrapText="1"/>
      <protection hidden="1"/>
    </xf>
    <xf numFmtId="0" fontId="11" fillId="6" borderId="3" xfId="0" applyFont="1" applyFill="1" applyBorder="1" applyAlignment="1" applyProtection="1">
      <alignment horizontal="left" vertical="center" wrapText="1"/>
      <protection hidden="1"/>
    </xf>
    <xf numFmtId="0" fontId="11" fillId="6" borderId="0" xfId="0" applyFont="1" applyFill="1" applyBorder="1" applyAlignment="1" applyProtection="1">
      <alignment horizontal="left" vertical="center" wrapText="1"/>
      <protection hidden="1"/>
    </xf>
    <xf numFmtId="0" fontId="17" fillId="5" borderId="6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left" vertical="center" wrapText="1"/>
      <protection hidden="1"/>
    </xf>
    <xf numFmtId="0" fontId="3" fillId="5" borderId="6" xfId="0" applyFont="1" applyFill="1" applyBorder="1" applyAlignment="1" applyProtection="1">
      <alignment horizontal="left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18" fillId="7" borderId="5" xfId="0" applyFont="1" applyFill="1" applyBorder="1" applyAlignment="1" applyProtection="1">
      <alignment horizontal="right" vertical="center"/>
      <protection hidden="1"/>
    </xf>
    <xf numFmtId="0" fontId="18" fillId="7" borderId="6" xfId="0" applyFont="1" applyFill="1" applyBorder="1" applyAlignment="1" applyProtection="1">
      <alignment horizontal="right" vertical="center"/>
      <protection hidden="1"/>
    </xf>
    <xf numFmtId="14" fontId="2" fillId="6" borderId="8" xfId="0" applyNumberFormat="1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23" fillId="0" borderId="24" xfId="1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vertical="center" wrapText="1"/>
      <protection hidden="1"/>
    </xf>
    <xf numFmtId="0" fontId="10" fillId="0" borderId="27" xfId="0" applyFont="1" applyBorder="1" applyAlignment="1" applyProtection="1">
      <alignment vertical="center" wrapText="1"/>
      <protection hidden="1"/>
    </xf>
    <xf numFmtId="0" fontId="10" fillId="8" borderId="24" xfId="0" applyFont="1" applyFill="1" applyBorder="1" applyAlignment="1" applyProtection="1">
      <alignment horizontal="center" vertical="center"/>
      <protection locked="0"/>
    </xf>
    <xf numFmtId="0" fontId="10" fillId="8" borderId="27" xfId="0" applyFont="1" applyFill="1" applyBorder="1" applyAlignment="1" applyProtection="1">
      <alignment horizontal="center" vertical="center"/>
      <protection locked="0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25" fillId="3" borderId="24" xfId="0" applyFont="1" applyFill="1" applyBorder="1" applyAlignment="1" applyProtection="1">
      <alignment horizontal="center" vertical="center"/>
      <protection hidden="1"/>
    </xf>
    <xf numFmtId="0" fontId="25" fillId="3" borderId="27" xfId="0" applyFont="1" applyFill="1" applyBorder="1" applyAlignment="1" applyProtection="1">
      <alignment horizontal="center" vertical="center"/>
      <protection hidden="1"/>
    </xf>
    <xf numFmtId="0" fontId="10" fillId="3" borderId="24" xfId="0" applyFont="1" applyFill="1" applyBorder="1" applyAlignment="1" applyProtection="1">
      <alignment vertical="center" wrapText="1"/>
      <protection hidden="1"/>
    </xf>
    <xf numFmtId="0" fontId="10" fillId="3" borderId="27" xfId="0" applyFont="1" applyFill="1" applyBorder="1" applyAlignment="1" applyProtection="1">
      <alignment vertical="center" wrapText="1"/>
      <protection hidden="1"/>
    </xf>
    <xf numFmtId="0" fontId="10" fillId="9" borderId="24" xfId="0" applyFont="1" applyFill="1" applyBorder="1" applyAlignment="1" applyProtection="1">
      <alignment horizontal="center" vertical="center"/>
      <protection locked="0"/>
    </xf>
    <xf numFmtId="0" fontId="10" fillId="9" borderId="27" xfId="0" applyFont="1" applyFill="1" applyBorder="1" applyAlignment="1" applyProtection="1">
      <alignment horizontal="center" vertical="center"/>
      <protection locked="0"/>
    </xf>
    <xf numFmtId="0" fontId="4" fillId="0" borderId="24" xfId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7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ill>
        <patternFill>
          <bgColor rgb="FFFFFF8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3" tint="0.59996337778862885"/>
        </patternFill>
      </fill>
    </dxf>
    <dxf>
      <font>
        <b/>
        <i val="0"/>
        <color theme="1"/>
      </font>
      <border>
        <left style="thin">
          <color auto="1"/>
        </left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8F8F8"/>
      <color rgb="FFFFFF66"/>
      <color rgb="FF0000FF"/>
      <color rgb="FFFF6600"/>
      <color rgb="FFFFFF81"/>
      <color rgb="FFFFFFCC"/>
      <color rgb="FF007635"/>
      <color rgb="FF008E40"/>
      <color rgb="FFF1EE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628830077440046E-2"/>
          <c:y val="9.3692086984891981E-2"/>
          <c:w val="0.97807888402324061"/>
          <c:h val="0.71637648559131406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LANÇAMENTOS!$G$9</c:f>
              <c:strCache>
                <c:ptCount val="1"/>
                <c:pt idx="0">
                  <c:v>SALDO ATUAL</c:v>
                </c:pt>
              </c:strCache>
            </c:strRef>
          </c:tx>
          <c:invertIfNegative val="0"/>
          <c:val>
            <c:numRef>
              <c:f>LANÇAMENTOS!$H$9:$GE$9</c:f>
              <c:numCache>
                <c:formatCode>General</c:formatCode>
                <c:ptCount val="18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35</c:v>
                </c:pt>
                <c:pt idx="139">
                  <c:v>35</c:v>
                </c:pt>
                <c:pt idx="140">
                  <c:v>35</c:v>
                </c:pt>
                <c:pt idx="141">
                  <c:v>35</c:v>
                </c:pt>
                <c:pt idx="142">
                  <c:v>35</c:v>
                </c:pt>
                <c:pt idx="143">
                  <c:v>35</c:v>
                </c:pt>
                <c:pt idx="144">
                  <c:v>35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35</c:v>
                </c:pt>
                <c:pt idx="149">
                  <c:v>35</c:v>
                </c:pt>
                <c:pt idx="150">
                  <c:v>35</c:v>
                </c:pt>
                <c:pt idx="151">
                  <c:v>35</c:v>
                </c:pt>
                <c:pt idx="152">
                  <c:v>35</c:v>
                </c:pt>
                <c:pt idx="153">
                  <c:v>35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35</c:v>
                </c:pt>
                <c:pt idx="160">
                  <c:v>35</c:v>
                </c:pt>
                <c:pt idx="161">
                  <c:v>35</c:v>
                </c:pt>
                <c:pt idx="162">
                  <c:v>35</c:v>
                </c:pt>
                <c:pt idx="163">
                  <c:v>35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35</c:v>
                </c:pt>
                <c:pt idx="173">
                  <c:v>35</c:v>
                </c:pt>
                <c:pt idx="174">
                  <c:v>35</c:v>
                </c:pt>
                <c:pt idx="175">
                  <c:v>35</c:v>
                </c:pt>
                <c:pt idx="176">
                  <c:v>35</c:v>
                </c:pt>
                <c:pt idx="177">
                  <c:v>35</c:v>
                </c:pt>
                <c:pt idx="178">
                  <c:v>35</c:v>
                </c:pt>
                <c:pt idx="17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A-4BE6-A4E6-A89F1BED3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89216"/>
        <c:axId val="158090752"/>
      </c:barChart>
      <c:lineChart>
        <c:grouping val="standard"/>
        <c:varyColors val="0"/>
        <c:ser>
          <c:idx val="0"/>
          <c:order val="0"/>
          <c:tx>
            <c:strRef>
              <c:f>LANÇAMENTOS!$G$6</c:f>
              <c:strCache>
                <c:ptCount val="1"/>
                <c:pt idx="0">
                  <c:v>ENTRADA</c:v>
                </c:pt>
              </c:strCache>
            </c:strRef>
          </c:tx>
          <c:spPr>
            <a:ln>
              <a:solidFill>
                <a:srgbClr val="007635"/>
              </a:solidFill>
            </a:ln>
          </c:spPr>
          <c:marker>
            <c:symbol val="none"/>
          </c:marker>
          <c:cat>
            <c:numRef>
              <c:f>LANÇAMENTOS!$H$15:$GE$15</c:f>
              <c:numCache>
                <c:formatCode>dd</c:formatCode>
                <c:ptCount val="180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  <c:pt idx="7">
                  <c:v>45565</c:v>
                </c:pt>
                <c:pt idx="8">
                  <c:v>45566</c:v>
                </c:pt>
                <c:pt idx="9">
                  <c:v>45567</c:v>
                </c:pt>
                <c:pt idx="10">
                  <c:v>45568</c:v>
                </c:pt>
                <c:pt idx="11">
                  <c:v>45569</c:v>
                </c:pt>
                <c:pt idx="12">
                  <c:v>45570</c:v>
                </c:pt>
                <c:pt idx="13">
                  <c:v>45571</c:v>
                </c:pt>
                <c:pt idx="14">
                  <c:v>45572</c:v>
                </c:pt>
                <c:pt idx="15">
                  <c:v>45573</c:v>
                </c:pt>
                <c:pt idx="16">
                  <c:v>45574</c:v>
                </c:pt>
                <c:pt idx="17">
                  <c:v>45575</c:v>
                </c:pt>
                <c:pt idx="18">
                  <c:v>45576</c:v>
                </c:pt>
                <c:pt idx="19">
                  <c:v>45577</c:v>
                </c:pt>
                <c:pt idx="20">
                  <c:v>45578</c:v>
                </c:pt>
                <c:pt idx="21">
                  <c:v>45579</c:v>
                </c:pt>
                <c:pt idx="22">
                  <c:v>45580</c:v>
                </c:pt>
                <c:pt idx="23">
                  <c:v>45581</c:v>
                </c:pt>
                <c:pt idx="24">
                  <c:v>45582</c:v>
                </c:pt>
                <c:pt idx="25">
                  <c:v>45583</c:v>
                </c:pt>
                <c:pt idx="26">
                  <c:v>45584</c:v>
                </c:pt>
                <c:pt idx="27">
                  <c:v>45585</c:v>
                </c:pt>
                <c:pt idx="28">
                  <c:v>45586</c:v>
                </c:pt>
                <c:pt idx="29">
                  <c:v>45587</c:v>
                </c:pt>
                <c:pt idx="30">
                  <c:v>45588</c:v>
                </c:pt>
                <c:pt idx="31">
                  <c:v>45589</c:v>
                </c:pt>
                <c:pt idx="32">
                  <c:v>45590</c:v>
                </c:pt>
                <c:pt idx="33">
                  <c:v>45591</c:v>
                </c:pt>
                <c:pt idx="34">
                  <c:v>45592</c:v>
                </c:pt>
                <c:pt idx="35">
                  <c:v>45593</c:v>
                </c:pt>
                <c:pt idx="36">
                  <c:v>45594</c:v>
                </c:pt>
                <c:pt idx="37">
                  <c:v>45595</c:v>
                </c:pt>
                <c:pt idx="38">
                  <c:v>45596</c:v>
                </c:pt>
                <c:pt idx="39">
                  <c:v>45597</c:v>
                </c:pt>
                <c:pt idx="40">
                  <c:v>45598</c:v>
                </c:pt>
                <c:pt idx="41">
                  <c:v>45599</c:v>
                </c:pt>
                <c:pt idx="42">
                  <c:v>45600</c:v>
                </c:pt>
                <c:pt idx="43">
                  <c:v>45601</c:v>
                </c:pt>
                <c:pt idx="44">
                  <c:v>45602</c:v>
                </c:pt>
                <c:pt idx="45">
                  <c:v>45603</c:v>
                </c:pt>
                <c:pt idx="46">
                  <c:v>45604</c:v>
                </c:pt>
                <c:pt idx="47">
                  <c:v>45605</c:v>
                </c:pt>
                <c:pt idx="48">
                  <c:v>45606</c:v>
                </c:pt>
                <c:pt idx="49">
                  <c:v>45607</c:v>
                </c:pt>
                <c:pt idx="50">
                  <c:v>45608</c:v>
                </c:pt>
                <c:pt idx="51">
                  <c:v>45609</c:v>
                </c:pt>
                <c:pt idx="52">
                  <c:v>45610</c:v>
                </c:pt>
                <c:pt idx="53">
                  <c:v>45611</c:v>
                </c:pt>
                <c:pt idx="54">
                  <c:v>45612</c:v>
                </c:pt>
                <c:pt idx="55">
                  <c:v>45613</c:v>
                </c:pt>
                <c:pt idx="56">
                  <c:v>45614</c:v>
                </c:pt>
                <c:pt idx="57">
                  <c:v>45615</c:v>
                </c:pt>
                <c:pt idx="58">
                  <c:v>45616</c:v>
                </c:pt>
                <c:pt idx="59">
                  <c:v>45617</c:v>
                </c:pt>
                <c:pt idx="60">
                  <c:v>45618</c:v>
                </c:pt>
                <c:pt idx="61">
                  <c:v>45619</c:v>
                </c:pt>
                <c:pt idx="62">
                  <c:v>45620</c:v>
                </c:pt>
                <c:pt idx="63">
                  <c:v>45621</c:v>
                </c:pt>
                <c:pt idx="64">
                  <c:v>45622</c:v>
                </c:pt>
                <c:pt idx="65">
                  <c:v>45623</c:v>
                </c:pt>
                <c:pt idx="66">
                  <c:v>45624</c:v>
                </c:pt>
                <c:pt idx="67">
                  <c:v>45625</c:v>
                </c:pt>
                <c:pt idx="68">
                  <c:v>45626</c:v>
                </c:pt>
                <c:pt idx="69">
                  <c:v>45627</c:v>
                </c:pt>
                <c:pt idx="70">
                  <c:v>45628</c:v>
                </c:pt>
                <c:pt idx="71">
                  <c:v>45629</c:v>
                </c:pt>
                <c:pt idx="72">
                  <c:v>45630</c:v>
                </c:pt>
                <c:pt idx="73">
                  <c:v>45631</c:v>
                </c:pt>
                <c:pt idx="74">
                  <c:v>45632</c:v>
                </c:pt>
                <c:pt idx="75">
                  <c:v>45633</c:v>
                </c:pt>
                <c:pt idx="76">
                  <c:v>45634</c:v>
                </c:pt>
                <c:pt idx="77">
                  <c:v>45635</c:v>
                </c:pt>
                <c:pt idx="78">
                  <c:v>45636</c:v>
                </c:pt>
                <c:pt idx="79">
                  <c:v>45637</c:v>
                </c:pt>
                <c:pt idx="80">
                  <c:v>45638</c:v>
                </c:pt>
                <c:pt idx="81">
                  <c:v>45639</c:v>
                </c:pt>
                <c:pt idx="82">
                  <c:v>45640</c:v>
                </c:pt>
                <c:pt idx="83">
                  <c:v>45641</c:v>
                </c:pt>
                <c:pt idx="84">
                  <c:v>45642</c:v>
                </c:pt>
                <c:pt idx="85">
                  <c:v>45643</c:v>
                </c:pt>
                <c:pt idx="86">
                  <c:v>45644</c:v>
                </c:pt>
                <c:pt idx="87">
                  <c:v>45645</c:v>
                </c:pt>
                <c:pt idx="88">
                  <c:v>45646</c:v>
                </c:pt>
                <c:pt idx="89">
                  <c:v>45647</c:v>
                </c:pt>
                <c:pt idx="90">
                  <c:v>45648</c:v>
                </c:pt>
                <c:pt idx="91">
                  <c:v>45649</c:v>
                </c:pt>
                <c:pt idx="92">
                  <c:v>45650</c:v>
                </c:pt>
                <c:pt idx="93">
                  <c:v>45651</c:v>
                </c:pt>
                <c:pt idx="94">
                  <c:v>45652</c:v>
                </c:pt>
                <c:pt idx="95">
                  <c:v>45653</c:v>
                </c:pt>
                <c:pt idx="96">
                  <c:v>45654</c:v>
                </c:pt>
                <c:pt idx="97">
                  <c:v>45655</c:v>
                </c:pt>
                <c:pt idx="98">
                  <c:v>45656</c:v>
                </c:pt>
                <c:pt idx="99">
                  <c:v>45657</c:v>
                </c:pt>
                <c:pt idx="100">
                  <c:v>45658</c:v>
                </c:pt>
                <c:pt idx="101">
                  <c:v>45659</c:v>
                </c:pt>
                <c:pt idx="102">
                  <c:v>45660</c:v>
                </c:pt>
                <c:pt idx="103">
                  <c:v>45661</c:v>
                </c:pt>
                <c:pt idx="104">
                  <c:v>45662</c:v>
                </c:pt>
                <c:pt idx="105">
                  <c:v>45663</c:v>
                </c:pt>
                <c:pt idx="106">
                  <c:v>45664</c:v>
                </c:pt>
                <c:pt idx="107">
                  <c:v>45665</c:v>
                </c:pt>
                <c:pt idx="108">
                  <c:v>45666</c:v>
                </c:pt>
                <c:pt idx="109">
                  <c:v>45667</c:v>
                </c:pt>
                <c:pt idx="110">
                  <c:v>45668</c:v>
                </c:pt>
                <c:pt idx="111">
                  <c:v>45669</c:v>
                </c:pt>
                <c:pt idx="112">
                  <c:v>45670</c:v>
                </c:pt>
                <c:pt idx="113">
                  <c:v>45671</c:v>
                </c:pt>
                <c:pt idx="114">
                  <c:v>45672</c:v>
                </c:pt>
                <c:pt idx="115">
                  <c:v>45673</c:v>
                </c:pt>
                <c:pt idx="116">
                  <c:v>45674</c:v>
                </c:pt>
                <c:pt idx="117">
                  <c:v>45675</c:v>
                </c:pt>
                <c:pt idx="118">
                  <c:v>45676</c:v>
                </c:pt>
                <c:pt idx="119">
                  <c:v>45677</c:v>
                </c:pt>
                <c:pt idx="120">
                  <c:v>45678</c:v>
                </c:pt>
                <c:pt idx="121">
                  <c:v>45679</c:v>
                </c:pt>
                <c:pt idx="122">
                  <c:v>45680</c:v>
                </c:pt>
                <c:pt idx="123">
                  <c:v>45681</c:v>
                </c:pt>
                <c:pt idx="124">
                  <c:v>45682</c:v>
                </c:pt>
                <c:pt idx="125">
                  <c:v>45683</c:v>
                </c:pt>
                <c:pt idx="126">
                  <c:v>45684</c:v>
                </c:pt>
                <c:pt idx="127">
                  <c:v>45685</c:v>
                </c:pt>
                <c:pt idx="128">
                  <c:v>45686</c:v>
                </c:pt>
                <c:pt idx="129">
                  <c:v>45687</c:v>
                </c:pt>
                <c:pt idx="130">
                  <c:v>45688</c:v>
                </c:pt>
                <c:pt idx="131">
                  <c:v>45689</c:v>
                </c:pt>
                <c:pt idx="132">
                  <c:v>45690</c:v>
                </c:pt>
                <c:pt idx="133">
                  <c:v>45691</c:v>
                </c:pt>
                <c:pt idx="134">
                  <c:v>45692</c:v>
                </c:pt>
                <c:pt idx="135">
                  <c:v>45693</c:v>
                </c:pt>
                <c:pt idx="136">
                  <c:v>45694</c:v>
                </c:pt>
                <c:pt idx="137">
                  <c:v>45695</c:v>
                </c:pt>
                <c:pt idx="138">
                  <c:v>45696</c:v>
                </c:pt>
                <c:pt idx="139">
                  <c:v>45697</c:v>
                </c:pt>
                <c:pt idx="140">
                  <c:v>45698</c:v>
                </c:pt>
                <c:pt idx="141">
                  <c:v>45699</c:v>
                </c:pt>
                <c:pt idx="142">
                  <c:v>45700</c:v>
                </c:pt>
                <c:pt idx="143">
                  <c:v>45701</c:v>
                </c:pt>
                <c:pt idx="144">
                  <c:v>45702</c:v>
                </c:pt>
                <c:pt idx="145">
                  <c:v>45703</c:v>
                </c:pt>
                <c:pt idx="146">
                  <c:v>45704</c:v>
                </c:pt>
                <c:pt idx="147">
                  <c:v>45705</c:v>
                </c:pt>
                <c:pt idx="148">
                  <c:v>45706</c:v>
                </c:pt>
                <c:pt idx="149">
                  <c:v>45707</c:v>
                </c:pt>
                <c:pt idx="150">
                  <c:v>45708</c:v>
                </c:pt>
                <c:pt idx="151">
                  <c:v>45709</c:v>
                </c:pt>
                <c:pt idx="152">
                  <c:v>45710</c:v>
                </c:pt>
                <c:pt idx="153">
                  <c:v>45711</c:v>
                </c:pt>
                <c:pt idx="154">
                  <c:v>45712</c:v>
                </c:pt>
                <c:pt idx="155">
                  <c:v>45713</c:v>
                </c:pt>
                <c:pt idx="156">
                  <c:v>45714</c:v>
                </c:pt>
                <c:pt idx="157">
                  <c:v>45715</c:v>
                </c:pt>
                <c:pt idx="158">
                  <c:v>45716</c:v>
                </c:pt>
                <c:pt idx="159">
                  <c:v>45717</c:v>
                </c:pt>
                <c:pt idx="160">
                  <c:v>45718</c:v>
                </c:pt>
                <c:pt idx="161">
                  <c:v>45719</c:v>
                </c:pt>
                <c:pt idx="162">
                  <c:v>45720</c:v>
                </c:pt>
                <c:pt idx="163">
                  <c:v>45721</c:v>
                </c:pt>
                <c:pt idx="164">
                  <c:v>45722</c:v>
                </c:pt>
                <c:pt idx="165">
                  <c:v>45723</c:v>
                </c:pt>
                <c:pt idx="166">
                  <c:v>45724</c:v>
                </c:pt>
                <c:pt idx="167">
                  <c:v>45725</c:v>
                </c:pt>
                <c:pt idx="168">
                  <c:v>45726</c:v>
                </c:pt>
                <c:pt idx="169">
                  <c:v>45727</c:v>
                </c:pt>
                <c:pt idx="170">
                  <c:v>45728</c:v>
                </c:pt>
                <c:pt idx="171">
                  <c:v>45729</c:v>
                </c:pt>
                <c:pt idx="172">
                  <c:v>45730</c:v>
                </c:pt>
                <c:pt idx="173">
                  <c:v>45731</c:v>
                </c:pt>
                <c:pt idx="174">
                  <c:v>45732</c:v>
                </c:pt>
                <c:pt idx="175">
                  <c:v>45733</c:v>
                </c:pt>
                <c:pt idx="176">
                  <c:v>45734</c:v>
                </c:pt>
                <c:pt idx="177">
                  <c:v>45735</c:v>
                </c:pt>
                <c:pt idx="178">
                  <c:v>45736</c:v>
                </c:pt>
                <c:pt idx="179">
                  <c:v>45737</c:v>
                </c:pt>
              </c:numCache>
            </c:numRef>
          </c:cat>
          <c:val>
            <c:numRef>
              <c:f>LANÇAMENTOS!$H$6:$GE$6</c:f>
              <c:numCache>
                <c:formatCode>General</c:formatCode>
                <c:ptCount val="18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A-4BE6-A4E6-A89F1BED313F}"/>
            </c:ext>
          </c:extLst>
        </c:ser>
        <c:ser>
          <c:idx val="1"/>
          <c:order val="1"/>
          <c:tx>
            <c:strRef>
              <c:f>LANÇAMENTOS!$G$7</c:f>
              <c:strCache>
                <c:ptCount val="1"/>
                <c:pt idx="0">
                  <c:v>SAÍDA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LANÇAMENTOS!$H$15:$GE$15</c:f>
              <c:numCache>
                <c:formatCode>dd</c:formatCode>
                <c:ptCount val="180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  <c:pt idx="7">
                  <c:v>45565</c:v>
                </c:pt>
                <c:pt idx="8">
                  <c:v>45566</c:v>
                </c:pt>
                <c:pt idx="9">
                  <c:v>45567</c:v>
                </c:pt>
                <c:pt idx="10">
                  <c:v>45568</c:v>
                </c:pt>
                <c:pt idx="11">
                  <c:v>45569</c:v>
                </c:pt>
                <c:pt idx="12">
                  <c:v>45570</c:v>
                </c:pt>
                <c:pt idx="13">
                  <c:v>45571</c:v>
                </c:pt>
                <c:pt idx="14">
                  <c:v>45572</c:v>
                </c:pt>
                <c:pt idx="15">
                  <c:v>45573</c:v>
                </c:pt>
                <c:pt idx="16">
                  <c:v>45574</c:v>
                </c:pt>
                <c:pt idx="17">
                  <c:v>45575</c:v>
                </c:pt>
                <c:pt idx="18">
                  <c:v>45576</c:v>
                </c:pt>
                <c:pt idx="19">
                  <c:v>45577</c:v>
                </c:pt>
                <c:pt idx="20">
                  <c:v>45578</c:v>
                </c:pt>
                <c:pt idx="21">
                  <c:v>45579</c:v>
                </c:pt>
                <c:pt idx="22">
                  <c:v>45580</c:v>
                </c:pt>
                <c:pt idx="23">
                  <c:v>45581</c:v>
                </c:pt>
                <c:pt idx="24">
                  <c:v>45582</c:v>
                </c:pt>
                <c:pt idx="25">
                  <c:v>45583</c:v>
                </c:pt>
                <c:pt idx="26">
                  <c:v>45584</c:v>
                </c:pt>
                <c:pt idx="27">
                  <c:v>45585</c:v>
                </c:pt>
                <c:pt idx="28">
                  <c:v>45586</c:v>
                </c:pt>
                <c:pt idx="29">
                  <c:v>45587</c:v>
                </c:pt>
                <c:pt idx="30">
                  <c:v>45588</c:v>
                </c:pt>
                <c:pt idx="31">
                  <c:v>45589</c:v>
                </c:pt>
                <c:pt idx="32">
                  <c:v>45590</c:v>
                </c:pt>
                <c:pt idx="33">
                  <c:v>45591</c:v>
                </c:pt>
                <c:pt idx="34">
                  <c:v>45592</c:v>
                </c:pt>
                <c:pt idx="35">
                  <c:v>45593</c:v>
                </c:pt>
                <c:pt idx="36">
                  <c:v>45594</c:v>
                </c:pt>
                <c:pt idx="37">
                  <c:v>45595</c:v>
                </c:pt>
                <c:pt idx="38">
                  <c:v>45596</c:v>
                </c:pt>
                <c:pt idx="39">
                  <c:v>45597</c:v>
                </c:pt>
                <c:pt idx="40">
                  <c:v>45598</c:v>
                </c:pt>
                <c:pt idx="41">
                  <c:v>45599</c:v>
                </c:pt>
                <c:pt idx="42">
                  <c:v>45600</c:v>
                </c:pt>
                <c:pt idx="43">
                  <c:v>45601</c:v>
                </c:pt>
                <c:pt idx="44">
                  <c:v>45602</c:v>
                </c:pt>
                <c:pt idx="45">
                  <c:v>45603</c:v>
                </c:pt>
                <c:pt idx="46">
                  <c:v>45604</c:v>
                </c:pt>
                <c:pt idx="47">
                  <c:v>45605</c:v>
                </c:pt>
                <c:pt idx="48">
                  <c:v>45606</c:v>
                </c:pt>
                <c:pt idx="49">
                  <c:v>45607</c:v>
                </c:pt>
                <c:pt idx="50">
                  <c:v>45608</c:v>
                </c:pt>
                <c:pt idx="51">
                  <c:v>45609</c:v>
                </c:pt>
                <c:pt idx="52">
                  <c:v>45610</c:v>
                </c:pt>
                <c:pt idx="53">
                  <c:v>45611</c:v>
                </c:pt>
                <c:pt idx="54">
                  <c:v>45612</c:v>
                </c:pt>
                <c:pt idx="55">
                  <c:v>45613</c:v>
                </c:pt>
                <c:pt idx="56">
                  <c:v>45614</c:v>
                </c:pt>
                <c:pt idx="57">
                  <c:v>45615</c:v>
                </c:pt>
                <c:pt idx="58">
                  <c:v>45616</c:v>
                </c:pt>
                <c:pt idx="59">
                  <c:v>45617</c:v>
                </c:pt>
                <c:pt idx="60">
                  <c:v>45618</c:v>
                </c:pt>
                <c:pt idx="61">
                  <c:v>45619</c:v>
                </c:pt>
                <c:pt idx="62">
                  <c:v>45620</c:v>
                </c:pt>
                <c:pt idx="63">
                  <c:v>45621</c:v>
                </c:pt>
                <c:pt idx="64">
                  <c:v>45622</c:v>
                </c:pt>
                <c:pt idx="65">
                  <c:v>45623</c:v>
                </c:pt>
                <c:pt idx="66">
                  <c:v>45624</c:v>
                </c:pt>
                <c:pt idx="67">
                  <c:v>45625</c:v>
                </c:pt>
                <c:pt idx="68">
                  <c:v>45626</c:v>
                </c:pt>
                <c:pt idx="69">
                  <c:v>45627</c:v>
                </c:pt>
                <c:pt idx="70">
                  <c:v>45628</c:v>
                </c:pt>
                <c:pt idx="71">
                  <c:v>45629</c:v>
                </c:pt>
                <c:pt idx="72">
                  <c:v>45630</c:v>
                </c:pt>
                <c:pt idx="73">
                  <c:v>45631</c:v>
                </c:pt>
                <c:pt idx="74">
                  <c:v>45632</c:v>
                </c:pt>
                <c:pt idx="75">
                  <c:v>45633</c:v>
                </c:pt>
                <c:pt idx="76">
                  <c:v>45634</c:v>
                </c:pt>
                <c:pt idx="77">
                  <c:v>45635</c:v>
                </c:pt>
                <c:pt idx="78">
                  <c:v>45636</c:v>
                </c:pt>
                <c:pt idx="79">
                  <c:v>45637</c:v>
                </c:pt>
                <c:pt idx="80">
                  <c:v>45638</c:v>
                </c:pt>
                <c:pt idx="81">
                  <c:v>45639</c:v>
                </c:pt>
                <c:pt idx="82">
                  <c:v>45640</c:v>
                </c:pt>
                <c:pt idx="83">
                  <c:v>45641</c:v>
                </c:pt>
                <c:pt idx="84">
                  <c:v>45642</c:v>
                </c:pt>
                <c:pt idx="85">
                  <c:v>45643</c:v>
                </c:pt>
                <c:pt idx="86">
                  <c:v>45644</c:v>
                </c:pt>
                <c:pt idx="87">
                  <c:v>45645</c:v>
                </c:pt>
                <c:pt idx="88">
                  <c:v>45646</c:v>
                </c:pt>
                <c:pt idx="89">
                  <c:v>45647</c:v>
                </c:pt>
                <c:pt idx="90">
                  <c:v>45648</c:v>
                </c:pt>
                <c:pt idx="91">
                  <c:v>45649</c:v>
                </c:pt>
                <c:pt idx="92">
                  <c:v>45650</c:v>
                </c:pt>
                <c:pt idx="93">
                  <c:v>45651</c:v>
                </c:pt>
                <c:pt idx="94">
                  <c:v>45652</c:v>
                </c:pt>
                <c:pt idx="95">
                  <c:v>45653</c:v>
                </c:pt>
                <c:pt idx="96">
                  <c:v>45654</c:v>
                </c:pt>
                <c:pt idx="97">
                  <c:v>45655</c:v>
                </c:pt>
                <c:pt idx="98">
                  <c:v>45656</c:v>
                </c:pt>
                <c:pt idx="99">
                  <c:v>45657</c:v>
                </c:pt>
                <c:pt idx="100">
                  <c:v>45658</c:v>
                </c:pt>
                <c:pt idx="101">
                  <c:v>45659</c:v>
                </c:pt>
                <c:pt idx="102">
                  <c:v>45660</c:v>
                </c:pt>
                <c:pt idx="103">
                  <c:v>45661</c:v>
                </c:pt>
                <c:pt idx="104">
                  <c:v>45662</c:v>
                </c:pt>
                <c:pt idx="105">
                  <c:v>45663</c:v>
                </c:pt>
                <c:pt idx="106">
                  <c:v>45664</c:v>
                </c:pt>
                <c:pt idx="107">
                  <c:v>45665</c:v>
                </c:pt>
                <c:pt idx="108">
                  <c:v>45666</c:v>
                </c:pt>
                <c:pt idx="109">
                  <c:v>45667</c:v>
                </c:pt>
                <c:pt idx="110">
                  <c:v>45668</c:v>
                </c:pt>
                <c:pt idx="111">
                  <c:v>45669</c:v>
                </c:pt>
                <c:pt idx="112">
                  <c:v>45670</c:v>
                </c:pt>
                <c:pt idx="113">
                  <c:v>45671</c:v>
                </c:pt>
                <c:pt idx="114">
                  <c:v>45672</c:v>
                </c:pt>
                <c:pt idx="115">
                  <c:v>45673</c:v>
                </c:pt>
                <c:pt idx="116">
                  <c:v>45674</c:v>
                </c:pt>
                <c:pt idx="117">
                  <c:v>45675</c:v>
                </c:pt>
                <c:pt idx="118">
                  <c:v>45676</c:v>
                </c:pt>
                <c:pt idx="119">
                  <c:v>45677</c:v>
                </c:pt>
                <c:pt idx="120">
                  <c:v>45678</c:v>
                </c:pt>
                <c:pt idx="121">
                  <c:v>45679</c:v>
                </c:pt>
                <c:pt idx="122">
                  <c:v>45680</c:v>
                </c:pt>
                <c:pt idx="123">
                  <c:v>45681</c:v>
                </c:pt>
                <c:pt idx="124">
                  <c:v>45682</c:v>
                </c:pt>
                <c:pt idx="125">
                  <c:v>45683</c:v>
                </c:pt>
                <c:pt idx="126">
                  <c:v>45684</c:v>
                </c:pt>
                <c:pt idx="127">
                  <c:v>45685</c:v>
                </c:pt>
                <c:pt idx="128">
                  <c:v>45686</c:v>
                </c:pt>
                <c:pt idx="129">
                  <c:v>45687</c:v>
                </c:pt>
                <c:pt idx="130">
                  <c:v>45688</c:v>
                </c:pt>
                <c:pt idx="131">
                  <c:v>45689</c:v>
                </c:pt>
                <c:pt idx="132">
                  <c:v>45690</c:v>
                </c:pt>
                <c:pt idx="133">
                  <c:v>45691</c:v>
                </c:pt>
                <c:pt idx="134">
                  <c:v>45692</c:v>
                </c:pt>
                <c:pt idx="135">
                  <c:v>45693</c:v>
                </c:pt>
                <c:pt idx="136">
                  <c:v>45694</c:v>
                </c:pt>
                <c:pt idx="137">
                  <c:v>45695</c:v>
                </c:pt>
                <c:pt idx="138">
                  <c:v>45696</c:v>
                </c:pt>
                <c:pt idx="139">
                  <c:v>45697</c:v>
                </c:pt>
                <c:pt idx="140">
                  <c:v>45698</c:v>
                </c:pt>
                <c:pt idx="141">
                  <c:v>45699</c:v>
                </c:pt>
                <c:pt idx="142">
                  <c:v>45700</c:v>
                </c:pt>
                <c:pt idx="143">
                  <c:v>45701</c:v>
                </c:pt>
                <c:pt idx="144">
                  <c:v>45702</c:v>
                </c:pt>
                <c:pt idx="145">
                  <c:v>45703</c:v>
                </c:pt>
                <c:pt idx="146">
                  <c:v>45704</c:v>
                </c:pt>
                <c:pt idx="147">
                  <c:v>45705</c:v>
                </c:pt>
                <c:pt idx="148">
                  <c:v>45706</c:v>
                </c:pt>
                <c:pt idx="149">
                  <c:v>45707</c:v>
                </c:pt>
                <c:pt idx="150">
                  <c:v>45708</c:v>
                </c:pt>
                <c:pt idx="151">
                  <c:v>45709</c:v>
                </c:pt>
                <c:pt idx="152">
                  <c:v>45710</c:v>
                </c:pt>
                <c:pt idx="153">
                  <c:v>45711</c:v>
                </c:pt>
                <c:pt idx="154">
                  <c:v>45712</c:v>
                </c:pt>
                <c:pt idx="155">
                  <c:v>45713</c:v>
                </c:pt>
                <c:pt idx="156">
                  <c:v>45714</c:v>
                </c:pt>
                <c:pt idx="157">
                  <c:v>45715</c:v>
                </c:pt>
                <c:pt idx="158">
                  <c:v>45716</c:v>
                </c:pt>
                <c:pt idx="159">
                  <c:v>45717</c:v>
                </c:pt>
                <c:pt idx="160">
                  <c:v>45718</c:v>
                </c:pt>
                <c:pt idx="161">
                  <c:v>45719</c:v>
                </c:pt>
                <c:pt idx="162">
                  <c:v>45720</c:v>
                </c:pt>
                <c:pt idx="163">
                  <c:v>45721</c:v>
                </c:pt>
                <c:pt idx="164">
                  <c:v>45722</c:v>
                </c:pt>
                <c:pt idx="165">
                  <c:v>45723</c:v>
                </c:pt>
                <c:pt idx="166">
                  <c:v>45724</c:v>
                </c:pt>
                <c:pt idx="167">
                  <c:v>45725</c:v>
                </c:pt>
                <c:pt idx="168">
                  <c:v>45726</c:v>
                </c:pt>
                <c:pt idx="169">
                  <c:v>45727</c:v>
                </c:pt>
                <c:pt idx="170">
                  <c:v>45728</c:v>
                </c:pt>
                <c:pt idx="171">
                  <c:v>45729</c:v>
                </c:pt>
                <c:pt idx="172">
                  <c:v>45730</c:v>
                </c:pt>
                <c:pt idx="173">
                  <c:v>45731</c:v>
                </c:pt>
                <c:pt idx="174">
                  <c:v>45732</c:v>
                </c:pt>
                <c:pt idx="175">
                  <c:v>45733</c:v>
                </c:pt>
                <c:pt idx="176">
                  <c:v>45734</c:v>
                </c:pt>
                <c:pt idx="177">
                  <c:v>45735</c:v>
                </c:pt>
                <c:pt idx="178">
                  <c:v>45736</c:v>
                </c:pt>
                <c:pt idx="179">
                  <c:v>45737</c:v>
                </c:pt>
              </c:numCache>
            </c:numRef>
          </c:cat>
          <c:val>
            <c:numRef>
              <c:f>LANÇAMENTOS!$H$7:$GE$7</c:f>
              <c:numCache>
                <c:formatCode>General</c:formatCode>
                <c:ptCount val="180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DA-4BE6-A4E6-A89F1BED313F}"/>
            </c:ext>
          </c:extLst>
        </c:ser>
        <c:ser>
          <c:idx val="2"/>
          <c:order val="2"/>
          <c:tx>
            <c:strRef>
              <c:f>LANÇAMENTOS!$G$8</c:f>
              <c:strCache>
                <c:ptCount val="1"/>
                <c:pt idx="0">
                  <c:v>ESTOQUE MÍNIMO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LANÇAMENTOS!$H$8:$GE$8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DA-4BE6-A4E6-A89F1BED3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89216"/>
        <c:axId val="158090752"/>
      </c:lineChart>
      <c:dateAx>
        <c:axId val="158089216"/>
        <c:scaling>
          <c:orientation val="minMax"/>
        </c:scaling>
        <c:delete val="0"/>
        <c:axPos val="b"/>
        <c:numFmt formatCode="dd/mm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58090752"/>
        <c:crosses val="autoZero"/>
        <c:auto val="1"/>
        <c:lblOffset val="100"/>
        <c:baseTimeUnit val="days"/>
      </c:dateAx>
      <c:valAx>
        <c:axId val="1580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089216"/>
        <c:crosses val="autoZero"/>
        <c:crossBetween val="between"/>
      </c:valAx>
      <c:spPr>
        <a:noFill/>
      </c:spPr>
    </c:plotArea>
    <c:legend>
      <c:legendPos val="l"/>
      <c:layout>
        <c:manualLayout>
          <c:xMode val="edge"/>
          <c:yMode val="edge"/>
          <c:x val="1.0639557265021869E-3"/>
          <c:y val="0.12349287806475642"/>
          <c:w val="1.4429775674641888E-2"/>
          <c:h val="0.85994033579931273"/>
        </c:manualLayout>
      </c:layout>
      <c:overlay val="0"/>
      <c:spPr>
        <a:solidFill>
          <a:sysClr val="window" lastClr="FFFFFF"/>
        </a:solidFill>
        <a:ln w="12700">
          <a:noFill/>
        </a:ln>
      </c:spPr>
      <c:txPr>
        <a:bodyPr/>
        <a:lstStyle/>
        <a:p>
          <a:pPr>
            <a:defRPr sz="1200" b="0" i="1"/>
          </a:pPr>
          <a:endParaRPr lang="pt-BR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44824</xdr:colOff>
      <xdr:row>3</xdr:row>
      <xdr:rowOff>123264</xdr:rowOff>
    </xdr:from>
    <xdr:to>
      <xdr:col>6</xdr:col>
      <xdr:colOff>246530</xdr:colOff>
      <xdr:row>10</xdr:row>
      <xdr:rowOff>11206</xdr:rowOff>
    </xdr:to>
    <xdr:sp macro="" textlink="">
      <xdr:nvSpPr>
        <xdr:cNvPr id="5" name="Texto explicativo retangular 4"/>
        <xdr:cNvSpPr/>
      </xdr:nvSpPr>
      <xdr:spPr>
        <a:xfrm>
          <a:off x="4773706" y="896470"/>
          <a:ext cx="1636059" cy="1411942"/>
        </a:xfrm>
        <a:prstGeom prst="wedgeRectCallout">
          <a:avLst>
            <a:gd name="adj1" fmla="val 60213"/>
            <a:gd name="adj2" fmla="val -2052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1075764</xdr:colOff>
      <xdr:row>3</xdr:row>
      <xdr:rowOff>9524</xdr:rowOff>
    </xdr:from>
    <xdr:to>
      <xdr:col>187</xdr:col>
      <xdr:colOff>0</xdr:colOff>
      <xdr:row>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560294</xdr:colOff>
      <xdr:row>11</xdr:row>
      <xdr:rowOff>291353</xdr:rowOff>
    </xdr:from>
    <xdr:to>
      <xdr:col>9</xdr:col>
      <xdr:colOff>100853</xdr:colOff>
      <xdr:row>13</xdr:row>
      <xdr:rowOff>100853</xdr:rowOff>
    </xdr:to>
    <xdr:cxnSp macro="">
      <xdr:nvCxnSpPr>
        <xdr:cNvPr id="4" name="Conector de seta reta 3"/>
        <xdr:cNvCxnSpPr/>
      </xdr:nvCxnSpPr>
      <xdr:spPr>
        <a:xfrm flipH="1">
          <a:off x="7261412" y="2835088"/>
          <a:ext cx="705970" cy="336177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59"/>
  <sheetViews>
    <sheetView tabSelected="1" zoomScale="90" zoomScaleNormal="90" workbookViewId="0">
      <selection activeCell="A35" sqref="A35:A49"/>
    </sheetView>
  </sheetViews>
  <sheetFormatPr defaultColWidth="0" defaultRowHeight="14.5" zeroHeight="1" x14ac:dyDescent="0.35"/>
  <cols>
    <col min="1" max="1" width="0.81640625" style="45" customWidth="1"/>
    <col min="2" max="2" width="10.7265625" style="45" customWidth="1"/>
    <col min="3" max="4" width="10.7265625" style="46" customWidth="1"/>
    <col min="5" max="13" width="10.7265625" style="45" customWidth="1"/>
    <col min="14" max="17" width="10.7265625" style="46" customWidth="1"/>
    <col min="18" max="20" width="2.7265625" style="46" hidden="1" customWidth="1"/>
    <col min="21" max="21" width="250.7265625" style="45" customWidth="1"/>
    <col min="22" max="22" width="8.81640625" style="45" hidden="1" customWidth="1"/>
    <col min="23" max="23" width="9.453125" style="45" hidden="1" customWidth="1"/>
    <col min="24" max="24" width="6.7265625" style="46" customWidth="1"/>
    <col min="25" max="25" width="50.81640625" style="45" bestFit="1" customWidth="1"/>
    <col min="26" max="26" width="13.1796875" style="45" hidden="1" customWidth="1"/>
    <col min="27" max="27" width="11.1796875" style="46" bestFit="1" customWidth="1"/>
    <col min="28" max="29" width="8.81640625" style="45" hidden="1" customWidth="1"/>
    <col min="30" max="115" width="0" style="45" hidden="1" customWidth="1"/>
    <col min="116" max="16384" width="8.81640625" style="45" hidden="1"/>
  </cols>
  <sheetData>
    <row r="1" spans="1:28" ht="90" customHeight="1" x14ac:dyDescent="0.35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8"/>
      <c r="O1" s="108"/>
      <c r="P1" s="108"/>
      <c r="Q1" s="108"/>
      <c r="R1" s="48"/>
      <c r="S1" s="48"/>
      <c r="T1" s="48"/>
      <c r="U1" s="114"/>
      <c r="V1" s="48"/>
      <c r="W1" s="48"/>
      <c r="X1" s="117"/>
      <c r="Y1" s="117"/>
      <c r="Z1" s="117"/>
      <c r="AA1" s="118"/>
      <c r="AB1" s="48"/>
    </row>
    <row r="2" spans="1:28" ht="32.15" hidden="1" customHeight="1" x14ac:dyDescent="0.35">
      <c r="A2" s="48"/>
      <c r="B2" s="98"/>
      <c r="C2" s="98"/>
      <c r="D2" s="98"/>
      <c r="E2" s="98"/>
      <c r="F2" s="96"/>
      <c r="G2" s="96"/>
      <c r="H2" s="96"/>
      <c r="I2" s="96"/>
      <c r="J2" s="96"/>
      <c r="K2" s="96"/>
      <c r="L2" s="96"/>
      <c r="M2" s="96"/>
      <c r="N2" s="95"/>
      <c r="O2" s="95"/>
      <c r="P2" s="95"/>
      <c r="Q2" s="95"/>
      <c r="R2" s="48"/>
      <c r="S2" s="48"/>
      <c r="T2" s="48"/>
      <c r="U2" s="115"/>
      <c r="V2" s="48"/>
      <c r="W2" s="48"/>
      <c r="X2" s="119"/>
      <c r="Y2" s="119"/>
      <c r="Z2" s="119"/>
      <c r="AA2" s="120"/>
      <c r="AB2" s="48"/>
    </row>
    <row r="3" spans="1:28" s="97" customFormat="1" ht="8.15" customHeight="1" x14ac:dyDescent="0.35">
      <c r="A3" s="95"/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5"/>
      <c r="O3" s="95"/>
      <c r="P3" s="95"/>
      <c r="Q3" s="95"/>
      <c r="U3" s="115"/>
      <c r="X3" s="119"/>
      <c r="Y3" s="119"/>
      <c r="Z3" s="119"/>
      <c r="AA3" s="120"/>
    </row>
    <row r="4" spans="1:28" ht="32.15" customHeight="1" x14ac:dyDescent="0.35">
      <c r="A4" s="48"/>
      <c r="B4" s="110" t="s">
        <v>62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  <c r="R4" s="48"/>
      <c r="S4" s="48"/>
      <c r="T4" s="48"/>
      <c r="U4" s="115"/>
      <c r="V4" s="48"/>
      <c r="W4" s="48"/>
      <c r="X4" s="119"/>
      <c r="Y4" s="119"/>
      <c r="Z4" s="119"/>
      <c r="AA4" s="120"/>
      <c r="AB4" s="48"/>
    </row>
    <row r="5" spans="1:28" ht="8.15" customHeight="1" x14ac:dyDescent="0.35">
      <c r="A5" s="48"/>
      <c r="B5" s="48"/>
      <c r="C5" s="98"/>
      <c r="D5" s="98"/>
      <c r="E5" s="48"/>
      <c r="F5" s="48"/>
      <c r="G5" s="48"/>
      <c r="H5" s="48"/>
      <c r="I5" s="48"/>
      <c r="J5" s="48"/>
      <c r="K5" s="48"/>
      <c r="L5" s="48"/>
      <c r="M5" s="48"/>
      <c r="N5" s="98"/>
      <c r="O5" s="98"/>
      <c r="P5" s="98"/>
      <c r="Q5" s="98"/>
      <c r="U5" s="115"/>
      <c r="X5" s="119"/>
      <c r="Y5" s="119"/>
      <c r="Z5" s="119"/>
      <c r="AA5" s="120"/>
    </row>
    <row r="6" spans="1:28" ht="15" hidden="1" customHeight="1" x14ac:dyDescent="0.35">
      <c r="A6" s="48"/>
      <c r="B6" s="48"/>
      <c r="C6" s="98"/>
      <c r="D6" s="98"/>
      <c r="E6" s="48"/>
      <c r="F6" s="48"/>
      <c r="G6" s="48"/>
      <c r="H6" s="48"/>
      <c r="I6" s="48"/>
      <c r="J6" s="48"/>
      <c r="K6" s="48"/>
      <c r="L6" s="48"/>
      <c r="M6" s="48"/>
      <c r="N6" s="98"/>
      <c r="O6" s="98"/>
      <c r="P6" s="98"/>
      <c r="Q6" s="98"/>
      <c r="U6" s="115"/>
      <c r="X6" s="119"/>
      <c r="Y6" s="119"/>
      <c r="Z6" s="119"/>
      <c r="AA6" s="120"/>
    </row>
    <row r="7" spans="1:28" ht="15" hidden="1" customHeight="1" x14ac:dyDescent="0.35">
      <c r="A7" s="48"/>
      <c r="B7" s="48"/>
      <c r="C7" s="98"/>
      <c r="D7" s="98"/>
      <c r="E7" s="48"/>
      <c r="F7" s="48"/>
      <c r="G7" s="48"/>
      <c r="H7" s="48"/>
      <c r="I7" s="48"/>
      <c r="J7" s="48"/>
      <c r="K7" s="48"/>
      <c r="L7" s="48"/>
      <c r="M7" s="48"/>
      <c r="N7" s="98"/>
      <c r="O7" s="98"/>
      <c r="P7" s="98"/>
      <c r="Q7" s="98"/>
      <c r="U7" s="115"/>
      <c r="X7" s="119"/>
      <c r="Y7" s="119"/>
      <c r="Z7" s="119"/>
      <c r="AA7" s="120"/>
    </row>
    <row r="8" spans="1:28" ht="15" hidden="1" customHeight="1" x14ac:dyDescent="0.35">
      <c r="A8" s="48"/>
      <c r="B8" s="48"/>
      <c r="C8" s="98"/>
      <c r="D8" s="98"/>
      <c r="E8" s="48"/>
      <c r="F8" s="48"/>
      <c r="G8" s="48"/>
      <c r="H8" s="48"/>
      <c r="I8" s="48"/>
      <c r="J8" s="48"/>
      <c r="K8" s="48"/>
      <c r="L8" s="48"/>
      <c r="M8" s="48"/>
      <c r="N8" s="98"/>
      <c r="O8" s="98"/>
      <c r="P8" s="98"/>
      <c r="Q8" s="98"/>
      <c r="U8" s="115"/>
      <c r="X8" s="119"/>
      <c r="Y8" s="119"/>
      <c r="Z8" s="119"/>
      <c r="AA8" s="120"/>
    </row>
    <row r="9" spans="1:28" ht="15" hidden="1" customHeight="1" x14ac:dyDescent="0.35">
      <c r="A9" s="48"/>
      <c r="B9" s="48"/>
      <c r="C9" s="98"/>
      <c r="D9" s="98"/>
      <c r="E9" s="48"/>
      <c r="F9" s="48"/>
      <c r="G9" s="48"/>
      <c r="H9" s="48"/>
      <c r="I9" s="48"/>
      <c r="J9" s="48"/>
      <c r="K9" s="48"/>
      <c r="L9" s="48"/>
      <c r="M9" s="48"/>
      <c r="N9" s="98"/>
      <c r="O9" s="98"/>
      <c r="P9" s="98"/>
      <c r="Q9" s="98"/>
      <c r="U9" s="115"/>
      <c r="X9" s="119"/>
      <c r="Y9" s="119"/>
      <c r="Z9" s="119"/>
      <c r="AA9" s="120"/>
    </row>
    <row r="10" spans="1:28" ht="15" hidden="1" customHeight="1" x14ac:dyDescent="0.35">
      <c r="A10" s="48"/>
      <c r="B10" s="48"/>
      <c r="C10" s="98"/>
      <c r="D10" s="98"/>
      <c r="E10" s="48"/>
      <c r="F10" s="48"/>
      <c r="G10" s="48"/>
      <c r="H10" s="48"/>
      <c r="I10" s="48"/>
      <c r="J10" s="48"/>
      <c r="K10" s="48"/>
      <c r="L10" s="48"/>
      <c r="M10" s="48"/>
      <c r="N10" s="98"/>
      <c r="O10" s="98"/>
      <c r="P10" s="98"/>
      <c r="Q10" s="98"/>
      <c r="U10" s="115"/>
      <c r="X10" s="119"/>
      <c r="Y10" s="119"/>
      <c r="Z10" s="119"/>
      <c r="AA10" s="120"/>
    </row>
    <row r="11" spans="1:28" ht="15" hidden="1" customHeight="1" x14ac:dyDescent="0.35">
      <c r="A11" s="48"/>
      <c r="B11" s="48"/>
      <c r="C11" s="98"/>
      <c r="D11" s="98"/>
      <c r="E11" s="48"/>
      <c r="F11" s="48"/>
      <c r="G11" s="48"/>
      <c r="H11" s="48"/>
      <c r="I11" s="48"/>
      <c r="J11" s="48"/>
      <c r="K11" s="48"/>
      <c r="L11" s="48"/>
      <c r="M11" s="48"/>
      <c r="N11" s="98"/>
      <c r="O11" s="98"/>
      <c r="P11" s="98"/>
      <c r="Q11" s="98"/>
      <c r="U11" s="115"/>
      <c r="X11" s="119"/>
      <c r="Y11" s="119"/>
      <c r="Z11" s="119"/>
      <c r="AA11" s="120"/>
    </row>
    <row r="12" spans="1:28" ht="15" hidden="1" customHeight="1" x14ac:dyDescent="0.35">
      <c r="A12" s="48"/>
      <c r="B12" s="48"/>
      <c r="C12" s="98"/>
      <c r="D12" s="98"/>
      <c r="E12" s="48"/>
      <c r="F12" s="48"/>
      <c r="G12" s="48"/>
      <c r="H12" s="48"/>
      <c r="I12" s="48"/>
      <c r="J12" s="48"/>
      <c r="K12" s="48"/>
      <c r="L12" s="48"/>
      <c r="M12" s="48"/>
      <c r="N12" s="98"/>
      <c r="O12" s="98"/>
      <c r="P12" s="98"/>
      <c r="Q12" s="98"/>
      <c r="U12" s="115"/>
      <c r="X12" s="119"/>
      <c r="Y12" s="119"/>
      <c r="Z12" s="119"/>
      <c r="AA12" s="120"/>
    </row>
    <row r="13" spans="1:28" ht="15" hidden="1" customHeight="1" x14ac:dyDescent="0.35">
      <c r="A13" s="48"/>
      <c r="B13" s="48"/>
      <c r="C13" s="98"/>
      <c r="D13" s="98"/>
      <c r="E13" s="48"/>
      <c r="F13" s="48"/>
      <c r="G13" s="48"/>
      <c r="H13" s="48"/>
      <c r="I13" s="48"/>
      <c r="J13" s="48"/>
      <c r="K13" s="48"/>
      <c r="L13" s="48"/>
      <c r="M13" s="48"/>
      <c r="N13" s="98"/>
      <c r="O13" s="98"/>
      <c r="P13" s="98"/>
      <c r="Q13" s="98"/>
      <c r="U13" s="115"/>
      <c r="X13" s="119"/>
      <c r="Y13" s="119"/>
      <c r="Z13" s="119"/>
      <c r="AA13" s="120"/>
    </row>
    <row r="14" spans="1:28" ht="32.15" customHeight="1" x14ac:dyDescent="0.35">
      <c r="A14" s="129"/>
      <c r="B14" s="48"/>
      <c r="C14" s="98"/>
      <c r="D14" s="98"/>
      <c r="E14" s="48"/>
      <c r="F14" s="48"/>
      <c r="G14" s="48"/>
      <c r="H14" s="48"/>
      <c r="I14" s="48"/>
      <c r="J14" s="100" t="s">
        <v>54</v>
      </c>
      <c r="K14" s="94" t="str">
        <f>HYPERLINK("#PAINEL!A"&amp;ROW($B$1),"INÍCIO")</f>
        <v>INÍCIO</v>
      </c>
      <c r="L14" s="123" t="str">
        <f>$B$15</f>
        <v>ALERTAS DE ESTOQUE</v>
      </c>
      <c r="M14" s="123"/>
      <c r="N14" s="113" t="str">
        <f>HYPERLINK("#PAINEL!A"&amp;ROW($A$35),$B$36)</f>
        <v>RESUMO DE ESTOQUE POR PRODUTO</v>
      </c>
      <c r="O14" s="113"/>
      <c r="P14" s="113" t="str">
        <f>HYPERLINK("#LANÇAMENTOS!$A$1","GRÁFICO E HISTÓRICOS DE ENTRADAS E SAÍDAS")</f>
        <v>GRÁFICO E HISTÓRICOS DE ENTRADAS E SAÍDAS</v>
      </c>
      <c r="Q14" s="113"/>
      <c r="U14" s="115"/>
      <c r="X14" s="119"/>
      <c r="Y14" s="119"/>
      <c r="Z14" s="119"/>
      <c r="AA14" s="120"/>
    </row>
    <row r="15" spans="1:28" ht="31.9" customHeight="1" x14ac:dyDescent="0.5">
      <c r="A15" s="129"/>
      <c r="B15" s="155" t="s">
        <v>38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49"/>
      <c r="S15" s="50"/>
      <c r="T15" s="50"/>
      <c r="U15" s="115"/>
      <c r="X15" s="119"/>
      <c r="Y15" s="119"/>
      <c r="Z15" s="119"/>
      <c r="AA15" s="120"/>
    </row>
    <row r="16" spans="1:28" s="53" customFormat="1" ht="19.899999999999999" customHeight="1" x14ac:dyDescent="0.35">
      <c r="A16" s="129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51"/>
      <c r="S16" s="52"/>
      <c r="T16" s="52"/>
      <c r="U16" s="115"/>
      <c r="X16" s="119"/>
      <c r="Y16" s="119"/>
      <c r="Z16" s="119"/>
      <c r="AA16" s="120"/>
    </row>
    <row r="17" spans="1:113" s="56" customFormat="1" ht="28" customHeight="1" x14ac:dyDescent="0.35">
      <c r="A17" s="129"/>
      <c r="B17" s="152" t="str">
        <f ca="1">IF(R38,"HÁ "&amp;TEXT(SUM(R41:R680),"[&lt;2]#.##0 ""PRODUTO"";#.##0 ""PRODUTOS""")&amp;" COM ESTOQUE MENOR OU IGUAL AO ESTOQUE MÍNIMO:","TODOS OS PRODUTOS ESTÃO ACIMA DA LINHA DO ESTOQUE MÍNIMO.")</f>
        <v>TODOS OS PRODUTOS ESTÃO ACIMA DA LINHA DO ESTOQUE MÍNIMO.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4"/>
      <c r="R17" s="54"/>
      <c r="S17" s="55"/>
      <c r="T17" s="55"/>
      <c r="U17" s="115"/>
      <c r="X17" s="119"/>
      <c r="Y17" s="119"/>
      <c r="Z17" s="119"/>
      <c r="AA17" s="120"/>
    </row>
    <row r="18" spans="1:113" ht="18" hidden="1" customHeight="1" x14ac:dyDescent="0.45">
      <c r="A18" s="129"/>
      <c r="B18" s="81" t="e">
        <f ca="1">SEARCH(",",$T$38)</f>
        <v>#VALUE!</v>
      </c>
      <c r="C18" s="82"/>
      <c r="D18" s="82" t="e">
        <f ca="1">SEARCH(",",$T$38,B18+1)</f>
        <v>#VALUE!</v>
      </c>
      <c r="E18" s="82"/>
      <c r="F18" s="82" t="e">
        <f t="shared" ref="F18" ca="1" si="0">SEARCH(",",$T$38,D18+1)</f>
        <v>#VALUE!</v>
      </c>
      <c r="G18" s="82"/>
      <c r="H18" s="82" t="e">
        <f t="shared" ref="H18" ca="1" si="1">SEARCH(",",$T$38,F18+1)</f>
        <v>#VALUE!</v>
      </c>
      <c r="I18" s="82"/>
      <c r="J18" s="82" t="e">
        <f t="shared" ref="J18" ca="1" si="2">SEARCH(",",$T$38,H18+1)</f>
        <v>#VALUE!</v>
      </c>
      <c r="K18" s="82"/>
      <c r="L18" s="82" t="e">
        <f t="shared" ref="L18" ca="1" si="3">SEARCH(",",$T$38,J18+1)</f>
        <v>#VALUE!</v>
      </c>
      <c r="M18" s="82"/>
      <c r="N18" s="82" t="e">
        <f t="shared" ref="N18" ca="1" si="4">SEARCH(",",$T$38,L18+1)</f>
        <v>#VALUE!</v>
      </c>
      <c r="O18" s="82"/>
      <c r="P18" s="82" t="e">
        <f t="shared" ref="P18" ca="1" si="5">SEARCH(",",$T$38,N18+1)</f>
        <v>#VALUE!</v>
      </c>
      <c r="Q18" s="83"/>
      <c r="R18" s="49"/>
      <c r="U18" s="115"/>
      <c r="X18" s="119"/>
      <c r="Y18" s="119"/>
      <c r="Z18" s="119"/>
      <c r="AA18" s="120"/>
    </row>
    <row r="19" spans="1:113" ht="18" hidden="1" customHeight="1" x14ac:dyDescent="0.45">
      <c r="A19" s="129"/>
      <c r="B19" s="81" t="e">
        <f ca="1">VALUE(MID($T$38,1,B18-1))</f>
        <v>#VALUE!</v>
      </c>
      <c r="C19" s="82"/>
      <c r="D19" s="82" t="e">
        <f ca="1">VALUE(MID($T$38,B18+2,D18-2-B18))</f>
        <v>#VALUE!</v>
      </c>
      <c r="E19" s="82"/>
      <c r="F19" s="82" t="e">
        <f t="shared" ref="F19" ca="1" si="6">VALUE(MID($T$38,D18+2,F18-2-D18))</f>
        <v>#VALUE!</v>
      </c>
      <c r="G19" s="82"/>
      <c r="H19" s="82" t="e">
        <f t="shared" ref="H19" ca="1" si="7">VALUE(MID($T$38,F18+2,H18-2-F18))</f>
        <v>#VALUE!</v>
      </c>
      <c r="I19" s="82"/>
      <c r="J19" s="82" t="e">
        <f t="shared" ref="J19" ca="1" si="8">VALUE(MID($T$38,H18+2,J18-2-H18))</f>
        <v>#VALUE!</v>
      </c>
      <c r="K19" s="82"/>
      <c r="L19" s="82" t="e">
        <f t="shared" ref="L19" ca="1" si="9">VALUE(MID($T$38,J18+2,L18-2-J18))</f>
        <v>#VALUE!</v>
      </c>
      <c r="M19" s="82"/>
      <c r="N19" s="82" t="e">
        <f t="shared" ref="N19" ca="1" si="10">VALUE(MID($T$38,L18+2,N18-2-L18))</f>
        <v>#VALUE!</v>
      </c>
      <c r="O19" s="82"/>
      <c r="P19" s="82" t="e">
        <f t="shared" ref="P19" ca="1" si="11">VALUE(MID($T$38,N18+2,P18-2-N18))</f>
        <v>#VALUE!</v>
      </c>
      <c r="Q19" s="83"/>
      <c r="R19" s="49"/>
      <c r="U19" s="115"/>
      <c r="X19" s="119"/>
      <c r="Y19" s="119"/>
      <c r="Z19" s="119"/>
      <c r="AA19" s="120"/>
    </row>
    <row r="20" spans="1:113" s="56" customFormat="1" ht="28" customHeight="1" x14ac:dyDescent="0.45">
      <c r="A20" s="129"/>
      <c r="B20" s="139" t="str">
        <f ca="1">IF(ISNUMBER(B19),HYPERLINK("#"&amp;ADDRESS(ROW(PAINEL!$B$40)+PAINEL!B$19,COLUMN(PAINEL!$B$38)),TRIM(INDIRECT(ADDRESS(ROW(PAINEL!$B$40)+PAINEL!B$19,COLUMN(PAINEL!$C$38))))),"")</f>
        <v/>
      </c>
      <c r="C20" s="140"/>
      <c r="D20" s="140" t="str">
        <f ca="1">IF(ISNUMBER(D19),HYPERLINK("#"&amp;ADDRESS(ROW(PAINEL!$B$40)+PAINEL!D$19,COLUMN(PAINEL!$B$38)),TRIM(INDIRECT(ADDRESS(ROW(PAINEL!$B$40)+PAINEL!D$19,COLUMN(PAINEL!$C$38))))),"")</f>
        <v/>
      </c>
      <c r="E20" s="140"/>
      <c r="F20" s="140" t="str">
        <f ca="1">IF(ISNUMBER(F19),HYPERLINK("#"&amp;ADDRESS(ROW(PAINEL!$B$40)+PAINEL!F$19,COLUMN(PAINEL!$B$38)),TRIM(INDIRECT(ADDRESS(ROW(PAINEL!$B$40)+PAINEL!F$19,COLUMN(PAINEL!$C$38))))),"")</f>
        <v/>
      </c>
      <c r="G20" s="140"/>
      <c r="H20" s="140" t="str">
        <f ca="1">IF(ISNUMBER(H19),HYPERLINK("#"&amp;ADDRESS(ROW(PAINEL!$B$40)+PAINEL!H$19,COLUMN(PAINEL!$B$38)),TRIM(INDIRECT(ADDRESS(ROW(PAINEL!$B$40)+PAINEL!H$19,COLUMN(PAINEL!$C$38))))),"")</f>
        <v/>
      </c>
      <c r="I20" s="140"/>
      <c r="J20" s="140" t="str">
        <f ca="1">IF(ISNUMBER(J19),HYPERLINK("#"&amp;ADDRESS(ROW(PAINEL!$B$40)+PAINEL!J$19,COLUMN(PAINEL!$B$38)),TRIM(INDIRECT(ADDRESS(ROW(PAINEL!$B$40)+PAINEL!J$19,COLUMN(PAINEL!$C$38))))),"")</f>
        <v/>
      </c>
      <c r="K20" s="140"/>
      <c r="L20" s="140" t="str">
        <f ca="1">IF(ISNUMBER(L19),HYPERLINK("#"&amp;ADDRESS(ROW(PAINEL!$B$40)+PAINEL!L$19,COLUMN(PAINEL!$B$38)),TRIM(INDIRECT(ADDRESS(ROW(PAINEL!$B$40)+PAINEL!L$19,COLUMN(PAINEL!$C$38))))),"")</f>
        <v/>
      </c>
      <c r="M20" s="140"/>
      <c r="N20" s="140" t="str">
        <f ca="1">IF(ISNUMBER(N19),HYPERLINK("#"&amp;ADDRESS(ROW(PAINEL!$B$40)+PAINEL!N$19,COLUMN(PAINEL!$B$38)),TRIM(INDIRECT(ADDRESS(ROW(PAINEL!$B$40)+PAINEL!N$19,COLUMN(PAINEL!$C$38))))),"")</f>
        <v/>
      </c>
      <c r="O20" s="140"/>
      <c r="P20" s="140" t="str">
        <f ca="1">IF(ISNUMBER(P19),HYPERLINK("#"&amp;ADDRESS(ROW(PAINEL!$B$40)+PAINEL!P$19,COLUMN(PAINEL!$B$38)),TRIM(INDIRECT(ADDRESS(ROW(PAINEL!$B$40)+PAINEL!P$19,COLUMN(PAINEL!$C$38))))),"")</f>
        <v/>
      </c>
      <c r="Q20" s="141"/>
      <c r="R20" s="49"/>
      <c r="S20" s="57"/>
      <c r="T20" s="57"/>
      <c r="U20" s="115"/>
      <c r="X20" s="119"/>
      <c r="Y20" s="119"/>
      <c r="Z20" s="119"/>
      <c r="AA20" s="120"/>
    </row>
    <row r="21" spans="1:113" ht="18" hidden="1" customHeight="1" x14ac:dyDescent="0.45">
      <c r="A21" s="129"/>
      <c r="B21" s="84" t="e">
        <f ca="1">SEARCH(",",$T$38,P18+1)</f>
        <v>#VALUE!</v>
      </c>
      <c r="C21" s="85"/>
      <c r="D21" s="85" t="e">
        <f t="shared" ref="D21" ca="1" si="12">SEARCH(",",$T$38,B21+1)</f>
        <v>#VALUE!</v>
      </c>
      <c r="E21" s="85"/>
      <c r="F21" s="85" t="e">
        <f t="shared" ref="F21" ca="1" si="13">SEARCH(",",$T$38,D21+1)</f>
        <v>#VALUE!</v>
      </c>
      <c r="G21" s="85"/>
      <c r="H21" s="85" t="e">
        <f t="shared" ref="H21" ca="1" si="14">SEARCH(",",$T$38,F21+1)</f>
        <v>#VALUE!</v>
      </c>
      <c r="I21" s="85"/>
      <c r="J21" s="85" t="e">
        <f t="shared" ref="J21" ca="1" si="15">SEARCH(",",$T$38,H21+1)</f>
        <v>#VALUE!</v>
      </c>
      <c r="K21" s="85"/>
      <c r="L21" s="85" t="e">
        <f t="shared" ref="L21" ca="1" si="16">SEARCH(",",$T$38,J21+1)</f>
        <v>#VALUE!</v>
      </c>
      <c r="M21" s="85"/>
      <c r="N21" s="85" t="e">
        <f t="shared" ref="N21" ca="1" si="17">SEARCH(",",$T$38,L21+1)</f>
        <v>#VALUE!</v>
      </c>
      <c r="O21" s="85"/>
      <c r="P21" s="85" t="e">
        <f ca="1">SEARCH(",",$T$38,N21+1)</f>
        <v>#VALUE!</v>
      </c>
      <c r="Q21" s="86"/>
      <c r="R21" s="49"/>
      <c r="U21" s="115"/>
      <c r="X21" s="119"/>
      <c r="Y21" s="119"/>
      <c r="Z21" s="119"/>
      <c r="AA21" s="120"/>
      <c r="CZ21" s="58"/>
      <c r="DA21" s="58"/>
      <c r="DB21" s="58"/>
      <c r="DC21" s="58"/>
      <c r="DD21" s="58"/>
      <c r="DE21" s="58"/>
      <c r="DF21" s="58"/>
      <c r="DG21" s="58"/>
      <c r="DH21" s="58"/>
      <c r="DI21" s="58"/>
    </row>
    <row r="22" spans="1:113" ht="18" hidden="1" customHeight="1" x14ac:dyDescent="0.45">
      <c r="A22" s="129"/>
      <c r="B22" s="84" t="e">
        <f ca="1">VALUE(MID($T$38,P18+2,B21-2-P18))</f>
        <v>#VALUE!</v>
      </c>
      <c r="C22" s="85"/>
      <c r="D22" s="85" t="e">
        <f t="shared" ref="D22" ca="1" si="18">VALUE(MID($T$38,B21+2,D21-2-B21))</f>
        <v>#VALUE!</v>
      </c>
      <c r="E22" s="85"/>
      <c r="F22" s="85" t="e">
        <f t="shared" ref="F22" ca="1" si="19">VALUE(MID($T$38,D21+2,F21-2-D21))</f>
        <v>#VALUE!</v>
      </c>
      <c r="G22" s="85"/>
      <c r="H22" s="85" t="e">
        <f t="shared" ref="H22" ca="1" si="20">VALUE(MID($T$38,F21+2,H21-2-F21))</f>
        <v>#VALUE!</v>
      </c>
      <c r="I22" s="85"/>
      <c r="J22" s="85" t="e">
        <f t="shared" ref="J22" ca="1" si="21">VALUE(MID($T$38,H21+2,J21-2-H21))</f>
        <v>#VALUE!</v>
      </c>
      <c r="K22" s="85"/>
      <c r="L22" s="85" t="e">
        <f t="shared" ref="L22" ca="1" si="22">VALUE(MID($T$38,J21+2,L21-2-J21))</f>
        <v>#VALUE!</v>
      </c>
      <c r="M22" s="85"/>
      <c r="N22" s="85" t="e">
        <f t="shared" ref="N22" ca="1" si="23">VALUE(MID($T$38,L21+2,N21-2-L21))</f>
        <v>#VALUE!</v>
      </c>
      <c r="O22" s="85"/>
      <c r="P22" s="85" t="e">
        <f ca="1">VALUE(MID($T$38,N21+2,P21-2-N21))</f>
        <v>#VALUE!</v>
      </c>
      <c r="Q22" s="86"/>
      <c r="R22" s="49"/>
      <c r="U22" s="115"/>
      <c r="X22" s="119"/>
      <c r="Y22" s="119"/>
      <c r="Z22" s="119"/>
      <c r="AA22" s="120"/>
      <c r="CZ22" s="58"/>
      <c r="DA22" s="58"/>
      <c r="DB22" s="58"/>
      <c r="DC22" s="58"/>
      <c r="DD22" s="58"/>
      <c r="DE22" s="58"/>
      <c r="DF22" s="58"/>
      <c r="DG22" s="58"/>
      <c r="DH22" s="58"/>
      <c r="DI22" s="58"/>
    </row>
    <row r="23" spans="1:113" s="56" customFormat="1" ht="28" customHeight="1" x14ac:dyDescent="0.45">
      <c r="A23" s="129"/>
      <c r="B23" s="142" t="str">
        <f ca="1">IF(ISNUMBER(B22),HYPERLINK("#"&amp;ADDRESS(ROW(PAINEL!$B$40)+PAINEL!B$22,COLUMN(PAINEL!$B$38)),TRIM(INDIRECT(ADDRESS(ROW(PAINEL!$B$40)+PAINEL!B$22,COLUMN(PAINEL!$C$38))))),"")</f>
        <v/>
      </c>
      <c r="C23" s="143"/>
      <c r="D23" s="143" t="str">
        <f ca="1">IF(ISNUMBER(D22),HYPERLINK("#"&amp;ADDRESS(ROW(PAINEL!$B$40)+PAINEL!D$22,COLUMN(PAINEL!$B$38)),TRIM(INDIRECT(ADDRESS(ROW(PAINEL!$B$40)+PAINEL!D$22,COLUMN(PAINEL!$C$38))))),"")</f>
        <v/>
      </c>
      <c r="E23" s="143"/>
      <c r="F23" s="143" t="str">
        <f ca="1">IF(ISNUMBER(F22),HYPERLINK("#"&amp;ADDRESS(ROW(PAINEL!$B$40)+PAINEL!F$22,COLUMN(PAINEL!$B$38)),TRIM(INDIRECT(ADDRESS(ROW(PAINEL!$B$40)+PAINEL!F$22,COLUMN(PAINEL!$C$38))))),"")</f>
        <v/>
      </c>
      <c r="G23" s="143"/>
      <c r="H23" s="143" t="str">
        <f ca="1">IF(ISNUMBER(H22),HYPERLINK("#"&amp;ADDRESS(ROW(PAINEL!$B$40)+PAINEL!H$22,COLUMN(PAINEL!$B$38)),TRIM(INDIRECT(ADDRESS(ROW(PAINEL!$B$40)+PAINEL!H$22,COLUMN(PAINEL!$C$38))))),"")</f>
        <v/>
      </c>
      <c r="I23" s="143"/>
      <c r="J23" s="143" t="str">
        <f ca="1">IF(ISNUMBER(J22),HYPERLINK("#"&amp;ADDRESS(ROW(PAINEL!$B$40)+PAINEL!J$22,COLUMN(PAINEL!$B$38)),TRIM(INDIRECT(ADDRESS(ROW(PAINEL!$B$40)+PAINEL!J$22,COLUMN(PAINEL!$C$38))))),"")</f>
        <v/>
      </c>
      <c r="K23" s="143"/>
      <c r="L23" s="143" t="str">
        <f ca="1">IF(ISNUMBER(L22),HYPERLINK("#"&amp;ADDRESS(ROW(PAINEL!$B$40)+PAINEL!L$22,COLUMN(PAINEL!$B$38)),TRIM(INDIRECT(ADDRESS(ROW(PAINEL!$B$40)+PAINEL!L$22,COLUMN(PAINEL!$C$38))))),"")</f>
        <v/>
      </c>
      <c r="M23" s="143"/>
      <c r="N23" s="143" t="str">
        <f ca="1">IF(ISNUMBER(N22),HYPERLINK("#"&amp;ADDRESS(ROW(PAINEL!$B$40)+PAINEL!N$22,COLUMN(PAINEL!$B$38)),TRIM(INDIRECT(ADDRESS(ROW(PAINEL!$B$40)+PAINEL!N$22,COLUMN(PAINEL!$C$38))))),"")</f>
        <v/>
      </c>
      <c r="O23" s="143"/>
      <c r="P23" s="143" t="str">
        <f ca="1">IF(ISNUMBER(P22),HYPERLINK("#"&amp;ADDRESS(ROW(PAINEL!$B$40)+PAINEL!P$22,COLUMN(PAINEL!$B$38)),TRIM(INDIRECT(ADDRESS(ROW(PAINEL!$B$40)+PAINEL!P$22,COLUMN(PAINEL!$C$38))))),"")</f>
        <v/>
      </c>
      <c r="Q23" s="159"/>
      <c r="R23" s="49"/>
      <c r="S23" s="57"/>
      <c r="T23" s="57"/>
      <c r="U23" s="115"/>
      <c r="X23" s="119"/>
      <c r="Y23" s="119"/>
      <c r="Z23" s="119"/>
      <c r="AA23" s="120"/>
      <c r="CZ23" s="59"/>
      <c r="DA23" s="59"/>
      <c r="DB23" s="59"/>
      <c r="DC23" s="59"/>
      <c r="DD23" s="59"/>
      <c r="DE23" s="59"/>
      <c r="DF23" s="59"/>
      <c r="DG23" s="59"/>
      <c r="DH23" s="59"/>
      <c r="DI23" s="59"/>
    </row>
    <row r="24" spans="1:113" ht="18" hidden="1" customHeight="1" x14ac:dyDescent="0.45">
      <c r="A24" s="129"/>
      <c r="B24" s="84" t="e">
        <f ca="1">SEARCH(",",$T$38,P21+1)</f>
        <v>#VALUE!</v>
      </c>
      <c r="C24" s="85"/>
      <c r="D24" s="85" t="e">
        <f t="shared" ref="D24" ca="1" si="24">SEARCH(",",$T$38,B24+1)</f>
        <v>#VALUE!</v>
      </c>
      <c r="E24" s="85"/>
      <c r="F24" s="85" t="e">
        <f t="shared" ref="F24" ca="1" si="25">SEARCH(",",$T$38,D24+1)</f>
        <v>#VALUE!</v>
      </c>
      <c r="G24" s="85"/>
      <c r="H24" s="85" t="e">
        <f t="shared" ref="H24" ca="1" si="26">SEARCH(",",$T$38,F24+1)</f>
        <v>#VALUE!</v>
      </c>
      <c r="I24" s="85"/>
      <c r="J24" s="85" t="e">
        <f t="shared" ref="J24" ca="1" si="27">SEARCH(",",$T$38,H24+1)</f>
        <v>#VALUE!</v>
      </c>
      <c r="K24" s="85"/>
      <c r="L24" s="85" t="e">
        <f t="shared" ref="L24" ca="1" si="28">SEARCH(",",$T$38,J24+1)</f>
        <v>#VALUE!</v>
      </c>
      <c r="M24" s="85"/>
      <c r="N24" s="85" t="e">
        <f ca="1">SEARCH(",",$T$38,L24+1)</f>
        <v>#VALUE!</v>
      </c>
      <c r="O24" s="85"/>
      <c r="P24" s="85" t="e">
        <f t="shared" ref="P24" ca="1" si="29">SEARCH(",",$T$38,N24+1)</f>
        <v>#VALUE!</v>
      </c>
      <c r="Q24" s="86"/>
      <c r="R24" s="49"/>
      <c r="U24" s="115"/>
      <c r="X24" s="119"/>
      <c r="Y24" s="119"/>
      <c r="Z24" s="119"/>
      <c r="AA24" s="120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</row>
    <row r="25" spans="1:113" ht="18" hidden="1" customHeight="1" x14ac:dyDescent="0.45">
      <c r="A25" s="129"/>
      <c r="B25" s="84" t="e">
        <f ca="1">VALUE(MID($T$38,P21+2,B24-2-P21))</f>
        <v>#VALUE!</v>
      </c>
      <c r="C25" s="85"/>
      <c r="D25" s="85" t="e">
        <f t="shared" ref="D25" ca="1" si="30">VALUE(MID($T$38,B24+2,D24-2-B24))</f>
        <v>#VALUE!</v>
      </c>
      <c r="E25" s="85"/>
      <c r="F25" s="85" t="e">
        <f t="shared" ref="F25" ca="1" si="31">VALUE(MID($T$38,D24+2,F24-2-D24))</f>
        <v>#VALUE!</v>
      </c>
      <c r="G25" s="85"/>
      <c r="H25" s="85" t="e">
        <f t="shared" ref="H25" ca="1" si="32">VALUE(MID($T$38,F24+2,H24-2-F24))</f>
        <v>#VALUE!</v>
      </c>
      <c r="I25" s="85"/>
      <c r="J25" s="85" t="e">
        <f t="shared" ref="J25" ca="1" si="33">VALUE(MID($T$38,H24+2,J24-2-H24))</f>
        <v>#VALUE!</v>
      </c>
      <c r="K25" s="85"/>
      <c r="L25" s="85" t="e">
        <f t="shared" ref="L25" ca="1" si="34">VALUE(MID($T$38,J24+2,L24-2-J24))</f>
        <v>#VALUE!</v>
      </c>
      <c r="M25" s="85"/>
      <c r="N25" s="85" t="e">
        <f ca="1">VALUE(MID($T$38,L24+2,N24-2-L24))</f>
        <v>#VALUE!</v>
      </c>
      <c r="O25" s="85"/>
      <c r="P25" s="85" t="e">
        <f t="shared" ref="P25" ca="1" si="35">VALUE(MID($T$38,N24+2,P24-2-N24))</f>
        <v>#VALUE!</v>
      </c>
      <c r="Q25" s="86"/>
      <c r="R25" s="49"/>
      <c r="U25" s="115"/>
      <c r="X25" s="119"/>
      <c r="Y25" s="119"/>
      <c r="Z25" s="119"/>
      <c r="AA25" s="120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</row>
    <row r="26" spans="1:113" s="56" customFormat="1" ht="28" customHeight="1" x14ac:dyDescent="0.45">
      <c r="A26" s="129"/>
      <c r="B26" s="142" t="str">
        <f ca="1">IF(ISNUMBER(B25),HYPERLINK("#"&amp;ADDRESS(ROW(PAINEL!$B$40)+PAINEL!B$25,COLUMN(PAINEL!$B$38)),TRIM(INDIRECT(ADDRESS(ROW(PAINEL!$B$40)+PAINEL!B$25,COLUMN(PAINEL!$C$38))))),"")</f>
        <v/>
      </c>
      <c r="C26" s="143"/>
      <c r="D26" s="143" t="str">
        <f ca="1">IF(ISNUMBER(D25),HYPERLINK("#"&amp;ADDRESS(ROW(PAINEL!$B$40)+PAINEL!D$25,COLUMN(PAINEL!$B$38)),TRIM(INDIRECT(ADDRESS(ROW(PAINEL!$B$40)+PAINEL!D$25,COLUMN(PAINEL!$C$38))))),"")</f>
        <v/>
      </c>
      <c r="E26" s="143"/>
      <c r="F26" s="143" t="str">
        <f ca="1">IF(ISNUMBER(F25),HYPERLINK("#"&amp;ADDRESS(ROW(PAINEL!$B$40)+PAINEL!F$25,COLUMN(PAINEL!$B$38)),TRIM(INDIRECT(ADDRESS(ROW(PAINEL!$B$40)+PAINEL!F$25,COLUMN(PAINEL!$C$38))))),"")</f>
        <v/>
      </c>
      <c r="G26" s="143"/>
      <c r="H26" s="143" t="str">
        <f ca="1">IF(ISNUMBER(H25),HYPERLINK("#"&amp;ADDRESS(ROW(PAINEL!$B$40)+PAINEL!H$25,COLUMN(PAINEL!$B$38)),TRIM(INDIRECT(ADDRESS(ROW(PAINEL!$B$40)+PAINEL!H$25,COLUMN(PAINEL!$C$38))))),"")</f>
        <v/>
      </c>
      <c r="I26" s="143"/>
      <c r="J26" s="143" t="str">
        <f ca="1">IF(ISNUMBER(J25),HYPERLINK("#"&amp;ADDRESS(ROW(PAINEL!$B$40)+PAINEL!J$25,COLUMN(PAINEL!$B$38)),TRIM(INDIRECT(ADDRESS(ROW(PAINEL!$B$40)+PAINEL!J$25,COLUMN(PAINEL!$C$38))))),"")</f>
        <v/>
      </c>
      <c r="K26" s="143"/>
      <c r="L26" s="143" t="str">
        <f ca="1">IF(ISNUMBER(L25),HYPERLINK("#"&amp;ADDRESS(ROW(PAINEL!$B$40)+PAINEL!L$25,COLUMN(PAINEL!$B$38)),TRIM(INDIRECT(ADDRESS(ROW(PAINEL!$B$40)+PAINEL!L$25,COLUMN(PAINEL!$C$38))))),"")</f>
        <v/>
      </c>
      <c r="M26" s="143"/>
      <c r="N26" s="143" t="str">
        <f ca="1">IF(ISNUMBER(N25),HYPERLINK("#"&amp;ADDRESS(ROW(PAINEL!$B$40)+PAINEL!N$25,COLUMN(PAINEL!$B$38)),TRIM(INDIRECT(ADDRESS(ROW(PAINEL!$B$40)+PAINEL!N$25,COLUMN(PAINEL!$C$38))))),"")</f>
        <v/>
      </c>
      <c r="O26" s="143"/>
      <c r="P26" s="143" t="str">
        <f ca="1">IF(ISNUMBER(P25),HYPERLINK("#"&amp;ADDRESS(ROW(PAINEL!$B$40)+PAINEL!P$25,COLUMN(PAINEL!$B$38)),TRIM(INDIRECT(ADDRESS(ROW(PAINEL!$B$40)+PAINEL!P$25,COLUMN(PAINEL!$C$38))))),"")</f>
        <v/>
      </c>
      <c r="Q26" s="159"/>
      <c r="R26" s="49"/>
      <c r="S26" s="57"/>
      <c r="T26" s="57"/>
      <c r="U26" s="115"/>
      <c r="X26" s="119"/>
      <c r="Y26" s="119"/>
      <c r="Z26" s="119"/>
      <c r="AA26" s="120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</row>
    <row r="27" spans="1:113" ht="18" hidden="1" customHeight="1" x14ac:dyDescent="0.45">
      <c r="A27" s="129"/>
      <c r="B27" s="84" t="e">
        <f ca="1">SEARCH(",",$T$38,P24+1)</f>
        <v>#VALUE!</v>
      </c>
      <c r="C27" s="85"/>
      <c r="D27" s="85" t="e">
        <f t="shared" ref="D27" ca="1" si="36">SEARCH(",",$T$38,B27+1)</f>
        <v>#VALUE!</v>
      </c>
      <c r="E27" s="85"/>
      <c r="F27" s="85" t="e">
        <f t="shared" ref="F27" ca="1" si="37">SEARCH(",",$T$38,D27+1)</f>
        <v>#VALUE!</v>
      </c>
      <c r="G27" s="85"/>
      <c r="H27" s="85" t="e">
        <f t="shared" ref="H27" ca="1" si="38">SEARCH(",",$T$38,F27+1)</f>
        <v>#VALUE!</v>
      </c>
      <c r="I27" s="85"/>
      <c r="J27" s="85" t="e">
        <f t="shared" ref="J27" ca="1" si="39">SEARCH(",",$T$38,H27+1)</f>
        <v>#VALUE!</v>
      </c>
      <c r="K27" s="85"/>
      <c r="L27" s="85" t="e">
        <f ca="1">SEARCH(",",$T$38,J27+1)</f>
        <v>#VALUE!</v>
      </c>
      <c r="M27" s="85"/>
      <c r="N27" s="85" t="e">
        <f t="shared" ref="N27" ca="1" si="40">SEARCH(",",$T$38,L27+1)</f>
        <v>#VALUE!</v>
      </c>
      <c r="O27" s="85"/>
      <c r="P27" s="85" t="e">
        <f t="shared" ref="P27" ca="1" si="41">SEARCH(",",$T$38,N27+1)</f>
        <v>#VALUE!</v>
      </c>
      <c r="Q27" s="86"/>
      <c r="R27" s="49"/>
      <c r="U27" s="115"/>
      <c r="X27" s="119"/>
      <c r="Y27" s="119"/>
      <c r="Z27" s="119"/>
      <c r="AA27" s="120"/>
      <c r="DD27" s="58"/>
      <c r="DE27" s="58"/>
      <c r="DF27" s="58"/>
      <c r="DG27" s="58"/>
      <c r="DH27" s="58"/>
      <c r="DI27" s="58"/>
    </row>
    <row r="28" spans="1:113" ht="18" hidden="1" customHeight="1" x14ac:dyDescent="0.45">
      <c r="A28" s="129"/>
      <c r="B28" s="84" t="e">
        <f ca="1">VALUE(MID($T$38,P24+2,B27-2-P24))</f>
        <v>#VALUE!</v>
      </c>
      <c r="C28" s="85"/>
      <c r="D28" s="85" t="e">
        <f t="shared" ref="D28" ca="1" si="42">VALUE(MID($T$38,B27+2,D27-2-B27))</f>
        <v>#VALUE!</v>
      </c>
      <c r="E28" s="85"/>
      <c r="F28" s="85" t="e">
        <f t="shared" ref="F28" ca="1" si="43">VALUE(MID($T$38,D27+2,F27-2-D27))</f>
        <v>#VALUE!</v>
      </c>
      <c r="G28" s="85"/>
      <c r="H28" s="85" t="e">
        <f t="shared" ref="H28" ca="1" si="44">VALUE(MID($T$38,F27+2,H27-2-F27))</f>
        <v>#VALUE!</v>
      </c>
      <c r="I28" s="85"/>
      <c r="J28" s="85" t="e">
        <f t="shared" ref="J28" ca="1" si="45">VALUE(MID($T$38,H27+2,J27-2-H27))</f>
        <v>#VALUE!</v>
      </c>
      <c r="K28" s="85"/>
      <c r="L28" s="85" t="e">
        <f ca="1">VALUE(MID($T$38,J27+2,L27-2-J27))</f>
        <v>#VALUE!</v>
      </c>
      <c r="M28" s="85"/>
      <c r="N28" s="85" t="e">
        <f t="shared" ref="N28" ca="1" si="46">VALUE(MID($T$38,L27+2,N27-2-L27))</f>
        <v>#VALUE!</v>
      </c>
      <c r="O28" s="85"/>
      <c r="P28" s="85" t="e">
        <f t="shared" ref="P28" ca="1" si="47">VALUE(MID($T$38,N27+2,P27-2-N27))</f>
        <v>#VALUE!</v>
      </c>
      <c r="Q28" s="86"/>
      <c r="R28" s="49"/>
      <c r="U28" s="115"/>
      <c r="X28" s="119"/>
      <c r="Y28" s="119"/>
      <c r="Z28" s="119"/>
      <c r="AA28" s="120"/>
      <c r="DD28" s="58"/>
      <c r="DE28" s="58"/>
      <c r="DF28" s="58"/>
      <c r="DG28" s="58"/>
      <c r="DH28" s="58"/>
      <c r="DI28" s="58"/>
    </row>
    <row r="29" spans="1:113" s="56" customFormat="1" ht="28" customHeight="1" x14ac:dyDescent="0.45">
      <c r="A29" s="129"/>
      <c r="B29" s="142" t="str">
        <f ca="1">IF(ISNUMBER(B28),HYPERLINK("#"&amp;ADDRESS(ROW(PAINEL!$B$40)+PAINEL!B$28,COLUMN(PAINEL!$B$38)),TRIM(INDIRECT(ADDRESS(ROW(PAINEL!$B$40)+PAINEL!B$28,COLUMN(PAINEL!$C$38))))),"")</f>
        <v/>
      </c>
      <c r="C29" s="143"/>
      <c r="D29" s="143" t="str">
        <f ca="1">IF(ISNUMBER(D28),HYPERLINK("#"&amp;ADDRESS(ROW(PAINEL!$B$40)+PAINEL!D$28,COLUMN(PAINEL!$B$38)),TRIM(INDIRECT(ADDRESS(ROW(PAINEL!$B$40)+PAINEL!D$28,COLUMN(PAINEL!$C$38))))),"")</f>
        <v/>
      </c>
      <c r="E29" s="143"/>
      <c r="F29" s="143" t="str">
        <f ca="1">IF(ISNUMBER(F28),HYPERLINK("#"&amp;ADDRESS(ROW(PAINEL!$B$40)+PAINEL!F$28,COLUMN(PAINEL!$B$38)),TRIM(INDIRECT(ADDRESS(ROW(PAINEL!$B$40)+PAINEL!F$28,COLUMN(PAINEL!$C$38))))),"")</f>
        <v/>
      </c>
      <c r="G29" s="143"/>
      <c r="H29" s="143" t="str">
        <f ca="1">IF(ISNUMBER(H28),HYPERLINK("#"&amp;ADDRESS(ROW(PAINEL!$B$40)+PAINEL!H$28,COLUMN(PAINEL!$B$38)),TRIM(INDIRECT(ADDRESS(ROW(PAINEL!$B$40)+PAINEL!H$28,COLUMN(PAINEL!$C$38))))),"")</f>
        <v/>
      </c>
      <c r="I29" s="143"/>
      <c r="J29" s="143" t="str">
        <f ca="1">IF(ISNUMBER(J28),HYPERLINK("#"&amp;ADDRESS(ROW(PAINEL!$B$40)+PAINEL!J$28,COLUMN(PAINEL!$B$38)),TRIM(INDIRECT(ADDRESS(ROW(PAINEL!$B$40)+PAINEL!J$28,COLUMN(PAINEL!$C$38))))),"")</f>
        <v/>
      </c>
      <c r="K29" s="143"/>
      <c r="L29" s="143" t="str">
        <f ca="1">IF(ISNUMBER(L28),HYPERLINK("#"&amp;ADDRESS(ROW(PAINEL!$B$40)+PAINEL!L$28,COLUMN(PAINEL!$B$38)),TRIM(INDIRECT(ADDRESS(ROW(PAINEL!$B$40)+PAINEL!L$28,COLUMN(PAINEL!$C$38))))),"")</f>
        <v/>
      </c>
      <c r="M29" s="143"/>
      <c r="N29" s="143" t="str">
        <f ca="1">IF(ISNUMBER(N28),HYPERLINK("#"&amp;ADDRESS(ROW(PAINEL!$B$40)+PAINEL!N$28,COLUMN(PAINEL!$B$38)),TRIM(INDIRECT(ADDRESS(ROW(PAINEL!$B$40)+PAINEL!N$28,COLUMN(PAINEL!$C$38))))),"")</f>
        <v/>
      </c>
      <c r="O29" s="143"/>
      <c r="P29" s="143" t="str">
        <f ca="1">IF(ISNUMBER(P28),HYPERLINK("#"&amp;ADDRESS(ROW(PAINEL!$B$40)+PAINEL!P$28,COLUMN(PAINEL!$B$38)),TRIM(INDIRECT(ADDRESS(ROW(PAINEL!$B$40)+PAINEL!P$28,COLUMN(PAINEL!$C$38))))),"")</f>
        <v/>
      </c>
      <c r="Q29" s="159"/>
      <c r="R29" s="49"/>
      <c r="S29" s="57"/>
      <c r="T29" s="57"/>
      <c r="U29" s="115"/>
      <c r="X29" s="119"/>
      <c r="Y29" s="119"/>
      <c r="Z29" s="119"/>
      <c r="AA29" s="120"/>
      <c r="DD29" s="59"/>
      <c r="DE29" s="59"/>
      <c r="DF29" s="59"/>
      <c r="DG29" s="59"/>
      <c r="DH29" s="59"/>
      <c r="DI29" s="59"/>
    </row>
    <row r="30" spans="1:113" ht="18" hidden="1" customHeight="1" x14ac:dyDescent="0.45">
      <c r="A30" s="129"/>
      <c r="B30" s="84" t="e">
        <f ca="1">SEARCH(",",$T$38,P27+1)</f>
        <v>#VALUE!</v>
      </c>
      <c r="C30" s="85"/>
      <c r="D30" s="85" t="e">
        <f t="shared" ref="D30" ca="1" si="48">SEARCH(",",$T$38,B30+1)</f>
        <v>#VALUE!</v>
      </c>
      <c r="E30" s="85"/>
      <c r="F30" s="85" t="e">
        <f t="shared" ref="F30" ca="1" si="49">SEARCH(",",$T$38,D30+1)</f>
        <v>#VALUE!</v>
      </c>
      <c r="G30" s="85"/>
      <c r="H30" s="85" t="e">
        <f t="shared" ref="H30" ca="1" si="50">SEARCH(",",$T$38,F30+1)</f>
        <v>#VALUE!</v>
      </c>
      <c r="I30" s="85"/>
      <c r="J30" s="85" t="e">
        <f t="shared" ref="J30" ca="1" si="51">SEARCH(",",$T$38,H30+1)</f>
        <v>#VALUE!</v>
      </c>
      <c r="K30" s="85"/>
      <c r="L30" s="85" t="e">
        <f t="shared" ref="L30" ca="1" si="52">SEARCH(",",$T$38,J30+1)</f>
        <v>#VALUE!</v>
      </c>
      <c r="M30" s="85"/>
      <c r="N30" s="85" t="e">
        <f t="shared" ref="N30" ca="1" si="53">SEARCH(",",$T$38,L30+1)</f>
        <v>#VALUE!</v>
      </c>
      <c r="O30" s="85"/>
      <c r="P30" s="85" t="e">
        <f t="shared" ref="P30" ca="1" si="54">SEARCH(",",$T$38,N30+1)</f>
        <v>#VALUE!</v>
      </c>
      <c r="Q30" s="86"/>
      <c r="R30" s="49"/>
      <c r="U30" s="115"/>
      <c r="X30" s="119"/>
      <c r="Y30" s="119"/>
      <c r="Z30" s="119"/>
      <c r="AA30" s="120"/>
      <c r="DD30" s="58"/>
      <c r="DE30" s="58"/>
      <c r="DF30" s="58"/>
      <c r="DG30" s="58"/>
      <c r="DH30" s="58"/>
      <c r="DI30" s="58"/>
    </row>
    <row r="31" spans="1:113" ht="18" hidden="1" customHeight="1" x14ac:dyDescent="0.45">
      <c r="A31" s="129"/>
      <c r="B31" s="84" t="e">
        <f ca="1">VALUE(MID($T$38,P27+2,B30-2-P27))</f>
        <v>#VALUE!</v>
      </c>
      <c r="C31" s="85"/>
      <c r="D31" s="85" t="e">
        <f t="shared" ref="D31" ca="1" si="55">VALUE(MID($T$38,B30+2,D30-2-B30))</f>
        <v>#VALUE!</v>
      </c>
      <c r="E31" s="85"/>
      <c r="F31" s="85" t="e">
        <f t="shared" ref="F31" ca="1" si="56">VALUE(MID($T$38,D30+2,F30-2-D30))</f>
        <v>#VALUE!</v>
      </c>
      <c r="G31" s="85"/>
      <c r="H31" s="85" t="e">
        <f t="shared" ref="H31" ca="1" si="57">VALUE(MID($T$38,F30+2,H30-2-F30))</f>
        <v>#VALUE!</v>
      </c>
      <c r="I31" s="85"/>
      <c r="J31" s="85" t="e">
        <f t="shared" ref="J31" ca="1" si="58">VALUE(MID($T$38,H30+2,J30-2-H30))</f>
        <v>#VALUE!</v>
      </c>
      <c r="K31" s="85"/>
      <c r="L31" s="85" t="e">
        <f t="shared" ref="L31" ca="1" si="59">VALUE(MID($T$38,J30+2,L30-2-J30))</f>
        <v>#VALUE!</v>
      </c>
      <c r="M31" s="85"/>
      <c r="N31" s="85" t="e">
        <f t="shared" ref="N31" ca="1" si="60">VALUE(MID($T$38,L30+2,N30-2-L30))</f>
        <v>#VALUE!</v>
      </c>
      <c r="O31" s="85"/>
      <c r="P31" s="85" t="e">
        <f t="shared" ref="P31" ca="1" si="61">VALUE(MID($T$38,N30+2,P30-2-N30))</f>
        <v>#VALUE!</v>
      </c>
      <c r="Q31" s="86"/>
      <c r="R31" s="49"/>
      <c r="U31" s="115"/>
      <c r="X31" s="119"/>
      <c r="Y31" s="119"/>
      <c r="Z31" s="119"/>
      <c r="AA31" s="120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</row>
    <row r="32" spans="1:113" s="56" customFormat="1" ht="28" customHeight="1" x14ac:dyDescent="0.45">
      <c r="A32" s="129"/>
      <c r="B32" s="160" t="str">
        <f ca="1">IF(ISNUMBER(B31),HYPERLINK("#"&amp;ADDRESS(ROW(PAINEL!$B$40)+PAINEL!B$31,COLUMN(PAINEL!$B$38)),TRIM(INDIRECT(ADDRESS(ROW(PAINEL!$B$40)+PAINEL!B$31,COLUMN(PAINEL!$C$38))))),"")</f>
        <v/>
      </c>
      <c r="C32" s="157"/>
      <c r="D32" s="157" t="str">
        <f ca="1">IF(ISNUMBER(D31),HYPERLINK("#"&amp;ADDRESS(ROW(PAINEL!$B$40)+PAINEL!D$31,COLUMN(PAINEL!$B$38)),TRIM(INDIRECT(ADDRESS(ROW(PAINEL!$B$40)+PAINEL!D$31,COLUMN(PAINEL!$C$38))))),"")</f>
        <v/>
      </c>
      <c r="E32" s="157"/>
      <c r="F32" s="157" t="str">
        <f ca="1">IF(ISNUMBER(F31),HYPERLINK("#"&amp;ADDRESS(ROW(PAINEL!$B$40)+PAINEL!F$31,COLUMN(PAINEL!$B$38)),TRIM(INDIRECT(ADDRESS(ROW(PAINEL!$B$40)+PAINEL!F$31,COLUMN(PAINEL!$C$38))))),"")</f>
        <v/>
      </c>
      <c r="G32" s="157"/>
      <c r="H32" s="157" t="str">
        <f ca="1">IF(ISNUMBER(H31),HYPERLINK("#"&amp;ADDRESS(ROW(PAINEL!$B$40)+PAINEL!H$31,COLUMN(PAINEL!$B$38)),TRIM(INDIRECT(ADDRESS(ROW(PAINEL!$B$40)+PAINEL!H$31,COLUMN(PAINEL!$C$38))))),"")</f>
        <v/>
      </c>
      <c r="I32" s="157"/>
      <c r="J32" s="157" t="str">
        <f ca="1">IF(ISNUMBER(J31),HYPERLINK("#"&amp;ADDRESS(ROW(PAINEL!$B$40)+PAINEL!J$31,COLUMN(PAINEL!$B$38)),TRIM(INDIRECT(ADDRESS(ROW(PAINEL!$B$40)+PAINEL!J$31,COLUMN(PAINEL!$C$38))))),"")</f>
        <v/>
      </c>
      <c r="K32" s="157"/>
      <c r="L32" s="157" t="str">
        <f ca="1">IF(ISNUMBER(L31),HYPERLINK("#"&amp;ADDRESS(ROW(PAINEL!$B$40)+PAINEL!L$31,COLUMN(PAINEL!$B$38)),TRIM(INDIRECT(ADDRESS(ROW(PAINEL!$B$40)+PAINEL!L$31,COLUMN(PAINEL!$C$38))))),"")</f>
        <v/>
      </c>
      <c r="M32" s="157"/>
      <c r="N32" s="157" t="str">
        <f ca="1">IF(ISNUMBER(N31),HYPERLINK("#"&amp;ADDRESS(ROW(PAINEL!$B$40)+PAINEL!N$31,COLUMN(PAINEL!$B$38)),TRIM(INDIRECT(ADDRESS(ROW(PAINEL!$B$40)+PAINEL!N$31,COLUMN(PAINEL!$C$38))))),"")</f>
        <v/>
      </c>
      <c r="O32" s="157"/>
      <c r="P32" s="157" t="str">
        <f ca="1">IF(ISNUMBER(P31),HYPERLINK("#"&amp;ADDRESS(ROW(PAINEL!$B$40)+PAINEL!P$31,COLUMN(PAINEL!$B$38)),TRIM(INDIRECT(ADDRESS(ROW(PAINEL!$B$40)+PAINEL!P$31,COLUMN(PAINEL!$C$38))))),"")</f>
        <v/>
      </c>
      <c r="Q32" s="158"/>
      <c r="R32" s="49"/>
      <c r="S32" s="57"/>
      <c r="T32" s="57"/>
      <c r="U32" s="115"/>
      <c r="X32" s="119"/>
      <c r="Y32" s="119"/>
      <c r="Z32" s="119"/>
      <c r="AA32" s="120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</row>
    <row r="33" spans="1:113" s="56" customFormat="1" ht="28" customHeight="1" x14ac:dyDescent="0.35">
      <c r="A33" s="129"/>
      <c r="B33" s="152" t="str">
        <f ca="1">IF(R38&gt;40,"(EXIBINDO OS PRIMEIROS 40 PRODUTOS)","")</f>
        <v/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54"/>
      <c r="S33" s="57"/>
      <c r="T33" s="57"/>
      <c r="U33" s="115"/>
      <c r="X33" s="119"/>
      <c r="Y33" s="119"/>
      <c r="Z33" s="119"/>
      <c r="AA33" s="120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</row>
    <row r="34" spans="1:113" ht="32.15" customHeight="1" x14ac:dyDescent="0.35">
      <c r="A34" s="12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58"/>
      <c r="S34" s="58"/>
      <c r="T34" s="58"/>
      <c r="U34" s="115"/>
      <c r="V34" s="58"/>
      <c r="W34" s="58"/>
      <c r="X34" s="119"/>
      <c r="Y34" s="119"/>
      <c r="Z34" s="119"/>
      <c r="AA34" s="120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</row>
    <row r="35" spans="1:113" ht="32.15" customHeight="1" x14ac:dyDescent="0.35">
      <c r="A35" s="129"/>
      <c r="B35" s="60"/>
      <c r="C35" s="60"/>
      <c r="D35" s="60"/>
      <c r="E35" s="60"/>
      <c r="F35" s="60"/>
      <c r="G35" s="60"/>
      <c r="H35" s="60"/>
      <c r="I35" s="60"/>
      <c r="J35" s="100" t="s">
        <v>54</v>
      </c>
      <c r="K35" s="94" t="str">
        <f>HYPERLINK("#PAINEL!A"&amp;ROW($B$1),"INÍCIO")</f>
        <v>INÍCIO</v>
      </c>
      <c r="L35" s="113" t="str">
        <f>HYPERLINK("#PAINEL!A"&amp;ROW($A$14),$B$15)</f>
        <v>ALERTAS DE ESTOQUE</v>
      </c>
      <c r="M35" s="113"/>
      <c r="N35" s="123" t="str">
        <f>$B$36</f>
        <v>RESUMO DE ESTOQUE POR PRODUTO</v>
      </c>
      <c r="O35" s="123"/>
      <c r="P35" s="113" t="str">
        <f>HYPERLINK("#LANÇAMENTOS!$A$1","GRÁFICO E HISTÓRICOS DE ENTRADAS E SAÍDAS")</f>
        <v>GRÁFICO E HISTÓRICOS DE ENTRADAS E SAÍDAS</v>
      </c>
      <c r="Q35" s="113"/>
      <c r="R35" s="58"/>
      <c r="S35" s="58"/>
      <c r="T35" s="58"/>
      <c r="U35" s="115"/>
      <c r="V35" s="58"/>
      <c r="W35" s="58"/>
      <c r="X35" s="121"/>
      <c r="Y35" s="121"/>
      <c r="Z35" s="121"/>
      <c r="AA35" s="122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</row>
    <row r="36" spans="1:113" ht="31.9" customHeight="1" x14ac:dyDescent="0.5">
      <c r="A36" s="129"/>
      <c r="B36" s="155" t="s">
        <v>53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49"/>
      <c r="S36" s="50"/>
      <c r="T36" s="50"/>
      <c r="U36" s="115"/>
      <c r="X36" s="47"/>
      <c r="Y36" s="131" t="str">
        <f>HYPERLINK("#A35","CLIQUE AQUI PARA VOLTAR AO PAINEL")</f>
        <v>CLIQUE AQUI PARA VOLTAR AO PAINEL</v>
      </c>
      <c r="Z36" s="131"/>
      <c r="AA36" s="131"/>
    </row>
    <row r="37" spans="1:113" s="53" customFormat="1" ht="19.899999999999999" customHeight="1" x14ac:dyDescent="0.35">
      <c r="A37" s="129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51"/>
      <c r="S37" s="52"/>
      <c r="T37" s="52"/>
      <c r="U37" s="115"/>
      <c r="X37" s="61"/>
      <c r="Y37" s="61"/>
      <c r="Z37" s="61"/>
      <c r="AA37" s="61"/>
    </row>
    <row r="38" spans="1:113" s="63" customFormat="1" ht="24" customHeight="1" x14ac:dyDescent="0.45">
      <c r="A38" s="129"/>
      <c r="B38" s="168" t="s">
        <v>2</v>
      </c>
      <c r="C38" s="149" t="s">
        <v>0</v>
      </c>
      <c r="D38" s="149"/>
      <c r="E38" s="171" t="s">
        <v>1</v>
      </c>
      <c r="F38" s="171"/>
      <c r="G38" s="171"/>
      <c r="H38" s="171"/>
      <c r="I38" s="171"/>
      <c r="J38" s="171"/>
      <c r="K38" s="149" t="s">
        <v>3</v>
      </c>
      <c r="L38" s="149"/>
      <c r="M38" s="149"/>
      <c r="N38" s="173" t="s">
        <v>39</v>
      </c>
      <c r="O38" s="173"/>
      <c r="P38" s="173"/>
      <c r="Q38" s="174"/>
      <c r="R38" s="62">
        <f ca="1">SUM(R41:R680)</f>
        <v>0</v>
      </c>
      <c r="S38" s="62"/>
      <c r="T38" s="62" t="str">
        <f ca="1">T41</f>
        <v/>
      </c>
      <c r="U38" s="115"/>
      <c r="X38" s="130" t="s">
        <v>4</v>
      </c>
      <c r="Y38" s="130"/>
      <c r="Z38" s="64"/>
      <c r="AA38" s="130" t="s">
        <v>37</v>
      </c>
    </row>
    <row r="39" spans="1:113" s="3" customFormat="1" ht="20.149999999999999" customHeight="1" x14ac:dyDescent="0.35">
      <c r="A39" s="129"/>
      <c r="B39" s="169"/>
      <c r="C39" s="170"/>
      <c r="D39" s="170"/>
      <c r="E39" s="172"/>
      <c r="F39" s="172"/>
      <c r="G39" s="172"/>
      <c r="H39" s="172"/>
      <c r="I39" s="172"/>
      <c r="J39" s="172"/>
      <c r="K39" s="150" t="str">
        <f>HYPERLINK("#"&amp;ADDRESS(ROW(X38),COLUMN(X38)),"CLIQUE PARA EDITAR GRUPOS")</f>
        <v>CLIQUE PARA EDITAR GRUPOS</v>
      </c>
      <c r="L39" s="150"/>
      <c r="M39" s="150"/>
      <c r="N39" s="165" t="s">
        <v>37</v>
      </c>
      <c r="O39" s="166"/>
      <c r="P39" s="166" t="s">
        <v>40</v>
      </c>
      <c r="Q39" s="167"/>
      <c r="R39" s="87"/>
      <c r="S39" s="87"/>
      <c r="T39" s="87"/>
      <c r="U39" s="115"/>
      <c r="X39" s="130"/>
      <c r="Y39" s="130"/>
      <c r="Z39" s="88"/>
      <c r="AA39" s="130"/>
    </row>
    <row r="40" spans="1:113" ht="6" customHeight="1" x14ac:dyDescent="0.35">
      <c r="A40" s="129"/>
      <c r="B40" s="65"/>
      <c r="C40" s="66"/>
      <c r="D40" s="66"/>
      <c r="E40" s="66"/>
      <c r="F40" s="66"/>
      <c r="G40" s="66"/>
      <c r="H40" s="66"/>
      <c r="I40" s="66"/>
      <c r="J40" s="66"/>
      <c r="K40" s="151"/>
      <c r="L40" s="151"/>
      <c r="M40" s="151"/>
      <c r="N40" s="66"/>
      <c r="O40" s="66"/>
      <c r="P40" s="66"/>
      <c r="Q40" s="67"/>
      <c r="R40" s="68"/>
      <c r="S40" s="68"/>
      <c r="T40" s="68"/>
      <c r="U40" s="115"/>
      <c r="X40" s="69"/>
      <c r="Y40" s="70"/>
      <c r="Z40" s="70"/>
      <c r="AA40" s="69"/>
    </row>
    <row r="41" spans="1:113" s="56" customFormat="1" ht="37.5" customHeight="1" x14ac:dyDescent="0.35">
      <c r="A41" s="129"/>
      <c r="B41" s="80">
        <f>HYPERLINK("#LANÇAMENTOS!"&amp;ADDRESS(ROW(LANÇAMENTOS!$A$16)+(ROW()-ROW($B$40))*2-1,1),ROW()-ROW($B$40))</f>
        <v>1</v>
      </c>
      <c r="C41" s="135"/>
      <c r="D41" s="136"/>
      <c r="E41" s="144"/>
      <c r="F41" s="145"/>
      <c r="G41" s="145"/>
      <c r="H41" s="145"/>
      <c r="I41" s="145"/>
      <c r="J41" s="146"/>
      <c r="K41" s="144"/>
      <c r="L41" s="145"/>
      <c r="M41" s="146"/>
      <c r="N41" s="147" t="str">
        <f>HYPERLINK("#"&amp;ADDRESS(ROW($X$38),COLUMN($X$38)),IF(C41&lt;&gt;"",IF(NOT(ISERROR(VLOOKUP(K41,$Z$42:$AA$73,2,FALSE))),VLOOKUP(K41,$Z$42:$AA$73,2,FALSE),$AA$41),""))</f>
        <v/>
      </c>
      <c r="O41" s="148"/>
      <c r="P41" s="137" t="str">
        <f ca="1">IF(C41&lt;&gt;"",HYPERLINK("#LANÇAMENTOS!"&amp;ADDRESS(ROW(LANÇAMENTOS!A$16)+PAINEL!B41*2-1,1),INDIRECT("LANÇAMENTOS!"&amp;ADDRESS(ROW(LANÇAMENTOS!A$16)+PAINEL!B41*2-1,COLUMN(LANÇAMENTOS!F17)))),"")</f>
        <v/>
      </c>
      <c r="Q41" s="138"/>
      <c r="R41" s="57">
        <f ca="1">IF(AND(ISNUMBER(N41),P41&lt;=N41),1,0)</f>
        <v>0</v>
      </c>
      <c r="S41" s="57" t="str">
        <f ca="1">IF(R41,TEXT(B41,"0"),"")</f>
        <v/>
      </c>
      <c r="T41" s="57" t="str">
        <f ca="1">IF(R41,TRIM(S41)&amp;", "&amp;TRIM(T42),TRIM(T42))</f>
        <v/>
      </c>
      <c r="U41" s="115"/>
      <c r="X41" s="133" t="s">
        <v>52</v>
      </c>
      <c r="Y41" s="134"/>
      <c r="Z41" s="71"/>
      <c r="AA41" s="103">
        <v>10</v>
      </c>
    </row>
    <row r="42" spans="1:113" s="56" customFormat="1" ht="37.5" customHeight="1" x14ac:dyDescent="0.35">
      <c r="A42" s="129"/>
      <c r="B42" s="80">
        <f>HYPERLINK("#LANÇAMENTOS!"&amp;ADDRESS(ROW(LANÇAMENTOS!$A$16)+(ROW()-ROW($B$40))*2-1,1),ROW()-ROW($B$40))</f>
        <v>2</v>
      </c>
      <c r="C42" s="127"/>
      <c r="D42" s="128"/>
      <c r="E42" s="124"/>
      <c r="F42" s="125"/>
      <c r="G42" s="125"/>
      <c r="H42" s="125"/>
      <c r="I42" s="125"/>
      <c r="J42" s="126"/>
      <c r="K42" s="124"/>
      <c r="L42" s="125"/>
      <c r="M42" s="126"/>
      <c r="N42" s="147" t="str">
        <f t="shared" ref="N42:N105" si="62">HYPERLINK("#"&amp;ADDRESS(ROW($X$38),COLUMN($X$38)),IF(C42&lt;&gt;"",IF(NOT(ISERROR(VLOOKUP(K42,$Z$42:$AA$73,2,FALSE))),VLOOKUP(K42,$Z$42:$AA$73,2,FALSE),$AA$41),""))</f>
        <v/>
      </c>
      <c r="O42" s="148"/>
      <c r="P42" s="137" t="str">
        <f ca="1">IF(C42&lt;&gt;"",HYPERLINK("#LANÇAMENTOS!"&amp;ADDRESS(ROW(LANÇAMENTOS!A$16)+PAINEL!B42*2-1,1),INDIRECT("LANÇAMENTOS!"&amp;ADDRESS(ROW(LANÇAMENTOS!A$16)+PAINEL!B42*2-1,COLUMN(LANÇAMENTOS!F18)))),"")</f>
        <v/>
      </c>
      <c r="Q42" s="138"/>
      <c r="R42" s="57">
        <f t="shared" ref="R42:R105" ca="1" si="63">IF(AND(ISNUMBER(N42),P42&lt;=N42),1,0)</f>
        <v>0</v>
      </c>
      <c r="S42" s="57" t="str">
        <f t="shared" ref="S42:S105" ca="1" si="64">IF(R42,TEXT(B42,"0"),"")</f>
        <v/>
      </c>
      <c r="T42" s="57" t="str">
        <f t="shared" ref="T42:T105" ca="1" si="65">IF(R42,TRIM(S42)&amp;", "&amp;TRIM(T43),TRIM(T43))</f>
        <v/>
      </c>
      <c r="U42" s="115"/>
      <c r="X42" s="72" t="s">
        <v>5</v>
      </c>
      <c r="Y42" s="104" t="s">
        <v>57</v>
      </c>
      <c r="Z42" s="104" t="str">
        <f t="shared" ref="Z42:Z73" si="66">X42&amp;" - "&amp;Y42</f>
        <v>01 - CALÇAS JEANS, SOCIAIS, ESPORTIVAS</v>
      </c>
      <c r="AA42" s="105">
        <v>20</v>
      </c>
    </row>
    <row r="43" spans="1:113" s="56" customFormat="1" ht="37.5" customHeight="1" x14ac:dyDescent="0.35">
      <c r="A43" s="129"/>
      <c r="B43" s="80">
        <f>HYPERLINK("#LANÇAMENTOS!"&amp;ADDRESS(ROW(LANÇAMENTOS!$A$16)+(ROW()-ROW($B$40))*2-1,1),ROW()-ROW($B$40))</f>
        <v>3</v>
      </c>
      <c r="C43" s="127"/>
      <c r="D43" s="128"/>
      <c r="E43" s="124"/>
      <c r="F43" s="125"/>
      <c r="G43" s="125"/>
      <c r="H43" s="125"/>
      <c r="I43" s="125"/>
      <c r="J43" s="126"/>
      <c r="K43" s="124"/>
      <c r="L43" s="125"/>
      <c r="M43" s="126"/>
      <c r="N43" s="147" t="str">
        <f t="shared" si="62"/>
        <v/>
      </c>
      <c r="O43" s="148"/>
      <c r="P43" s="137" t="str">
        <f ca="1">IF(C43&lt;&gt;"",HYPERLINK("#LANÇAMENTOS!"&amp;ADDRESS(ROW(LANÇAMENTOS!A$16)+PAINEL!B43*2-1,1),INDIRECT("LANÇAMENTOS!"&amp;ADDRESS(ROW(LANÇAMENTOS!A$16)+PAINEL!B43*2-1,COLUMN(LANÇAMENTOS!F19)))),"")</f>
        <v/>
      </c>
      <c r="Q43" s="138"/>
      <c r="R43" s="57">
        <f t="shared" ca="1" si="63"/>
        <v>0</v>
      </c>
      <c r="S43" s="57" t="str">
        <f t="shared" ca="1" si="64"/>
        <v/>
      </c>
      <c r="T43" s="57" t="str">
        <f t="shared" ca="1" si="65"/>
        <v/>
      </c>
      <c r="U43" s="115"/>
      <c r="X43" s="72" t="s">
        <v>6</v>
      </c>
      <c r="Y43" s="104" t="s">
        <v>58</v>
      </c>
      <c r="Z43" s="104" t="str">
        <f t="shared" si="66"/>
        <v>02 - CAMISAS ESPORTIVAS</v>
      </c>
      <c r="AA43" s="105">
        <v>30</v>
      </c>
    </row>
    <row r="44" spans="1:113" s="56" customFormat="1" ht="37.5" customHeight="1" x14ac:dyDescent="0.35">
      <c r="A44" s="129"/>
      <c r="B44" s="80">
        <f>HYPERLINK("#LANÇAMENTOS!"&amp;ADDRESS(ROW(LANÇAMENTOS!$A$16)+(ROW()-ROW($B$40))*2-1,1),ROW()-ROW($B$40))</f>
        <v>4</v>
      </c>
      <c r="C44" s="127"/>
      <c r="D44" s="128"/>
      <c r="E44" s="124"/>
      <c r="F44" s="125"/>
      <c r="G44" s="125"/>
      <c r="H44" s="125"/>
      <c r="I44" s="125"/>
      <c r="J44" s="126"/>
      <c r="K44" s="124"/>
      <c r="L44" s="125"/>
      <c r="M44" s="126"/>
      <c r="N44" s="147" t="str">
        <f t="shared" si="62"/>
        <v/>
      </c>
      <c r="O44" s="148"/>
      <c r="P44" s="137" t="str">
        <f ca="1">IF(C44&lt;&gt;"",HYPERLINK("#LANÇAMENTOS!"&amp;ADDRESS(ROW(LANÇAMENTOS!A$16)+PAINEL!B44*2-1,1),INDIRECT("LANÇAMENTOS!"&amp;ADDRESS(ROW(LANÇAMENTOS!A$16)+PAINEL!B44*2-1,COLUMN(LANÇAMENTOS!F20)))),"")</f>
        <v/>
      </c>
      <c r="Q44" s="138"/>
      <c r="R44" s="57">
        <f t="shared" ca="1" si="63"/>
        <v>0</v>
      </c>
      <c r="S44" s="57" t="str">
        <f t="shared" ca="1" si="64"/>
        <v/>
      </c>
      <c r="T44" s="57" t="str">
        <f t="shared" ca="1" si="65"/>
        <v/>
      </c>
      <c r="U44" s="115"/>
      <c r="X44" s="72" t="s">
        <v>7</v>
      </c>
      <c r="Y44" s="104" t="s">
        <v>59</v>
      </c>
      <c r="Z44" s="104" t="str">
        <f t="shared" si="66"/>
        <v>03 - CAMISAS SOCIAIS</v>
      </c>
      <c r="AA44" s="105">
        <v>25</v>
      </c>
    </row>
    <row r="45" spans="1:113" s="56" customFormat="1" ht="37.5" customHeight="1" x14ac:dyDescent="0.35">
      <c r="A45" s="129"/>
      <c r="B45" s="80">
        <f>HYPERLINK("#LANÇAMENTOS!"&amp;ADDRESS(ROW(LANÇAMENTOS!$A$16)+(ROW()-ROW($B$40))*2-1,1),ROW()-ROW($B$40))</f>
        <v>5</v>
      </c>
      <c r="C45" s="127"/>
      <c r="D45" s="128"/>
      <c r="E45" s="124"/>
      <c r="F45" s="125"/>
      <c r="G45" s="125"/>
      <c r="H45" s="125"/>
      <c r="I45" s="125"/>
      <c r="J45" s="126"/>
      <c r="K45" s="124"/>
      <c r="L45" s="125"/>
      <c r="M45" s="126"/>
      <c r="N45" s="147" t="str">
        <f t="shared" si="62"/>
        <v/>
      </c>
      <c r="O45" s="148"/>
      <c r="P45" s="137" t="str">
        <f ca="1">IF(C45&lt;&gt;"",HYPERLINK("#LANÇAMENTOS!"&amp;ADDRESS(ROW(LANÇAMENTOS!A$16)+PAINEL!B45*2-1,1),INDIRECT("LANÇAMENTOS!"&amp;ADDRESS(ROW(LANÇAMENTOS!A$16)+PAINEL!B45*2-1,COLUMN(LANÇAMENTOS!F21)))),"")</f>
        <v/>
      </c>
      <c r="Q45" s="138"/>
      <c r="R45" s="57">
        <f t="shared" ca="1" si="63"/>
        <v>0</v>
      </c>
      <c r="S45" s="57" t="str">
        <f t="shared" ca="1" si="64"/>
        <v/>
      </c>
      <c r="T45" s="57" t="str">
        <f t="shared" ca="1" si="65"/>
        <v/>
      </c>
      <c r="U45" s="115"/>
      <c r="X45" s="72" t="s">
        <v>8</v>
      </c>
      <c r="Y45" s="104" t="s">
        <v>60</v>
      </c>
      <c r="Z45" s="104" t="str">
        <f t="shared" si="66"/>
        <v>04 - ACESSÓRIOS EM COURO</v>
      </c>
      <c r="AA45" s="105">
        <v>15</v>
      </c>
    </row>
    <row r="46" spans="1:113" s="56" customFormat="1" ht="37.5" customHeight="1" x14ac:dyDescent="0.35">
      <c r="A46" s="129"/>
      <c r="B46" s="80">
        <f>HYPERLINK("#LANÇAMENTOS!"&amp;ADDRESS(ROW(LANÇAMENTOS!$A$16)+(ROW()-ROW($B$40))*2-1,1),ROW()-ROW($B$40))</f>
        <v>6</v>
      </c>
      <c r="C46" s="127"/>
      <c r="D46" s="128"/>
      <c r="E46" s="124"/>
      <c r="F46" s="125"/>
      <c r="G46" s="125"/>
      <c r="H46" s="125"/>
      <c r="I46" s="125"/>
      <c r="J46" s="126"/>
      <c r="K46" s="124"/>
      <c r="L46" s="125"/>
      <c r="M46" s="126"/>
      <c r="N46" s="147" t="str">
        <f t="shared" si="62"/>
        <v/>
      </c>
      <c r="O46" s="148"/>
      <c r="P46" s="137" t="str">
        <f ca="1">IF(C46&lt;&gt;"",HYPERLINK("#LANÇAMENTOS!"&amp;ADDRESS(ROW(LANÇAMENTOS!A$16)+PAINEL!B46*2-1,1),INDIRECT("LANÇAMENTOS!"&amp;ADDRESS(ROW(LANÇAMENTOS!A$16)+PAINEL!B46*2-1,COLUMN(LANÇAMENTOS!F22)))),"")</f>
        <v/>
      </c>
      <c r="Q46" s="138"/>
      <c r="R46" s="57">
        <f t="shared" ca="1" si="63"/>
        <v>0</v>
      </c>
      <c r="S46" s="57" t="str">
        <f t="shared" ca="1" si="64"/>
        <v/>
      </c>
      <c r="T46" s="57" t="str">
        <f t="shared" ca="1" si="65"/>
        <v/>
      </c>
      <c r="U46" s="115"/>
      <c r="X46" s="72" t="s">
        <v>9</v>
      </c>
      <c r="Y46" s="104"/>
      <c r="Z46" s="104"/>
      <c r="AA46" s="105"/>
    </row>
    <row r="47" spans="1:113" s="56" customFormat="1" ht="37.5" customHeight="1" x14ac:dyDescent="0.35">
      <c r="A47" s="129"/>
      <c r="B47" s="80">
        <f>HYPERLINK("#LANÇAMENTOS!"&amp;ADDRESS(ROW(LANÇAMENTOS!$A$16)+(ROW()-ROW($B$40))*2-1,1),ROW()-ROW($B$40))</f>
        <v>7</v>
      </c>
      <c r="C47" s="127"/>
      <c r="D47" s="128"/>
      <c r="E47" s="124"/>
      <c r="F47" s="125"/>
      <c r="G47" s="125"/>
      <c r="H47" s="125"/>
      <c r="I47" s="125"/>
      <c r="J47" s="126"/>
      <c r="K47" s="124"/>
      <c r="L47" s="125"/>
      <c r="M47" s="126"/>
      <c r="N47" s="147" t="str">
        <f t="shared" si="62"/>
        <v/>
      </c>
      <c r="O47" s="148"/>
      <c r="P47" s="137" t="str">
        <f ca="1">IF(C47&lt;&gt;"",HYPERLINK("#LANÇAMENTOS!"&amp;ADDRESS(ROW(LANÇAMENTOS!A$16)+PAINEL!B47*2-1,1),INDIRECT("LANÇAMENTOS!"&amp;ADDRESS(ROW(LANÇAMENTOS!A$16)+PAINEL!B47*2-1,COLUMN(LANÇAMENTOS!F23)))),"")</f>
        <v/>
      </c>
      <c r="Q47" s="138"/>
      <c r="R47" s="57">
        <f t="shared" ca="1" si="63"/>
        <v>0</v>
      </c>
      <c r="S47" s="57" t="str">
        <f t="shared" ca="1" si="64"/>
        <v/>
      </c>
      <c r="T47" s="57" t="str">
        <f t="shared" ca="1" si="65"/>
        <v/>
      </c>
      <c r="U47" s="115"/>
      <c r="X47" s="72" t="s">
        <v>10</v>
      </c>
      <c r="Y47" s="104"/>
      <c r="Z47" s="104"/>
      <c r="AA47" s="105"/>
    </row>
    <row r="48" spans="1:113" s="56" customFormat="1" ht="37.5" customHeight="1" x14ac:dyDescent="0.35">
      <c r="A48" s="129"/>
      <c r="B48" s="80">
        <f>HYPERLINK("#LANÇAMENTOS!"&amp;ADDRESS(ROW(LANÇAMENTOS!$A$16)+(ROW()-ROW($B$40))*2-1,1),ROW()-ROW($B$40))</f>
        <v>8</v>
      </c>
      <c r="C48" s="127"/>
      <c r="D48" s="128"/>
      <c r="E48" s="124"/>
      <c r="F48" s="125"/>
      <c r="G48" s="125"/>
      <c r="H48" s="125"/>
      <c r="I48" s="125"/>
      <c r="J48" s="126"/>
      <c r="K48" s="124"/>
      <c r="L48" s="125"/>
      <c r="M48" s="126"/>
      <c r="N48" s="147" t="str">
        <f t="shared" si="62"/>
        <v/>
      </c>
      <c r="O48" s="148"/>
      <c r="P48" s="137" t="str">
        <f ca="1">IF(C48&lt;&gt;"",HYPERLINK("#LANÇAMENTOS!"&amp;ADDRESS(ROW(LANÇAMENTOS!A$16)+PAINEL!B48*2-1,1),INDIRECT("LANÇAMENTOS!"&amp;ADDRESS(ROW(LANÇAMENTOS!A$16)+PAINEL!B48*2-1,COLUMN(LANÇAMENTOS!F24)))),"")</f>
        <v/>
      </c>
      <c r="Q48" s="138"/>
      <c r="R48" s="57">
        <f t="shared" ca="1" si="63"/>
        <v>0</v>
      </c>
      <c r="S48" s="57" t="str">
        <f t="shared" ca="1" si="64"/>
        <v/>
      </c>
      <c r="T48" s="57" t="str">
        <f t="shared" ca="1" si="65"/>
        <v/>
      </c>
      <c r="U48" s="115"/>
      <c r="X48" s="72" t="s">
        <v>11</v>
      </c>
      <c r="Y48" s="104"/>
      <c r="Z48" s="104"/>
      <c r="AA48" s="105"/>
    </row>
    <row r="49" spans="1:27" s="56" customFormat="1" ht="37.5" customHeight="1" x14ac:dyDescent="0.35">
      <c r="A49" s="129"/>
      <c r="B49" s="80">
        <f>HYPERLINK("#LANÇAMENTOS!"&amp;ADDRESS(ROW(LANÇAMENTOS!$A$16)+(ROW()-ROW($B$40))*2-1,1),ROW()-ROW($B$40))</f>
        <v>9</v>
      </c>
      <c r="C49" s="127"/>
      <c r="D49" s="128"/>
      <c r="E49" s="124"/>
      <c r="F49" s="125"/>
      <c r="G49" s="125"/>
      <c r="H49" s="125"/>
      <c r="I49" s="125"/>
      <c r="J49" s="126"/>
      <c r="K49" s="124"/>
      <c r="L49" s="125"/>
      <c r="M49" s="126"/>
      <c r="N49" s="147" t="str">
        <f t="shared" si="62"/>
        <v/>
      </c>
      <c r="O49" s="148"/>
      <c r="P49" s="137" t="str">
        <f ca="1">IF(C49&lt;&gt;"",HYPERLINK("#LANÇAMENTOS!"&amp;ADDRESS(ROW(LANÇAMENTOS!A$16)+PAINEL!B49*2-1,1),INDIRECT("LANÇAMENTOS!"&amp;ADDRESS(ROW(LANÇAMENTOS!A$16)+PAINEL!B49*2-1,COLUMN(LANÇAMENTOS!F25)))),"")</f>
        <v/>
      </c>
      <c r="Q49" s="138"/>
      <c r="R49" s="57">
        <f t="shared" ca="1" si="63"/>
        <v>0</v>
      </c>
      <c r="S49" s="57" t="str">
        <f t="shared" ca="1" si="64"/>
        <v/>
      </c>
      <c r="T49" s="57" t="str">
        <f t="shared" ca="1" si="65"/>
        <v/>
      </c>
      <c r="U49" s="115"/>
      <c r="X49" s="72" t="s">
        <v>12</v>
      </c>
      <c r="Y49" s="104"/>
      <c r="Z49" s="104"/>
      <c r="AA49" s="105"/>
    </row>
    <row r="50" spans="1:27" s="56" customFormat="1" ht="37.5" customHeight="1" x14ac:dyDescent="0.35">
      <c r="A50" s="99"/>
      <c r="B50" s="80">
        <f>HYPERLINK("#LANÇAMENTOS!"&amp;ADDRESS(ROW(LANÇAMENTOS!$A$16)+(ROW()-ROW($B$40))*2-1,1),ROW()-ROW($B$40))</f>
        <v>10</v>
      </c>
      <c r="C50" s="127"/>
      <c r="D50" s="128"/>
      <c r="E50" s="124"/>
      <c r="F50" s="125"/>
      <c r="G50" s="125"/>
      <c r="H50" s="125"/>
      <c r="I50" s="125"/>
      <c r="J50" s="126"/>
      <c r="K50" s="124"/>
      <c r="L50" s="125"/>
      <c r="M50" s="126"/>
      <c r="N50" s="147" t="str">
        <f t="shared" si="62"/>
        <v/>
      </c>
      <c r="O50" s="148"/>
      <c r="P50" s="137" t="str">
        <f ca="1">IF(C50&lt;&gt;"",HYPERLINK("#LANÇAMENTOS!"&amp;ADDRESS(ROW(LANÇAMENTOS!A$16)+PAINEL!B50*2-1,1),INDIRECT("LANÇAMENTOS!"&amp;ADDRESS(ROW(LANÇAMENTOS!A$16)+PAINEL!B50*2-1,COLUMN(LANÇAMENTOS!F26)))),"")</f>
        <v/>
      </c>
      <c r="Q50" s="138"/>
      <c r="R50" s="57">
        <f t="shared" ca="1" si="63"/>
        <v>0</v>
      </c>
      <c r="S50" s="57" t="str">
        <f t="shared" ca="1" si="64"/>
        <v/>
      </c>
      <c r="T50" s="57" t="str">
        <f t="shared" ca="1" si="65"/>
        <v/>
      </c>
      <c r="U50" s="115"/>
      <c r="X50" s="72" t="s">
        <v>13</v>
      </c>
      <c r="Y50" s="104"/>
      <c r="Z50" s="104"/>
      <c r="AA50" s="105"/>
    </row>
    <row r="51" spans="1:27" s="56" customFormat="1" ht="37.5" customHeight="1" x14ac:dyDescent="0.35">
      <c r="A51" s="99"/>
      <c r="B51" s="80">
        <f>HYPERLINK("#LANÇAMENTOS!"&amp;ADDRESS(ROW(LANÇAMENTOS!$A$16)+(ROW()-ROW($B$40))*2-1,1),ROW()-ROW($B$40))</f>
        <v>11</v>
      </c>
      <c r="C51" s="127"/>
      <c r="D51" s="128"/>
      <c r="E51" s="124"/>
      <c r="F51" s="125"/>
      <c r="G51" s="125"/>
      <c r="H51" s="125"/>
      <c r="I51" s="125"/>
      <c r="J51" s="126"/>
      <c r="K51" s="124"/>
      <c r="L51" s="125"/>
      <c r="M51" s="126"/>
      <c r="N51" s="147" t="str">
        <f t="shared" si="62"/>
        <v/>
      </c>
      <c r="O51" s="148"/>
      <c r="P51" s="137" t="str">
        <f ca="1">IF(C51&lt;&gt;"",HYPERLINK("#LANÇAMENTOS!"&amp;ADDRESS(ROW(LANÇAMENTOS!A$16)+PAINEL!B51*2-1,1),INDIRECT("LANÇAMENTOS!"&amp;ADDRESS(ROW(LANÇAMENTOS!A$16)+PAINEL!B51*2-1,COLUMN(LANÇAMENTOS!F27)))),"")</f>
        <v/>
      </c>
      <c r="Q51" s="138"/>
      <c r="R51" s="57">
        <f t="shared" ca="1" si="63"/>
        <v>0</v>
      </c>
      <c r="S51" s="57" t="str">
        <f t="shared" ca="1" si="64"/>
        <v/>
      </c>
      <c r="T51" s="57" t="str">
        <f t="shared" ca="1" si="65"/>
        <v/>
      </c>
      <c r="U51" s="115"/>
      <c r="X51" s="72" t="s">
        <v>14</v>
      </c>
      <c r="Y51" s="104"/>
      <c r="Z51" s="104"/>
      <c r="AA51" s="105"/>
    </row>
    <row r="52" spans="1:27" s="56" customFormat="1" ht="37.5" customHeight="1" x14ac:dyDescent="0.35">
      <c r="A52" s="99"/>
      <c r="B52" s="80">
        <f>HYPERLINK("#LANÇAMENTOS!"&amp;ADDRESS(ROW(LANÇAMENTOS!$A$16)+(ROW()-ROW($B$40))*2-1,1),ROW()-ROW($B$40))</f>
        <v>12</v>
      </c>
      <c r="C52" s="127"/>
      <c r="D52" s="128"/>
      <c r="E52" s="124"/>
      <c r="F52" s="125"/>
      <c r="G52" s="125"/>
      <c r="H52" s="125"/>
      <c r="I52" s="125"/>
      <c r="J52" s="126"/>
      <c r="K52" s="124"/>
      <c r="L52" s="125"/>
      <c r="M52" s="126"/>
      <c r="N52" s="147" t="str">
        <f t="shared" si="62"/>
        <v/>
      </c>
      <c r="O52" s="148"/>
      <c r="P52" s="137" t="str">
        <f ca="1">IF(C52&lt;&gt;"",HYPERLINK("#LANÇAMENTOS!"&amp;ADDRESS(ROW(LANÇAMENTOS!A$16)+PAINEL!B52*2-1,1),INDIRECT("LANÇAMENTOS!"&amp;ADDRESS(ROW(LANÇAMENTOS!A$16)+PAINEL!B52*2-1,COLUMN(LANÇAMENTOS!F28)))),"")</f>
        <v/>
      </c>
      <c r="Q52" s="138"/>
      <c r="R52" s="57">
        <f t="shared" ca="1" si="63"/>
        <v>0</v>
      </c>
      <c r="S52" s="57" t="str">
        <f t="shared" ca="1" si="64"/>
        <v/>
      </c>
      <c r="T52" s="57" t="str">
        <f t="shared" ca="1" si="65"/>
        <v/>
      </c>
      <c r="U52" s="115"/>
      <c r="X52" s="72" t="s">
        <v>15</v>
      </c>
      <c r="Y52" s="104"/>
      <c r="Z52" s="104"/>
      <c r="AA52" s="105"/>
    </row>
    <row r="53" spans="1:27" s="56" customFormat="1" ht="37.5" customHeight="1" x14ac:dyDescent="0.35">
      <c r="A53" s="99"/>
      <c r="B53" s="80">
        <f>HYPERLINK("#LANÇAMENTOS!"&amp;ADDRESS(ROW(LANÇAMENTOS!$A$16)+(ROW()-ROW($B$40))*2-1,1),ROW()-ROW($B$40))</f>
        <v>13</v>
      </c>
      <c r="C53" s="127"/>
      <c r="D53" s="128"/>
      <c r="E53" s="124"/>
      <c r="F53" s="125"/>
      <c r="G53" s="125"/>
      <c r="H53" s="125"/>
      <c r="I53" s="125"/>
      <c r="J53" s="126"/>
      <c r="K53" s="124"/>
      <c r="L53" s="125"/>
      <c r="M53" s="126"/>
      <c r="N53" s="147" t="str">
        <f t="shared" si="62"/>
        <v/>
      </c>
      <c r="O53" s="148"/>
      <c r="P53" s="137" t="str">
        <f ca="1">IF(C53&lt;&gt;"",HYPERLINK("#LANÇAMENTOS!"&amp;ADDRESS(ROW(LANÇAMENTOS!A$16)+PAINEL!B53*2-1,1),INDIRECT("LANÇAMENTOS!"&amp;ADDRESS(ROW(LANÇAMENTOS!A$16)+PAINEL!B53*2-1,COLUMN(LANÇAMENTOS!F29)))),"")</f>
        <v/>
      </c>
      <c r="Q53" s="138"/>
      <c r="R53" s="57">
        <f t="shared" ca="1" si="63"/>
        <v>0</v>
      </c>
      <c r="S53" s="57" t="str">
        <f t="shared" ca="1" si="64"/>
        <v/>
      </c>
      <c r="T53" s="57" t="str">
        <f t="shared" ca="1" si="65"/>
        <v/>
      </c>
      <c r="U53" s="115"/>
      <c r="X53" s="72" t="s">
        <v>16</v>
      </c>
      <c r="Y53" s="104"/>
      <c r="Z53" s="104"/>
      <c r="AA53" s="105"/>
    </row>
    <row r="54" spans="1:27" s="56" customFormat="1" ht="37.5" customHeight="1" x14ac:dyDescent="0.35">
      <c r="A54" s="99"/>
      <c r="B54" s="80">
        <f>HYPERLINK("#LANÇAMENTOS!"&amp;ADDRESS(ROW(LANÇAMENTOS!$A$16)+(ROW()-ROW($B$40))*2-1,1),ROW()-ROW($B$40))</f>
        <v>14</v>
      </c>
      <c r="C54" s="127"/>
      <c r="D54" s="128"/>
      <c r="E54" s="124"/>
      <c r="F54" s="125"/>
      <c r="G54" s="125"/>
      <c r="H54" s="125"/>
      <c r="I54" s="125"/>
      <c r="J54" s="126"/>
      <c r="K54" s="124"/>
      <c r="L54" s="125"/>
      <c r="M54" s="126"/>
      <c r="N54" s="147" t="str">
        <f t="shared" si="62"/>
        <v/>
      </c>
      <c r="O54" s="148"/>
      <c r="P54" s="137" t="str">
        <f ca="1">IF(C54&lt;&gt;"",HYPERLINK("#LANÇAMENTOS!"&amp;ADDRESS(ROW(LANÇAMENTOS!A$16)+PAINEL!B54*2-1,1),INDIRECT("LANÇAMENTOS!"&amp;ADDRESS(ROW(LANÇAMENTOS!A$16)+PAINEL!B54*2-1,COLUMN(LANÇAMENTOS!F30)))),"")</f>
        <v/>
      </c>
      <c r="Q54" s="138"/>
      <c r="R54" s="57">
        <f t="shared" ca="1" si="63"/>
        <v>0</v>
      </c>
      <c r="S54" s="57" t="str">
        <f t="shared" ca="1" si="64"/>
        <v/>
      </c>
      <c r="T54" s="57" t="str">
        <f t="shared" ca="1" si="65"/>
        <v/>
      </c>
      <c r="U54" s="115"/>
      <c r="X54" s="72" t="s">
        <v>17</v>
      </c>
      <c r="Y54" s="104"/>
      <c r="Z54" s="104"/>
      <c r="AA54" s="105"/>
    </row>
    <row r="55" spans="1:27" s="56" customFormat="1" ht="37.5" customHeight="1" x14ac:dyDescent="0.35">
      <c r="A55" s="99"/>
      <c r="B55" s="80">
        <f>HYPERLINK("#LANÇAMENTOS!"&amp;ADDRESS(ROW(LANÇAMENTOS!$A$16)+(ROW()-ROW($B$40))*2-1,1),ROW()-ROW($B$40))</f>
        <v>15</v>
      </c>
      <c r="C55" s="127"/>
      <c r="D55" s="128"/>
      <c r="E55" s="124"/>
      <c r="F55" s="125"/>
      <c r="G55" s="125"/>
      <c r="H55" s="125"/>
      <c r="I55" s="125"/>
      <c r="J55" s="126"/>
      <c r="K55" s="124"/>
      <c r="L55" s="125"/>
      <c r="M55" s="126"/>
      <c r="N55" s="147" t="str">
        <f t="shared" si="62"/>
        <v/>
      </c>
      <c r="O55" s="148"/>
      <c r="P55" s="137" t="str">
        <f ca="1">IF(C55&lt;&gt;"",HYPERLINK("#LANÇAMENTOS!"&amp;ADDRESS(ROW(LANÇAMENTOS!A$16)+PAINEL!B55*2-1,1),INDIRECT("LANÇAMENTOS!"&amp;ADDRESS(ROW(LANÇAMENTOS!A$16)+PAINEL!B55*2-1,COLUMN(LANÇAMENTOS!F31)))),"")</f>
        <v/>
      </c>
      <c r="Q55" s="138"/>
      <c r="R55" s="57">
        <f t="shared" ca="1" si="63"/>
        <v>0</v>
      </c>
      <c r="S55" s="57" t="str">
        <f t="shared" ca="1" si="64"/>
        <v/>
      </c>
      <c r="T55" s="57" t="str">
        <f t="shared" ca="1" si="65"/>
        <v/>
      </c>
      <c r="U55" s="115"/>
      <c r="X55" s="72" t="s">
        <v>18</v>
      </c>
      <c r="Y55" s="104"/>
      <c r="Z55" s="104"/>
      <c r="AA55" s="105"/>
    </row>
    <row r="56" spans="1:27" s="56" customFormat="1" ht="37.5" customHeight="1" x14ac:dyDescent="0.35">
      <c r="A56" s="99"/>
      <c r="B56" s="80">
        <f>HYPERLINK("#LANÇAMENTOS!"&amp;ADDRESS(ROW(LANÇAMENTOS!$A$16)+(ROW()-ROW($B$40))*2-1,1),ROW()-ROW($B$40))</f>
        <v>16</v>
      </c>
      <c r="C56" s="127"/>
      <c r="D56" s="128"/>
      <c r="E56" s="124"/>
      <c r="F56" s="125"/>
      <c r="G56" s="125"/>
      <c r="H56" s="125"/>
      <c r="I56" s="125"/>
      <c r="J56" s="126"/>
      <c r="K56" s="124"/>
      <c r="L56" s="125"/>
      <c r="M56" s="126"/>
      <c r="N56" s="147" t="str">
        <f t="shared" si="62"/>
        <v/>
      </c>
      <c r="O56" s="148"/>
      <c r="P56" s="137" t="str">
        <f ca="1">IF(C56&lt;&gt;"",HYPERLINK("#LANÇAMENTOS!"&amp;ADDRESS(ROW(LANÇAMENTOS!A$16)+PAINEL!B56*2-1,1),INDIRECT("LANÇAMENTOS!"&amp;ADDRESS(ROW(LANÇAMENTOS!A$16)+PAINEL!B56*2-1,COLUMN(LANÇAMENTOS!F32)))),"")</f>
        <v/>
      </c>
      <c r="Q56" s="138"/>
      <c r="R56" s="57">
        <f t="shared" ca="1" si="63"/>
        <v>0</v>
      </c>
      <c r="S56" s="57" t="str">
        <f t="shared" ca="1" si="64"/>
        <v/>
      </c>
      <c r="T56" s="57" t="str">
        <f t="shared" ca="1" si="65"/>
        <v/>
      </c>
      <c r="U56" s="115"/>
      <c r="X56" s="72" t="s">
        <v>19</v>
      </c>
      <c r="Y56" s="104"/>
      <c r="Z56" s="104"/>
      <c r="AA56" s="105"/>
    </row>
    <row r="57" spans="1:27" s="56" customFormat="1" ht="37.5" customHeight="1" x14ac:dyDescent="0.35">
      <c r="A57" s="99"/>
      <c r="B57" s="80">
        <f>HYPERLINK("#LANÇAMENTOS!"&amp;ADDRESS(ROW(LANÇAMENTOS!$A$16)+(ROW()-ROW($B$40))*2-1,1),ROW()-ROW($B$40))</f>
        <v>17</v>
      </c>
      <c r="C57" s="127"/>
      <c r="D57" s="128"/>
      <c r="E57" s="124"/>
      <c r="F57" s="125"/>
      <c r="G57" s="125"/>
      <c r="H57" s="125"/>
      <c r="I57" s="125"/>
      <c r="J57" s="126"/>
      <c r="K57" s="124"/>
      <c r="L57" s="125"/>
      <c r="M57" s="126"/>
      <c r="N57" s="147" t="str">
        <f t="shared" si="62"/>
        <v/>
      </c>
      <c r="O57" s="148"/>
      <c r="P57" s="137" t="str">
        <f ca="1">IF(C57&lt;&gt;"",HYPERLINK("#LANÇAMENTOS!"&amp;ADDRESS(ROW(LANÇAMENTOS!A$16)+PAINEL!B57*2-1,1),INDIRECT("LANÇAMENTOS!"&amp;ADDRESS(ROW(LANÇAMENTOS!A$16)+PAINEL!B57*2-1,COLUMN(LANÇAMENTOS!F33)))),"")</f>
        <v/>
      </c>
      <c r="Q57" s="138"/>
      <c r="R57" s="57">
        <f t="shared" ca="1" si="63"/>
        <v>0</v>
      </c>
      <c r="S57" s="57" t="str">
        <f t="shared" ca="1" si="64"/>
        <v/>
      </c>
      <c r="T57" s="57" t="str">
        <f t="shared" ca="1" si="65"/>
        <v/>
      </c>
      <c r="U57" s="115"/>
      <c r="X57" s="72" t="s">
        <v>20</v>
      </c>
      <c r="Y57" s="104"/>
      <c r="Z57" s="104"/>
      <c r="AA57" s="105"/>
    </row>
    <row r="58" spans="1:27" s="56" customFormat="1" ht="37.5" customHeight="1" x14ac:dyDescent="0.35">
      <c r="A58" s="99"/>
      <c r="B58" s="80">
        <f>HYPERLINK("#LANÇAMENTOS!"&amp;ADDRESS(ROW(LANÇAMENTOS!$A$16)+(ROW()-ROW($B$40))*2-1,1),ROW()-ROW($B$40))</f>
        <v>18</v>
      </c>
      <c r="C58" s="127"/>
      <c r="D58" s="128"/>
      <c r="E58" s="124"/>
      <c r="F58" s="125"/>
      <c r="G58" s="125"/>
      <c r="H58" s="125"/>
      <c r="I58" s="125"/>
      <c r="J58" s="126"/>
      <c r="K58" s="124"/>
      <c r="L58" s="125"/>
      <c r="M58" s="126"/>
      <c r="N58" s="147" t="str">
        <f t="shared" si="62"/>
        <v/>
      </c>
      <c r="O58" s="148"/>
      <c r="P58" s="137" t="str">
        <f ca="1">IF(C58&lt;&gt;"",HYPERLINK("#LANÇAMENTOS!"&amp;ADDRESS(ROW(LANÇAMENTOS!A$16)+PAINEL!B58*2-1,1),INDIRECT("LANÇAMENTOS!"&amp;ADDRESS(ROW(LANÇAMENTOS!A$16)+PAINEL!B58*2-1,COLUMN(LANÇAMENTOS!F34)))),"")</f>
        <v/>
      </c>
      <c r="Q58" s="138"/>
      <c r="R58" s="57">
        <f t="shared" ca="1" si="63"/>
        <v>0</v>
      </c>
      <c r="S58" s="57" t="str">
        <f t="shared" ca="1" si="64"/>
        <v/>
      </c>
      <c r="T58" s="57" t="str">
        <f t="shared" ca="1" si="65"/>
        <v/>
      </c>
      <c r="U58" s="115"/>
      <c r="X58" s="72" t="s">
        <v>21</v>
      </c>
      <c r="Y58" s="104"/>
      <c r="Z58" s="104"/>
      <c r="AA58" s="105"/>
    </row>
    <row r="59" spans="1:27" s="56" customFormat="1" ht="37.5" customHeight="1" x14ac:dyDescent="0.35">
      <c r="A59" s="99"/>
      <c r="B59" s="80">
        <f>HYPERLINK("#LANÇAMENTOS!"&amp;ADDRESS(ROW(LANÇAMENTOS!$A$16)+(ROW()-ROW($B$40))*2-1,1),ROW()-ROW($B$40))</f>
        <v>19</v>
      </c>
      <c r="C59" s="127"/>
      <c r="D59" s="128"/>
      <c r="E59" s="124"/>
      <c r="F59" s="125"/>
      <c r="G59" s="125"/>
      <c r="H59" s="125"/>
      <c r="I59" s="125"/>
      <c r="J59" s="126"/>
      <c r="K59" s="124"/>
      <c r="L59" s="125"/>
      <c r="M59" s="126"/>
      <c r="N59" s="147" t="str">
        <f t="shared" si="62"/>
        <v/>
      </c>
      <c r="O59" s="148"/>
      <c r="P59" s="137" t="str">
        <f ca="1">IF(C59&lt;&gt;"",HYPERLINK("#LANÇAMENTOS!"&amp;ADDRESS(ROW(LANÇAMENTOS!A$16)+PAINEL!B59*2-1,1),INDIRECT("LANÇAMENTOS!"&amp;ADDRESS(ROW(LANÇAMENTOS!A$16)+PAINEL!B59*2-1,COLUMN(LANÇAMENTOS!F35)))),"")</f>
        <v/>
      </c>
      <c r="Q59" s="138"/>
      <c r="R59" s="57">
        <f t="shared" ca="1" si="63"/>
        <v>0</v>
      </c>
      <c r="S59" s="57" t="str">
        <f t="shared" ca="1" si="64"/>
        <v/>
      </c>
      <c r="T59" s="57" t="str">
        <f t="shared" ca="1" si="65"/>
        <v/>
      </c>
      <c r="U59" s="115"/>
      <c r="X59" s="72" t="s">
        <v>22</v>
      </c>
      <c r="Y59" s="104"/>
      <c r="Z59" s="104"/>
      <c r="AA59" s="105"/>
    </row>
    <row r="60" spans="1:27" s="56" customFormat="1" ht="37.5" customHeight="1" x14ac:dyDescent="0.35">
      <c r="A60" s="99"/>
      <c r="B60" s="80">
        <f>HYPERLINK("#LANÇAMENTOS!"&amp;ADDRESS(ROW(LANÇAMENTOS!$A$16)+(ROW()-ROW($B$40))*2-1,1),ROW()-ROW($B$40))</f>
        <v>20</v>
      </c>
      <c r="C60" s="127"/>
      <c r="D60" s="128"/>
      <c r="E60" s="124"/>
      <c r="F60" s="125"/>
      <c r="G60" s="125"/>
      <c r="H60" s="125"/>
      <c r="I60" s="125"/>
      <c r="J60" s="126"/>
      <c r="K60" s="124"/>
      <c r="L60" s="125"/>
      <c r="M60" s="126"/>
      <c r="N60" s="147" t="str">
        <f t="shared" si="62"/>
        <v/>
      </c>
      <c r="O60" s="148"/>
      <c r="P60" s="137" t="str">
        <f ca="1">IF(C60&lt;&gt;"",HYPERLINK("#LANÇAMENTOS!"&amp;ADDRESS(ROW(LANÇAMENTOS!A$16)+PAINEL!B60*2-1,1),INDIRECT("LANÇAMENTOS!"&amp;ADDRESS(ROW(LANÇAMENTOS!A$16)+PAINEL!B60*2-1,COLUMN(LANÇAMENTOS!F36)))),"")</f>
        <v/>
      </c>
      <c r="Q60" s="138"/>
      <c r="R60" s="57">
        <f t="shared" ca="1" si="63"/>
        <v>0</v>
      </c>
      <c r="S60" s="57" t="str">
        <f t="shared" ca="1" si="64"/>
        <v/>
      </c>
      <c r="T60" s="57" t="str">
        <f t="shared" ca="1" si="65"/>
        <v/>
      </c>
      <c r="U60" s="115"/>
      <c r="X60" s="72" t="s">
        <v>23</v>
      </c>
      <c r="Y60" s="104"/>
      <c r="Z60" s="104"/>
      <c r="AA60" s="105"/>
    </row>
    <row r="61" spans="1:27" s="56" customFormat="1" ht="37.5" customHeight="1" x14ac:dyDescent="0.35">
      <c r="A61" s="99"/>
      <c r="B61" s="80">
        <f>HYPERLINK("#LANÇAMENTOS!"&amp;ADDRESS(ROW(LANÇAMENTOS!$A$16)+(ROW()-ROW($B$40))*2-1,1),ROW()-ROW($B$40))</f>
        <v>21</v>
      </c>
      <c r="C61" s="127"/>
      <c r="D61" s="128"/>
      <c r="E61" s="124"/>
      <c r="F61" s="125"/>
      <c r="G61" s="125"/>
      <c r="H61" s="125"/>
      <c r="I61" s="125"/>
      <c r="J61" s="126"/>
      <c r="K61" s="124"/>
      <c r="L61" s="125"/>
      <c r="M61" s="126"/>
      <c r="N61" s="147" t="str">
        <f t="shared" si="62"/>
        <v/>
      </c>
      <c r="O61" s="148"/>
      <c r="P61" s="137" t="str">
        <f ca="1">IF(C61&lt;&gt;"",HYPERLINK("#LANÇAMENTOS!"&amp;ADDRESS(ROW(LANÇAMENTOS!A$16)+PAINEL!B61*2-1,1),INDIRECT("LANÇAMENTOS!"&amp;ADDRESS(ROW(LANÇAMENTOS!A$16)+PAINEL!B61*2-1,COLUMN(LANÇAMENTOS!F37)))),"")</f>
        <v/>
      </c>
      <c r="Q61" s="138"/>
      <c r="R61" s="57">
        <f t="shared" ca="1" si="63"/>
        <v>0</v>
      </c>
      <c r="S61" s="57" t="str">
        <f t="shared" ca="1" si="64"/>
        <v/>
      </c>
      <c r="T61" s="57" t="str">
        <f t="shared" ca="1" si="65"/>
        <v/>
      </c>
      <c r="U61" s="115"/>
      <c r="X61" s="72" t="s">
        <v>24</v>
      </c>
      <c r="Y61" s="104"/>
      <c r="Z61" s="104"/>
      <c r="AA61" s="105"/>
    </row>
    <row r="62" spans="1:27" s="56" customFormat="1" ht="37.5" customHeight="1" x14ac:dyDescent="0.35">
      <c r="A62" s="99"/>
      <c r="B62" s="80">
        <f>HYPERLINK("#LANÇAMENTOS!"&amp;ADDRESS(ROW(LANÇAMENTOS!$A$16)+(ROW()-ROW($B$40))*2-1,1),ROW()-ROW($B$40))</f>
        <v>22</v>
      </c>
      <c r="C62" s="127"/>
      <c r="D62" s="128"/>
      <c r="E62" s="124"/>
      <c r="F62" s="125"/>
      <c r="G62" s="125"/>
      <c r="H62" s="125"/>
      <c r="I62" s="125"/>
      <c r="J62" s="126"/>
      <c r="K62" s="124"/>
      <c r="L62" s="125"/>
      <c r="M62" s="126"/>
      <c r="N62" s="147" t="str">
        <f t="shared" si="62"/>
        <v/>
      </c>
      <c r="O62" s="148"/>
      <c r="P62" s="137" t="str">
        <f ca="1">IF(C62&lt;&gt;"",HYPERLINK("#LANÇAMENTOS!"&amp;ADDRESS(ROW(LANÇAMENTOS!A$16)+PAINEL!B62*2-1,1),INDIRECT("LANÇAMENTOS!"&amp;ADDRESS(ROW(LANÇAMENTOS!A$16)+PAINEL!B62*2-1,COLUMN(LANÇAMENTOS!F38)))),"")</f>
        <v/>
      </c>
      <c r="Q62" s="138"/>
      <c r="R62" s="57">
        <f t="shared" ca="1" si="63"/>
        <v>0</v>
      </c>
      <c r="S62" s="57" t="str">
        <f t="shared" ca="1" si="64"/>
        <v/>
      </c>
      <c r="T62" s="57" t="str">
        <f t="shared" ca="1" si="65"/>
        <v/>
      </c>
      <c r="U62" s="115"/>
      <c r="X62" s="72" t="s">
        <v>25</v>
      </c>
      <c r="Y62" s="104"/>
      <c r="Z62" s="104"/>
      <c r="AA62" s="105"/>
    </row>
    <row r="63" spans="1:27" s="56" customFormat="1" ht="37.5" customHeight="1" x14ac:dyDescent="0.35">
      <c r="A63" s="99"/>
      <c r="B63" s="80">
        <f>HYPERLINK("#LANÇAMENTOS!"&amp;ADDRESS(ROW(LANÇAMENTOS!$A$16)+(ROW()-ROW($B$40))*2-1,1),ROW()-ROW($B$40))</f>
        <v>23</v>
      </c>
      <c r="C63" s="127"/>
      <c r="D63" s="128"/>
      <c r="E63" s="124"/>
      <c r="F63" s="125"/>
      <c r="G63" s="125"/>
      <c r="H63" s="125"/>
      <c r="I63" s="125"/>
      <c r="J63" s="126"/>
      <c r="K63" s="124"/>
      <c r="L63" s="125"/>
      <c r="M63" s="126"/>
      <c r="N63" s="147" t="str">
        <f t="shared" si="62"/>
        <v/>
      </c>
      <c r="O63" s="148"/>
      <c r="P63" s="137" t="str">
        <f ca="1">IF(C63&lt;&gt;"",HYPERLINK("#LANÇAMENTOS!"&amp;ADDRESS(ROW(LANÇAMENTOS!A$16)+PAINEL!B63*2-1,1),INDIRECT("LANÇAMENTOS!"&amp;ADDRESS(ROW(LANÇAMENTOS!A$16)+PAINEL!B63*2-1,COLUMN(LANÇAMENTOS!F39)))),"")</f>
        <v/>
      </c>
      <c r="Q63" s="138"/>
      <c r="R63" s="57">
        <f t="shared" ca="1" si="63"/>
        <v>0</v>
      </c>
      <c r="S63" s="57" t="str">
        <f t="shared" ca="1" si="64"/>
        <v/>
      </c>
      <c r="T63" s="57" t="str">
        <f t="shared" ca="1" si="65"/>
        <v/>
      </c>
      <c r="U63" s="115"/>
      <c r="X63" s="72" t="s">
        <v>26</v>
      </c>
      <c r="Y63" s="104"/>
      <c r="Z63" s="104" t="str">
        <f t="shared" si="66"/>
        <v xml:space="preserve">22 - </v>
      </c>
      <c r="AA63" s="105"/>
    </row>
    <row r="64" spans="1:27" s="56" customFormat="1" ht="37.5" customHeight="1" x14ac:dyDescent="0.35">
      <c r="A64" s="99"/>
      <c r="B64" s="80">
        <f>HYPERLINK("#LANÇAMENTOS!"&amp;ADDRESS(ROW(LANÇAMENTOS!$A$16)+(ROW()-ROW($B$40))*2-1,1),ROW()-ROW($B$40))</f>
        <v>24</v>
      </c>
      <c r="C64" s="127"/>
      <c r="D64" s="128"/>
      <c r="E64" s="124"/>
      <c r="F64" s="125"/>
      <c r="G64" s="125"/>
      <c r="H64" s="125"/>
      <c r="I64" s="125"/>
      <c r="J64" s="126"/>
      <c r="K64" s="124"/>
      <c r="L64" s="125"/>
      <c r="M64" s="126"/>
      <c r="N64" s="147" t="str">
        <f t="shared" si="62"/>
        <v/>
      </c>
      <c r="O64" s="148"/>
      <c r="P64" s="137" t="str">
        <f ca="1">IF(C64&lt;&gt;"",HYPERLINK("#LANÇAMENTOS!"&amp;ADDRESS(ROW(LANÇAMENTOS!A$16)+PAINEL!B64*2-1,1),INDIRECT("LANÇAMENTOS!"&amp;ADDRESS(ROW(LANÇAMENTOS!A$16)+PAINEL!B64*2-1,COLUMN(LANÇAMENTOS!F40)))),"")</f>
        <v/>
      </c>
      <c r="Q64" s="138"/>
      <c r="R64" s="57">
        <f t="shared" ca="1" si="63"/>
        <v>0</v>
      </c>
      <c r="S64" s="57" t="str">
        <f t="shared" ca="1" si="64"/>
        <v/>
      </c>
      <c r="T64" s="57" t="str">
        <f t="shared" ca="1" si="65"/>
        <v/>
      </c>
      <c r="U64" s="115"/>
      <c r="X64" s="72" t="s">
        <v>27</v>
      </c>
      <c r="Y64" s="104"/>
      <c r="Z64" s="104" t="str">
        <f t="shared" si="66"/>
        <v xml:space="preserve">23 - </v>
      </c>
      <c r="AA64" s="105"/>
    </row>
    <row r="65" spans="1:27" s="56" customFormat="1" ht="37.5" customHeight="1" x14ac:dyDescent="0.35">
      <c r="A65" s="99"/>
      <c r="B65" s="80">
        <f>HYPERLINK("#LANÇAMENTOS!"&amp;ADDRESS(ROW(LANÇAMENTOS!$A$16)+(ROW()-ROW($B$40))*2-1,1),ROW()-ROW($B$40))</f>
        <v>25</v>
      </c>
      <c r="C65" s="127"/>
      <c r="D65" s="128"/>
      <c r="E65" s="124"/>
      <c r="F65" s="125"/>
      <c r="G65" s="125"/>
      <c r="H65" s="125"/>
      <c r="I65" s="125"/>
      <c r="J65" s="126"/>
      <c r="K65" s="124"/>
      <c r="L65" s="125"/>
      <c r="M65" s="126"/>
      <c r="N65" s="147" t="str">
        <f t="shared" si="62"/>
        <v/>
      </c>
      <c r="O65" s="148"/>
      <c r="P65" s="137" t="str">
        <f ca="1">IF(C65&lt;&gt;"",HYPERLINK("#LANÇAMENTOS!"&amp;ADDRESS(ROW(LANÇAMENTOS!A$16)+PAINEL!B65*2-1,1),INDIRECT("LANÇAMENTOS!"&amp;ADDRESS(ROW(LANÇAMENTOS!A$16)+PAINEL!B65*2-1,COLUMN(LANÇAMENTOS!F41)))),"")</f>
        <v/>
      </c>
      <c r="Q65" s="138"/>
      <c r="R65" s="57">
        <f t="shared" ca="1" si="63"/>
        <v>0</v>
      </c>
      <c r="S65" s="57" t="str">
        <f t="shared" ca="1" si="64"/>
        <v/>
      </c>
      <c r="T65" s="57" t="str">
        <f t="shared" ca="1" si="65"/>
        <v/>
      </c>
      <c r="U65" s="115"/>
      <c r="X65" s="72" t="s">
        <v>28</v>
      </c>
      <c r="Y65" s="104"/>
      <c r="Z65" s="104" t="str">
        <f t="shared" si="66"/>
        <v xml:space="preserve">24 - </v>
      </c>
      <c r="AA65" s="105"/>
    </row>
    <row r="66" spans="1:27" s="56" customFormat="1" ht="37.5" customHeight="1" x14ac:dyDescent="0.35">
      <c r="A66" s="99"/>
      <c r="B66" s="80">
        <f>HYPERLINK("#LANÇAMENTOS!"&amp;ADDRESS(ROW(LANÇAMENTOS!$A$16)+(ROW()-ROW($B$40))*2-1,1),ROW()-ROW($B$40))</f>
        <v>26</v>
      </c>
      <c r="C66" s="127"/>
      <c r="D66" s="128"/>
      <c r="E66" s="124"/>
      <c r="F66" s="125"/>
      <c r="G66" s="125"/>
      <c r="H66" s="125"/>
      <c r="I66" s="125"/>
      <c r="J66" s="126"/>
      <c r="K66" s="124"/>
      <c r="L66" s="125"/>
      <c r="M66" s="126"/>
      <c r="N66" s="147" t="str">
        <f t="shared" si="62"/>
        <v/>
      </c>
      <c r="O66" s="148"/>
      <c r="P66" s="137" t="str">
        <f ca="1">IF(C66&lt;&gt;"",HYPERLINK("#LANÇAMENTOS!"&amp;ADDRESS(ROW(LANÇAMENTOS!A$16)+PAINEL!B66*2-1,1),INDIRECT("LANÇAMENTOS!"&amp;ADDRESS(ROW(LANÇAMENTOS!A$16)+PAINEL!B66*2-1,COLUMN(LANÇAMENTOS!F42)))),"")</f>
        <v/>
      </c>
      <c r="Q66" s="138"/>
      <c r="R66" s="57">
        <f t="shared" ca="1" si="63"/>
        <v>0</v>
      </c>
      <c r="S66" s="57" t="str">
        <f t="shared" ca="1" si="64"/>
        <v/>
      </c>
      <c r="T66" s="57" t="str">
        <f t="shared" ca="1" si="65"/>
        <v/>
      </c>
      <c r="U66" s="115"/>
      <c r="X66" s="72" t="s">
        <v>29</v>
      </c>
      <c r="Y66" s="104"/>
      <c r="Z66" s="104" t="str">
        <f t="shared" si="66"/>
        <v xml:space="preserve">25 - </v>
      </c>
      <c r="AA66" s="105"/>
    </row>
    <row r="67" spans="1:27" s="56" customFormat="1" ht="37.5" customHeight="1" x14ac:dyDescent="0.35">
      <c r="A67" s="99"/>
      <c r="B67" s="80">
        <f>HYPERLINK("#LANÇAMENTOS!"&amp;ADDRESS(ROW(LANÇAMENTOS!$A$16)+(ROW()-ROW($B$40))*2-1,1),ROW()-ROW($B$40))</f>
        <v>27</v>
      </c>
      <c r="C67" s="127"/>
      <c r="D67" s="128"/>
      <c r="E67" s="124"/>
      <c r="F67" s="125"/>
      <c r="G67" s="125"/>
      <c r="H67" s="125"/>
      <c r="I67" s="125"/>
      <c r="J67" s="126"/>
      <c r="K67" s="124"/>
      <c r="L67" s="125"/>
      <c r="M67" s="126"/>
      <c r="N67" s="147" t="str">
        <f t="shared" si="62"/>
        <v/>
      </c>
      <c r="O67" s="148"/>
      <c r="P67" s="137" t="str">
        <f ca="1">IF(C67&lt;&gt;"",HYPERLINK("#LANÇAMENTOS!"&amp;ADDRESS(ROW(LANÇAMENTOS!A$16)+PAINEL!B67*2-1,1),INDIRECT("LANÇAMENTOS!"&amp;ADDRESS(ROW(LANÇAMENTOS!A$16)+PAINEL!B67*2-1,COLUMN(LANÇAMENTOS!F43)))),"")</f>
        <v/>
      </c>
      <c r="Q67" s="138"/>
      <c r="R67" s="57">
        <f t="shared" ca="1" si="63"/>
        <v>0</v>
      </c>
      <c r="S67" s="57" t="str">
        <f t="shared" ca="1" si="64"/>
        <v/>
      </c>
      <c r="T67" s="57" t="str">
        <f t="shared" ca="1" si="65"/>
        <v/>
      </c>
      <c r="U67" s="115"/>
      <c r="X67" s="72" t="s">
        <v>30</v>
      </c>
      <c r="Y67" s="104"/>
      <c r="Z67" s="104" t="str">
        <f t="shared" si="66"/>
        <v xml:space="preserve">26 - </v>
      </c>
      <c r="AA67" s="105"/>
    </row>
    <row r="68" spans="1:27" s="56" customFormat="1" ht="37.5" customHeight="1" x14ac:dyDescent="0.35">
      <c r="A68" s="99"/>
      <c r="B68" s="80">
        <f>HYPERLINK("#LANÇAMENTOS!"&amp;ADDRESS(ROW(LANÇAMENTOS!$A$16)+(ROW()-ROW($B$40))*2-1,1),ROW()-ROW($B$40))</f>
        <v>28</v>
      </c>
      <c r="C68" s="127"/>
      <c r="D68" s="128"/>
      <c r="E68" s="124"/>
      <c r="F68" s="125"/>
      <c r="G68" s="125"/>
      <c r="H68" s="125"/>
      <c r="I68" s="125"/>
      <c r="J68" s="126"/>
      <c r="K68" s="124"/>
      <c r="L68" s="125"/>
      <c r="M68" s="126"/>
      <c r="N68" s="147" t="str">
        <f t="shared" si="62"/>
        <v/>
      </c>
      <c r="O68" s="148"/>
      <c r="P68" s="137" t="str">
        <f ca="1">IF(C68&lt;&gt;"",HYPERLINK("#LANÇAMENTOS!"&amp;ADDRESS(ROW(LANÇAMENTOS!A$16)+PAINEL!B68*2-1,1),INDIRECT("LANÇAMENTOS!"&amp;ADDRESS(ROW(LANÇAMENTOS!A$16)+PAINEL!B68*2-1,COLUMN(LANÇAMENTOS!F44)))),"")</f>
        <v/>
      </c>
      <c r="Q68" s="138"/>
      <c r="R68" s="57">
        <f t="shared" ca="1" si="63"/>
        <v>0</v>
      </c>
      <c r="S68" s="57" t="str">
        <f t="shared" ca="1" si="64"/>
        <v/>
      </c>
      <c r="T68" s="57" t="str">
        <f t="shared" ca="1" si="65"/>
        <v/>
      </c>
      <c r="U68" s="115"/>
      <c r="X68" s="72" t="s">
        <v>31</v>
      </c>
      <c r="Y68" s="104"/>
      <c r="Z68" s="104" t="str">
        <f t="shared" si="66"/>
        <v xml:space="preserve">27 - </v>
      </c>
      <c r="AA68" s="105"/>
    </row>
    <row r="69" spans="1:27" s="56" customFormat="1" ht="37.5" customHeight="1" x14ac:dyDescent="0.35">
      <c r="A69" s="99"/>
      <c r="B69" s="80">
        <f>HYPERLINK("#LANÇAMENTOS!"&amp;ADDRESS(ROW(LANÇAMENTOS!$A$16)+(ROW()-ROW($B$40))*2-1,1),ROW()-ROW($B$40))</f>
        <v>29</v>
      </c>
      <c r="C69" s="127"/>
      <c r="D69" s="128"/>
      <c r="E69" s="124"/>
      <c r="F69" s="125"/>
      <c r="G69" s="125"/>
      <c r="H69" s="125"/>
      <c r="I69" s="125"/>
      <c r="J69" s="126"/>
      <c r="K69" s="124"/>
      <c r="L69" s="125"/>
      <c r="M69" s="126"/>
      <c r="N69" s="147" t="str">
        <f t="shared" si="62"/>
        <v/>
      </c>
      <c r="O69" s="148"/>
      <c r="P69" s="137" t="str">
        <f ca="1">IF(C69&lt;&gt;"",HYPERLINK("#LANÇAMENTOS!"&amp;ADDRESS(ROW(LANÇAMENTOS!A$16)+PAINEL!B69*2-1,1),INDIRECT("LANÇAMENTOS!"&amp;ADDRESS(ROW(LANÇAMENTOS!A$16)+PAINEL!B69*2-1,COLUMN(LANÇAMENTOS!F45)))),"")</f>
        <v/>
      </c>
      <c r="Q69" s="138"/>
      <c r="R69" s="57">
        <f t="shared" ca="1" si="63"/>
        <v>0</v>
      </c>
      <c r="S69" s="57" t="str">
        <f t="shared" ca="1" si="64"/>
        <v/>
      </c>
      <c r="T69" s="57" t="str">
        <f t="shared" ca="1" si="65"/>
        <v/>
      </c>
      <c r="U69" s="115"/>
      <c r="X69" s="72" t="s">
        <v>32</v>
      </c>
      <c r="Y69" s="104"/>
      <c r="Z69" s="104" t="str">
        <f t="shared" si="66"/>
        <v xml:space="preserve">28 - </v>
      </c>
      <c r="AA69" s="105"/>
    </row>
    <row r="70" spans="1:27" s="56" customFormat="1" ht="37.5" customHeight="1" x14ac:dyDescent="0.35">
      <c r="A70" s="99"/>
      <c r="B70" s="80">
        <f>HYPERLINK("#LANÇAMENTOS!"&amp;ADDRESS(ROW(LANÇAMENTOS!$A$16)+(ROW()-ROW($B$40))*2-1,1),ROW()-ROW($B$40))</f>
        <v>30</v>
      </c>
      <c r="C70" s="127"/>
      <c r="D70" s="128"/>
      <c r="E70" s="124"/>
      <c r="F70" s="125"/>
      <c r="G70" s="125"/>
      <c r="H70" s="125"/>
      <c r="I70" s="125"/>
      <c r="J70" s="126"/>
      <c r="K70" s="124"/>
      <c r="L70" s="125"/>
      <c r="M70" s="126"/>
      <c r="N70" s="147" t="str">
        <f t="shared" si="62"/>
        <v/>
      </c>
      <c r="O70" s="148"/>
      <c r="P70" s="137" t="str">
        <f ca="1">IF(C70&lt;&gt;"",HYPERLINK("#LANÇAMENTOS!"&amp;ADDRESS(ROW(LANÇAMENTOS!A$16)+PAINEL!B70*2-1,1),INDIRECT("LANÇAMENTOS!"&amp;ADDRESS(ROW(LANÇAMENTOS!A$16)+PAINEL!B70*2-1,COLUMN(LANÇAMENTOS!F46)))),"")</f>
        <v/>
      </c>
      <c r="Q70" s="138"/>
      <c r="R70" s="57">
        <f t="shared" ca="1" si="63"/>
        <v>0</v>
      </c>
      <c r="S70" s="57" t="str">
        <f t="shared" ca="1" si="64"/>
        <v/>
      </c>
      <c r="T70" s="57" t="str">
        <f t="shared" ca="1" si="65"/>
        <v/>
      </c>
      <c r="U70" s="115"/>
      <c r="X70" s="72" t="s">
        <v>33</v>
      </c>
      <c r="Y70" s="104"/>
      <c r="Z70" s="104" t="str">
        <f t="shared" si="66"/>
        <v xml:space="preserve">29 - </v>
      </c>
      <c r="AA70" s="105"/>
    </row>
    <row r="71" spans="1:27" s="56" customFormat="1" ht="37.5" customHeight="1" x14ac:dyDescent="0.35">
      <c r="A71" s="99"/>
      <c r="B71" s="80">
        <f>HYPERLINK("#LANÇAMENTOS!"&amp;ADDRESS(ROW(LANÇAMENTOS!$A$16)+(ROW()-ROW($B$40))*2-1,1),ROW()-ROW($B$40))</f>
        <v>31</v>
      </c>
      <c r="C71" s="127"/>
      <c r="D71" s="128"/>
      <c r="E71" s="124"/>
      <c r="F71" s="125"/>
      <c r="G71" s="125"/>
      <c r="H71" s="125"/>
      <c r="I71" s="125"/>
      <c r="J71" s="126"/>
      <c r="K71" s="124"/>
      <c r="L71" s="125"/>
      <c r="M71" s="126"/>
      <c r="N71" s="147" t="str">
        <f t="shared" si="62"/>
        <v/>
      </c>
      <c r="O71" s="148"/>
      <c r="P71" s="137" t="str">
        <f ca="1">IF(C71&lt;&gt;"",HYPERLINK("#LANÇAMENTOS!"&amp;ADDRESS(ROW(LANÇAMENTOS!A$16)+PAINEL!B71*2-1,1),INDIRECT("LANÇAMENTOS!"&amp;ADDRESS(ROW(LANÇAMENTOS!A$16)+PAINEL!B71*2-1,COLUMN(LANÇAMENTOS!F47)))),"")</f>
        <v/>
      </c>
      <c r="Q71" s="138"/>
      <c r="R71" s="57">
        <f t="shared" ca="1" si="63"/>
        <v>0</v>
      </c>
      <c r="S71" s="57" t="str">
        <f t="shared" ca="1" si="64"/>
        <v/>
      </c>
      <c r="T71" s="57" t="str">
        <f t="shared" ca="1" si="65"/>
        <v/>
      </c>
      <c r="U71" s="115"/>
      <c r="X71" s="72" t="s">
        <v>34</v>
      </c>
      <c r="Y71" s="104"/>
      <c r="Z71" s="104" t="str">
        <f t="shared" si="66"/>
        <v xml:space="preserve">30 - </v>
      </c>
      <c r="AA71" s="105"/>
    </row>
    <row r="72" spans="1:27" s="56" customFormat="1" ht="37.5" customHeight="1" x14ac:dyDescent="0.35">
      <c r="A72" s="99"/>
      <c r="B72" s="80">
        <f>HYPERLINK("#LANÇAMENTOS!"&amp;ADDRESS(ROW(LANÇAMENTOS!$A$16)+(ROW()-ROW($B$40))*2-1,1),ROW()-ROW($B$40))</f>
        <v>32</v>
      </c>
      <c r="C72" s="127"/>
      <c r="D72" s="128"/>
      <c r="E72" s="124"/>
      <c r="F72" s="125"/>
      <c r="G72" s="125"/>
      <c r="H72" s="125"/>
      <c r="I72" s="125"/>
      <c r="J72" s="126"/>
      <c r="K72" s="124"/>
      <c r="L72" s="125"/>
      <c r="M72" s="126"/>
      <c r="N72" s="147" t="str">
        <f t="shared" si="62"/>
        <v/>
      </c>
      <c r="O72" s="148"/>
      <c r="P72" s="137" t="str">
        <f ca="1">IF(C72&lt;&gt;"",HYPERLINK("#LANÇAMENTOS!"&amp;ADDRESS(ROW(LANÇAMENTOS!A$16)+PAINEL!B72*2-1,1),INDIRECT("LANÇAMENTOS!"&amp;ADDRESS(ROW(LANÇAMENTOS!A$16)+PAINEL!B72*2-1,COLUMN(LANÇAMENTOS!F48)))),"")</f>
        <v/>
      </c>
      <c r="Q72" s="138"/>
      <c r="R72" s="57">
        <f t="shared" ca="1" si="63"/>
        <v>0</v>
      </c>
      <c r="S72" s="57" t="str">
        <f t="shared" ca="1" si="64"/>
        <v/>
      </c>
      <c r="T72" s="57" t="str">
        <f t="shared" ca="1" si="65"/>
        <v/>
      </c>
      <c r="U72" s="115"/>
      <c r="X72" s="72" t="s">
        <v>35</v>
      </c>
      <c r="Y72" s="104"/>
      <c r="Z72" s="104" t="str">
        <f t="shared" si="66"/>
        <v xml:space="preserve">31 - </v>
      </c>
      <c r="AA72" s="105"/>
    </row>
    <row r="73" spans="1:27" s="56" customFormat="1" ht="37.5" customHeight="1" x14ac:dyDescent="0.35">
      <c r="A73" s="99"/>
      <c r="B73" s="80">
        <f>HYPERLINK("#LANÇAMENTOS!"&amp;ADDRESS(ROW(LANÇAMENTOS!$A$16)+(ROW()-ROW($B$40))*2-1,1),ROW()-ROW($B$40))</f>
        <v>33</v>
      </c>
      <c r="C73" s="127"/>
      <c r="D73" s="128"/>
      <c r="E73" s="124"/>
      <c r="F73" s="125"/>
      <c r="G73" s="125"/>
      <c r="H73" s="125"/>
      <c r="I73" s="125"/>
      <c r="J73" s="126"/>
      <c r="K73" s="124"/>
      <c r="L73" s="125"/>
      <c r="M73" s="126"/>
      <c r="N73" s="147" t="str">
        <f t="shared" si="62"/>
        <v/>
      </c>
      <c r="O73" s="148"/>
      <c r="P73" s="137" t="str">
        <f ca="1">IF(C73&lt;&gt;"",HYPERLINK("#LANÇAMENTOS!"&amp;ADDRESS(ROW(LANÇAMENTOS!A$16)+PAINEL!B73*2-1,1),INDIRECT("LANÇAMENTOS!"&amp;ADDRESS(ROW(LANÇAMENTOS!A$16)+PAINEL!B73*2-1,COLUMN(LANÇAMENTOS!F49)))),"")</f>
        <v/>
      </c>
      <c r="Q73" s="138"/>
      <c r="R73" s="57">
        <f t="shared" ca="1" si="63"/>
        <v>0</v>
      </c>
      <c r="S73" s="57" t="str">
        <f t="shared" ca="1" si="64"/>
        <v/>
      </c>
      <c r="T73" s="57" t="str">
        <f t="shared" ca="1" si="65"/>
        <v/>
      </c>
      <c r="U73" s="115"/>
      <c r="X73" s="72" t="s">
        <v>36</v>
      </c>
      <c r="Y73" s="104"/>
      <c r="Z73" s="104" t="str">
        <f t="shared" si="66"/>
        <v xml:space="preserve">32 - </v>
      </c>
      <c r="AA73" s="105"/>
    </row>
    <row r="74" spans="1:27" s="56" customFormat="1" ht="37.5" customHeight="1" x14ac:dyDescent="0.35">
      <c r="A74" s="99"/>
      <c r="B74" s="80">
        <f>HYPERLINK("#LANÇAMENTOS!"&amp;ADDRESS(ROW(LANÇAMENTOS!$A$16)+(ROW()-ROW($B$40))*2-1,1),ROW()-ROW($B$40))</f>
        <v>34</v>
      </c>
      <c r="C74" s="127"/>
      <c r="D74" s="128"/>
      <c r="E74" s="124"/>
      <c r="F74" s="125"/>
      <c r="G74" s="125"/>
      <c r="H74" s="125"/>
      <c r="I74" s="125"/>
      <c r="J74" s="126"/>
      <c r="K74" s="124"/>
      <c r="L74" s="125"/>
      <c r="M74" s="126"/>
      <c r="N74" s="147" t="str">
        <f t="shared" si="62"/>
        <v/>
      </c>
      <c r="O74" s="148"/>
      <c r="P74" s="137" t="str">
        <f ca="1">IF(C74&lt;&gt;"",HYPERLINK("#LANÇAMENTOS!"&amp;ADDRESS(ROW(LANÇAMENTOS!A$16)+PAINEL!B74*2-1,1),INDIRECT("LANÇAMENTOS!"&amp;ADDRESS(ROW(LANÇAMENTOS!A$16)+PAINEL!B74*2-1,COLUMN(LANÇAMENTOS!F50)))),"")</f>
        <v/>
      </c>
      <c r="Q74" s="138"/>
      <c r="R74" s="57">
        <f t="shared" ca="1" si="63"/>
        <v>0</v>
      </c>
      <c r="S74" s="57" t="str">
        <f t="shared" ca="1" si="64"/>
        <v/>
      </c>
      <c r="T74" s="57" t="str">
        <f t="shared" ca="1" si="65"/>
        <v/>
      </c>
      <c r="U74" s="115"/>
      <c r="X74" s="73"/>
      <c r="Y74" s="73"/>
      <c r="Z74" s="73"/>
      <c r="AA74" s="73"/>
    </row>
    <row r="75" spans="1:27" s="56" customFormat="1" ht="37.5" customHeight="1" x14ac:dyDescent="0.35">
      <c r="A75" s="99"/>
      <c r="B75" s="80">
        <f>HYPERLINK("#LANÇAMENTOS!"&amp;ADDRESS(ROW(LANÇAMENTOS!$A$16)+(ROW()-ROW($B$40))*2-1,1),ROW()-ROW($B$40))</f>
        <v>35</v>
      </c>
      <c r="C75" s="127"/>
      <c r="D75" s="128"/>
      <c r="E75" s="124"/>
      <c r="F75" s="125"/>
      <c r="G75" s="125"/>
      <c r="H75" s="125"/>
      <c r="I75" s="125"/>
      <c r="J75" s="126"/>
      <c r="K75" s="124"/>
      <c r="L75" s="125"/>
      <c r="M75" s="126"/>
      <c r="N75" s="147" t="str">
        <f t="shared" si="62"/>
        <v/>
      </c>
      <c r="O75" s="148"/>
      <c r="P75" s="137" t="str">
        <f ca="1">IF(C75&lt;&gt;"",HYPERLINK("#LANÇAMENTOS!"&amp;ADDRESS(ROW(LANÇAMENTOS!A$16)+PAINEL!B75*2-1,1),INDIRECT("LANÇAMENTOS!"&amp;ADDRESS(ROW(LANÇAMENTOS!A$16)+PAINEL!B75*2-1,COLUMN(LANÇAMENTOS!F51)))),"")</f>
        <v/>
      </c>
      <c r="Q75" s="138"/>
      <c r="R75" s="57">
        <f t="shared" ca="1" si="63"/>
        <v>0</v>
      </c>
      <c r="S75" s="57" t="str">
        <f t="shared" ca="1" si="64"/>
        <v/>
      </c>
      <c r="T75" s="57" t="str">
        <f t="shared" ca="1" si="65"/>
        <v/>
      </c>
      <c r="U75" s="115"/>
      <c r="X75" s="74"/>
      <c r="Y75" s="132" t="str">
        <f>HYPERLINK("#A35","CLIQUE AQUI PARA VOLTAR AO PAINEL")</f>
        <v>CLIQUE AQUI PARA VOLTAR AO PAINEL</v>
      </c>
      <c r="Z75" s="132"/>
      <c r="AA75" s="132"/>
    </row>
    <row r="76" spans="1:27" s="161" customFormat="1" ht="37.5" customHeight="1" x14ac:dyDescent="0.35">
      <c r="A76" s="99"/>
      <c r="B76" s="80">
        <f>HYPERLINK("#LANÇAMENTOS!"&amp;ADDRESS(ROW(LANÇAMENTOS!$A$16)+(ROW()-ROW($B$40))*2-1,1),ROW()-ROW($B$40))</f>
        <v>36</v>
      </c>
      <c r="C76" s="127"/>
      <c r="D76" s="128"/>
      <c r="E76" s="124"/>
      <c r="F76" s="125"/>
      <c r="G76" s="125"/>
      <c r="H76" s="125"/>
      <c r="I76" s="125"/>
      <c r="J76" s="126"/>
      <c r="K76" s="124"/>
      <c r="L76" s="125"/>
      <c r="M76" s="126"/>
      <c r="N76" s="147" t="str">
        <f t="shared" si="62"/>
        <v/>
      </c>
      <c r="O76" s="148"/>
      <c r="P76" s="137" t="str">
        <f ca="1">IF(C76&lt;&gt;"",HYPERLINK("#LANÇAMENTOS!"&amp;ADDRESS(ROW(LANÇAMENTOS!A$16)+PAINEL!B76*2-1,1),INDIRECT("LANÇAMENTOS!"&amp;ADDRESS(ROW(LANÇAMENTOS!A$16)+PAINEL!B76*2-1,COLUMN(LANÇAMENTOS!F52)))),"")</f>
        <v/>
      </c>
      <c r="Q76" s="138"/>
      <c r="R76" s="57">
        <f t="shared" ca="1" si="63"/>
        <v>0</v>
      </c>
      <c r="S76" s="57" t="str">
        <f t="shared" ca="1" si="64"/>
        <v/>
      </c>
      <c r="T76" s="57" t="str">
        <f t="shared" ca="1" si="65"/>
        <v/>
      </c>
      <c r="U76" s="115"/>
      <c r="V76" s="56"/>
      <c r="W76" s="56"/>
    </row>
    <row r="77" spans="1:27" s="162" customFormat="1" ht="37.5" customHeight="1" x14ac:dyDescent="0.35">
      <c r="A77" s="99"/>
      <c r="B77" s="80">
        <f>HYPERLINK("#LANÇAMENTOS!"&amp;ADDRESS(ROW(LANÇAMENTOS!$A$16)+(ROW()-ROW($B$40))*2-1,1),ROW()-ROW($B$40))</f>
        <v>37</v>
      </c>
      <c r="C77" s="127"/>
      <c r="D77" s="128"/>
      <c r="E77" s="124"/>
      <c r="F77" s="125"/>
      <c r="G77" s="125"/>
      <c r="H77" s="125"/>
      <c r="I77" s="125"/>
      <c r="J77" s="126"/>
      <c r="K77" s="124"/>
      <c r="L77" s="125"/>
      <c r="M77" s="126"/>
      <c r="N77" s="147" t="str">
        <f t="shared" si="62"/>
        <v/>
      </c>
      <c r="O77" s="148"/>
      <c r="P77" s="137" t="str">
        <f ca="1">IF(C77&lt;&gt;"",HYPERLINK("#LANÇAMENTOS!"&amp;ADDRESS(ROW(LANÇAMENTOS!A$16)+PAINEL!B77*2-1,1),INDIRECT("LANÇAMENTOS!"&amp;ADDRESS(ROW(LANÇAMENTOS!A$16)+PAINEL!B77*2-1,COLUMN(LANÇAMENTOS!F53)))),"")</f>
        <v/>
      </c>
      <c r="Q77" s="138"/>
      <c r="R77" s="57">
        <f t="shared" ca="1" si="63"/>
        <v>0</v>
      </c>
      <c r="S77" s="57" t="str">
        <f t="shared" ca="1" si="64"/>
        <v/>
      </c>
      <c r="T77" s="57" t="str">
        <f t="shared" ca="1" si="65"/>
        <v/>
      </c>
      <c r="U77" s="115"/>
      <c r="V77" s="56"/>
      <c r="W77" s="56"/>
    </row>
    <row r="78" spans="1:27" s="162" customFormat="1" ht="37.5" customHeight="1" x14ac:dyDescent="0.35">
      <c r="A78" s="99"/>
      <c r="B78" s="80">
        <f>HYPERLINK("#LANÇAMENTOS!"&amp;ADDRESS(ROW(LANÇAMENTOS!$A$16)+(ROW()-ROW($B$40))*2-1,1),ROW()-ROW($B$40))</f>
        <v>38</v>
      </c>
      <c r="C78" s="127"/>
      <c r="D78" s="128"/>
      <c r="E78" s="124"/>
      <c r="F78" s="125"/>
      <c r="G78" s="125"/>
      <c r="H78" s="125"/>
      <c r="I78" s="125"/>
      <c r="J78" s="126"/>
      <c r="K78" s="124"/>
      <c r="L78" s="125"/>
      <c r="M78" s="126"/>
      <c r="N78" s="147" t="str">
        <f t="shared" si="62"/>
        <v/>
      </c>
      <c r="O78" s="148"/>
      <c r="P78" s="137" t="str">
        <f ca="1">IF(C78&lt;&gt;"",HYPERLINK("#LANÇAMENTOS!"&amp;ADDRESS(ROW(LANÇAMENTOS!A$16)+PAINEL!B78*2-1,1),INDIRECT("LANÇAMENTOS!"&amp;ADDRESS(ROW(LANÇAMENTOS!A$16)+PAINEL!B78*2-1,COLUMN(LANÇAMENTOS!F54)))),"")</f>
        <v/>
      </c>
      <c r="Q78" s="138"/>
      <c r="R78" s="57">
        <f t="shared" ca="1" si="63"/>
        <v>0</v>
      </c>
      <c r="S78" s="57" t="str">
        <f t="shared" ca="1" si="64"/>
        <v/>
      </c>
      <c r="T78" s="57" t="str">
        <f t="shared" ca="1" si="65"/>
        <v/>
      </c>
      <c r="U78" s="115"/>
      <c r="V78" s="56"/>
      <c r="W78" s="56"/>
    </row>
    <row r="79" spans="1:27" s="162" customFormat="1" ht="37.5" customHeight="1" x14ac:dyDescent="0.35">
      <c r="A79" s="99"/>
      <c r="B79" s="80">
        <f>HYPERLINK("#LANÇAMENTOS!"&amp;ADDRESS(ROW(LANÇAMENTOS!$A$16)+(ROW()-ROW($B$40))*2-1,1),ROW()-ROW($B$40))</f>
        <v>39</v>
      </c>
      <c r="C79" s="127"/>
      <c r="D79" s="128"/>
      <c r="E79" s="124"/>
      <c r="F79" s="125"/>
      <c r="G79" s="125"/>
      <c r="H79" s="125"/>
      <c r="I79" s="125"/>
      <c r="J79" s="126"/>
      <c r="K79" s="124"/>
      <c r="L79" s="125"/>
      <c r="M79" s="126"/>
      <c r="N79" s="147" t="str">
        <f t="shared" si="62"/>
        <v/>
      </c>
      <c r="O79" s="148"/>
      <c r="P79" s="137" t="str">
        <f ca="1">IF(C79&lt;&gt;"",HYPERLINK("#LANÇAMENTOS!"&amp;ADDRESS(ROW(LANÇAMENTOS!A$16)+PAINEL!B79*2-1,1),INDIRECT("LANÇAMENTOS!"&amp;ADDRESS(ROW(LANÇAMENTOS!A$16)+PAINEL!B79*2-1,COLUMN(LANÇAMENTOS!F55)))),"")</f>
        <v/>
      </c>
      <c r="Q79" s="138"/>
      <c r="R79" s="57">
        <f t="shared" ca="1" si="63"/>
        <v>0</v>
      </c>
      <c r="S79" s="57" t="str">
        <f t="shared" ca="1" si="64"/>
        <v/>
      </c>
      <c r="T79" s="57" t="str">
        <f t="shared" ca="1" si="65"/>
        <v/>
      </c>
      <c r="U79" s="115"/>
      <c r="V79" s="56"/>
      <c r="W79" s="56"/>
    </row>
    <row r="80" spans="1:27" s="162" customFormat="1" ht="37.5" customHeight="1" x14ac:dyDescent="0.35">
      <c r="A80" s="99"/>
      <c r="B80" s="80">
        <f>HYPERLINK("#LANÇAMENTOS!"&amp;ADDRESS(ROW(LANÇAMENTOS!$A$16)+(ROW()-ROW($B$40))*2-1,1),ROW()-ROW($B$40))</f>
        <v>40</v>
      </c>
      <c r="C80" s="127"/>
      <c r="D80" s="128"/>
      <c r="E80" s="124"/>
      <c r="F80" s="125"/>
      <c r="G80" s="125"/>
      <c r="H80" s="125"/>
      <c r="I80" s="125"/>
      <c r="J80" s="126"/>
      <c r="K80" s="124"/>
      <c r="L80" s="125"/>
      <c r="M80" s="126"/>
      <c r="N80" s="147" t="str">
        <f t="shared" si="62"/>
        <v/>
      </c>
      <c r="O80" s="148"/>
      <c r="P80" s="137" t="str">
        <f ca="1">IF(C80&lt;&gt;"",HYPERLINK("#LANÇAMENTOS!"&amp;ADDRESS(ROW(LANÇAMENTOS!A$16)+PAINEL!B80*2-1,1),INDIRECT("LANÇAMENTOS!"&amp;ADDRESS(ROW(LANÇAMENTOS!A$16)+PAINEL!B80*2-1,COLUMN(LANÇAMENTOS!F56)))),"")</f>
        <v/>
      </c>
      <c r="Q80" s="138"/>
      <c r="R80" s="57">
        <f t="shared" ca="1" si="63"/>
        <v>0</v>
      </c>
      <c r="S80" s="57" t="str">
        <f t="shared" ca="1" si="64"/>
        <v/>
      </c>
      <c r="T80" s="57" t="str">
        <f t="shared" ca="1" si="65"/>
        <v/>
      </c>
      <c r="U80" s="115"/>
      <c r="V80" s="56"/>
      <c r="W80" s="56"/>
    </row>
    <row r="81" spans="1:23" s="162" customFormat="1" ht="37.5" customHeight="1" x14ac:dyDescent="0.35">
      <c r="A81" s="99"/>
      <c r="B81" s="80">
        <f>HYPERLINK("#LANÇAMENTOS!"&amp;ADDRESS(ROW(LANÇAMENTOS!$A$16)+(ROW()-ROW($B$40))*2-1,1),ROW()-ROW($B$40))</f>
        <v>41</v>
      </c>
      <c r="C81" s="127"/>
      <c r="D81" s="128"/>
      <c r="E81" s="124"/>
      <c r="F81" s="125"/>
      <c r="G81" s="125"/>
      <c r="H81" s="125"/>
      <c r="I81" s="125"/>
      <c r="J81" s="126"/>
      <c r="K81" s="124"/>
      <c r="L81" s="125"/>
      <c r="M81" s="126"/>
      <c r="N81" s="147" t="str">
        <f t="shared" si="62"/>
        <v/>
      </c>
      <c r="O81" s="148"/>
      <c r="P81" s="137" t="str">
        <f ca="1">IF(C81&lt;&gt;"",HYPERLINK("#LANÇAMENTOS!"&amp;ADDRESS(ROW(LANÇAMENTOS!A$16)+PAINEL!B81*2-1,1),INDIRECT("LANÇAMENTOS!"&amp;ADDRESS(ROW(LANÇAMENTOS!A$16)+PAINEL!B81*2-1,COLUMN(LANÇAMENTOS!F57)))),"")</f>
        <v/>
      </c>
      <c r="Q81" s="138"/>
      <c r="R81" s="57">
        <f t="shared" ca="1" si="63"/>
        <v>0</v>
      </c>
      <c r="S81" s="57" t="str">
        <f t="shared" ca="1" si="64"/>
        <v/>
      </c>
      <c r="T81" s="57" t="str">
        <f t="shared" ca="1" si="65"/>
        <v/>
      </c>
      <c r="U81" s="115"/>
      <c r="V81" s="56"/>
      <c r="W81" s="56"/>
    </row>
    <row r="82" spans="1:23" s="162" customFormat="1" ht="37.5" customHeight="1" x14ac:dyDescent="0.35">
      <c r="A82" s="99"/>
      <c r="B82" s="80">
        <f>HYPERLINK("#LANÇAMENTOS!"&amp;ADDRESS(ROW(LANÇAMENTOS!$A$16)+(ROW()-ROW($B$40))*2-1,1),ROW()-ROW($B$40))</f>
        <v>42</v>
      </c>
      <c r="C82" s="127"/>
      <c r="D82" s="128"/>
      <c r="E82" s="124"/>
      <c r="F82" s="125"/>
      <c r="G82" s="125"/>
      <c r="H82" s="125"/>
      <c r="I82" s="125"/>
      <c r="J82" s="126"/>
      <c r="K82" s="124"/>
      <c r="L82" s="125"/>
      <c r="M82" s="126"/>
      <c r="N82" s="147" t="str">
        <f t="shared" si="62"/>
        <v/>
      </c>
      <c r="O82" s="148"/>
      <c r="P82" s="137" t="str">
        <f ca="1">IF(C82&lt;&gt;"",HYPERLINK("#LANÇAMENTOS!"&amp;ADDRESS(ROW(LANÇAMENTOS!A$16)+PAINEL!B82*2-1,1),INDIRECT("LANÇAMENTOS!"&amp;ADDRESS(ROW(LANÇAMENTOS!A$16)+PAINEL!B82*2-1,COLUMN(LANÇAMENTOS!F58)))),"")</f>
        <v/>
      </c>
      <c r="Q82" s="138"/>
      <c r="R82" s="57">
        <f t="shared" ca="1" si="63"/>
        <v>0</v>
      </c>
      <c r="S82" s="57" t="str">
        <f t="shared" ca="1" si="64"/>
        <v/>
      </c>
      <c r="T82" s="57" t="str">
        <f t="shared" ca="1" si="65"/>
        <v/>
      </c>
      <c r="U82" s="115"/>
      <c r="V82" s="56"/>
      <c r="W82" s="56"/>
    </row>
    <row r="83" spans="1:23" s="162" customFormat="1" ht="37.5" customHeight="1" x14ac:dyDescent="0.35">
      <c r="A83" s="99"/>
      <c r="B83" s="80">
        <f>HYPERLINK("#LANÇAMENTOS!"&amp;ADDRESS(ROW(LANÇAMENTOS!$A$16)+(ROW()-ROW($B$40))*2-1,1),ROW()-ROW($B$40))</f>
        <v>43</v>
      </c>
      <c r="C83" s="127"/>
      <c r="D83" s="128"/>
      <c r="E83" s="124"/>
      <c r="F83" s="125"/>
      <c r="G83" s="125"/>
      <c r="H83" s="125"/>
      <c r="I83" s="125"/>
      <c r="J83" s="126"/>
      <c r="K83" s="124"/>
      <c r="L83" s="125"/>
      <c r="M83" s="126"/>
      <c r="N83" s="147" t="str">
        <f t="shared" si="62"/>
        <v/>
      </c>
      <c r="O83" s="148"/>
      <c r="P83" s="137" t="str">
        <f ca="1">IF(C83&lt;&gt;"",HYPERLINK("#LANÇAMENTOS!"&amp;ADDRESS(ROW(LANÇAMENTOS!A$16)+PAINEL!B83*2-1,1),INDIRECT("LANÇAMENTOS!"&amp;ADDRESS(ROW(LANÇAMENTOS!A$16)+PAINEL!B83*2-1,COLUMN(LANÇAMENTOS!F59)))),"")</f>
        <v/>
      </c>
      <c r="Q83" s="138"/>
      <c r="R83" s="57">
        <f t="shared" ca="1" si="63"/>
        <v>0</v>
      </c>
      <c r="S83" s="57" t="str">
        <f t="shared" ca="1" si="64"/>
        <v/>
      </c>
      <c r="T83" s="57" t="str">
        <f t="shared" ca="1" si="65"/>
        <v/>
      </c>
      <c r="U83" s="115"/>
      <c r="V83" s="56"/>
      <c r="W83" s="56"/>
    </row>
    <row r="84" spans="1:23" s="162" customFormat="1" ht="37.5" customHeight="1" x14ac:dyDescent="0.35">
      <c r="A84" s="99"/>
      <c r="B84" s="80">
        <f>HYPERLINK("#LANÇAMENTOS!"&amp;ADDRESS(ROW(LANÇAMENTOS!$A$16)+(ROW()-ROW($B$40))*2-1,1),ROW()-ROW($B$40))</f>
        <v>44</v>
      </c>
      <c r="C84" s="127"/>
      <c r="D84" s="128"/>
      <c r="E84" s="124"/>
      <c r="F84" s="125"/>
      <c r="G84" s="125"/>
      <c r="H84" s="125"/>
      <c r="I84" s="125"/>
      <c r="J84" s="126"/>
      <c r="K84" s="124"/>
      <c r="L84" s="125"/>
      <c r="M84" s="126"/>
      <c r="N84" s="147" t="str">
        <f t="shared" si="62"/>
        <v/>
      </c>
      <c r="O84" s="148"/>
      <c r="P84" s="137" t="str">
        <f ca="1">IF(C84&lt;&gt;"",HYPERLINK("#LANÇAMENTOS!"&amp;ADDRESS(ROW(LANÇAMENTOS!A$16)+PAINEL!B84*2-1,1),INDIRECT("LANÇAMENTOS!"&amp;ADDRESS(ROW(LANÇAMENTOS!A$16)+PAINEL!B84*2-1,COLUMN(LANÇAMENTOS!F60)))),"")</f>
        <v/>
      </c>
      <c r="Q84" s="138"/>
      <c r="R84" s="57">
        <f t="shared" ca="1" si="63"/>
        <v>0</v>
      </c>
      <c r="S84" s="57" t="str">
        <f t="shared" ca="1" si="64"/>
        <v/>
      </c>
      <c r="T84" s="57" t="str">
        <f t="shared" ca="1" si="65"/>
        <v/>
      </c>
      <c r="U84" s="115"/>
      <c r="V84" s="56"/>
      <c r="W84" s="56"/>
    </row>
    <row r="85" spans="1:23" s="162" customFormat="1" ht="37.5" customHeight="1" x14ac:dyDescent="0.35">
      <c r="A85" s="99"/>
      <c r="B85" s="80">
        <f>HYPERLINK("#LANÇAMENTOS!"&amp;ADDRESS(ROW(LANÇAMENTOS!$A$16)+(ROW()-ROW($B$40))*2-1,1),ROW()-ROW($B$40))</f>
        <v>45</v>
      </c>
      <c r="C85" s="127"/>
      <c r="D85" s="128"/>
      <c r="E85" s="124"/>
      <c r="F85" s="125"/>
      <c r="G85" s="125"/>
      <c r="H85" s="125"/>
      <c r="I85" s="125"/>
      <c r="J85" s="126"/>
      <c r="K85" s="124"/>
      <c r="L85" s="125"/>
      <c r="M85" s="126"/>
      <c r="N85" s="147" t="str">
        <f t="shared" si="62"/>
        <v/>
      </c>
      <c r="O85" s="148"/>
      <c r="P85" s="137" t="str">
        <f ca="1">IF(C85&lt;&gt;"",HYPERLINK("#LANÇAMENTOS!"&amp;ADDRESS(ROW(LANÇAMENTOS!A$16)+PAINEL!B85*2-1,1),INDIRECT("LANÇAMENTOS!"&amp;ADDRESS(ROW(LANÇAMENTOS!A$16)+PAINEL!B85*2-1,COLUMN(LANÇAMENTOS!F61)))),"")</f>
        <v/>
      </c>
      <c r="Q85" s="138"/>
      <c r="R85" s="57">
        <f t="shared" ca="1" si="63"/>
        <v>0</v>
      </c>
      <c r="S85" s="57" t="str">
        <f t="shared" ca="1" si="64"/>
        <v/>
      </c>
      <c r="T85" s="57" t="str">
        <f t="shared" ca="1" si="65"/>
        <v/>
      </c>
      <c r="U85" s="115"/>
      <c r="V85" s="56"/>
      <c r="W85" s="56"/>
    </row>
    <row r="86" spans="1:23" s="162" customFormat="1" ht="37.5" customHeight="1" x14ac:dyDescent="0.35">
      <c r="A86" s="99"/>
      <c r="B86" s="80">
        <f>HYPERLINK("#LANÇAMENTOS!"&amp;ADDRESS(ROW(LANÇAMENTOS!$A$16)+(ROW()-ROW($B$40))*2-1,1),ROW()-ROW($B$40))</f>
        <v>46</v>
      </c>
      <c r="C86" s="127"/>
      <c r="D86" s="128"/>
      <c r="E86" s="124"/>
      <c r="F86" s="125"/>
      <c r="G86" s="125"/>
      <c r="H86" s="125"/>
      <c r="I86" s="125"/>
      <c r="J86" s="126"/>
      <c r="K86" s="124"/>
      <c r="L86" s="125"/>
      <c r="M86" s="126"/>
      <c r="N86" s="147" t="str">
        <f t="shared" si="62"/>
        <v/>
      </c>
      <c r="O86" s="148"/>
      <c r="P86" s="137" t="str">
        <f ca="1">IF(C86&lt;&gt;"",HYPERLINK("#LANÇAMENTOS!"&amp;ADDRESS(ROW(LANÇAMENTOS!A$16)+PAINEL!B86*2-1,1),INDIRECT("LANÇAMENTOS!"&amp;ADDRESS(ROW(LANÇAMENTOS!A$16)+PAINEL!B86*2-1,COLUMN(LANÇAMENTOS!F62)))),"")</f>
        <v/>
      </c>
      <c r="Q86" s="138"/>
      <c r="R86" s="57">
        <f t="shared" ca="1" si="63"/>
        <v>0</v>
      </c>
      <c r="S86" s="57" t="str">
        <f t="shared" ca="1" si="64"/>
        <v/>
      </c>
      <c r="T86" s="57" t="str">
        <f t="shared" ca="1" si="65"/>
        <v/>
      </c>
      <c r="U86" s="115"/>
      <c r="V86" s="56"/>
      <c r="W86" s="56"/>
    </row>
    <row r="87" spans="1:23" s="162" customFormat="1" ht="37.5" customHeight="1" x14ac:dyDescent="0.35">
      <c r="A87" s="99"/>
      <c r="B87" s="80">
        <f>HYPERLINK("#LANÇAMENTOS!"&amp;ADDRESS(ROW(LANÇAMENTOS!$A$16)+(ROW()-ROW($B$40))*2-1,1),ROW()-ROW($B$40))</f>
        <v>47</v>
      </c>
      <c r="C87" s="127"/>
      <c r="D87" s="128"/>
      <c r="E87" s="124"/>
      <c r="F87" s="125"/>
      <c r="G87" s="125"/>
      <c r="H87" s="125"/>
      <c r="I87" s="125"/>
      <c r="J87" s="126"/>
      <c r="K87" s="124"/>
      <c r="L87" s="125"/>
      <c r="M87" s="126"/>
      <c r="N87" s="147" t="str">
        <f t="shared" si="62"/>
        <v/>
      </c>
      <c r="O87" s="148"/>
      <c r="P87" s="137" t="str">
        <f ca="1">IF(C87&lt;&gt;"",HYPERLINK("#LANÇAMENTOS!"&amp;ADDRESS(ROW(LANÇAMENTOS!A$16)+PAINEL!B87*2-1,1),INDIRECT("LANÇAMENTOS!"&amp;ADDRESS(ROW(LANÇAMENTOS!A$16)+PAINEL!B87*2-1,COLUMN(LANÇAMENTOS!F63)))),"")</f>
        <v/>
      </c>
      <c r="Q87" s="138"/>
      <c r="R87" s="57">
        <f t="shared" ca="1" si="63"/>
        <v>0</v>
      </c>
      <c r="S87" s="57" t="str">
        <f t="shared" ca="1" si="64"/>
        <v/>
      </c>
      <c r="T87" s="57" t="str">
        <f t="shared" ca="1" si="65"/>
        <v/>
      </c>
      <c r="U87" s="115"/>
      <c r="V87" s="56"/>
      <c r="W87" s="56"/>
    </row>
    <row r="88" spans="1:23" s="162" customFormat="1" ht="37.5" customHeight="1" x14ac:dyDescent="0.35">
      <c r="A88" s="99"/>
      <c r="B88" s="80">
        <f>HYPERLINK("#LANÇAMENTOS!"&amp;ADDRESS(ROW(LANÇAMENTOS!$A$16)+(ROW()-ROW($B$40))*2-1,1),ROW()-ROW($B$40))</f>
        <v>48</v>
      </c>
      <c r="C88" s="127"/>
      <c r="D88" s="128"/>
      <c r="E88" s="124"/>
      <c r="F88" s="125"/>
      <c r="G88" s="125"/>
      <c r="H88" s="125"/>
      <c r="I88" s="125"/>
      <c r="J88" s="126"/>
      <c r="K88" s="124"/>
      <c r="L88" s="125"/>
      <c r="M88" s="126"/>
      <c r="N88" s="147" t="str">
        <f t="shared" si="62"/>
        <v/>
      </c>
      <c r="O88" s="148"/>
      <c r="P88" s="137" t="str">
        <f ca="1">IF(C88&lt;&gt;"",HYPERLINK("#LANÇAMENTOS!"&amp;ADDRESS(ROW(LANÇAMENTOS!A$16)+PAINEL!B88*2-1,1),INDIRECT("LANÇAMENTOS!"&amp;ADDRESS(ROW(LANÇAMENTOS!A$16)+PAINEL!B88*2-1,COLUMN(LANÇAMENTOS!F64)))),"")</f>
        <v/>
      </c>
      <c r="Q88" s="138"/>
      <c r="R88" s="57">
        <f t="shared" ca="1" si="63"/>
        <v>0</v>
      </c>
      <c r="S88" s="57" t="str">
        <f t="shared" ca="1" si="64"/>
        <v/>
      </c>
      <c r="T88" s="57" t="str">
        <f t="shared" ca="1" si="65"/>
        <v/>
      </c>
      <c r="U88" s="115"/>
      <c r="V88" s="56"/>
      <c r="W88" s="56"/>
    </row>
    <row r="89" spans="1:23" s="162" customFormat="1" ht="37.5" customHeight="1" x14ac:dyDescent="0.35">
      <c r="A89" s="99"/>
      <c r="B89" s="80">
        <f>HYPERLINK("#LANÇAMENTOS!"&amp;ADDRESS(ROW(LANÇAMENTOS!$A$16)+(ROW()-ROW($B$40))*2-1,1),ROW()-ROW($B$40))</f>
        <v>49</v>
      </c>
      <c r="C89" s="127"/>
      <c r="D89" s="128"/>
      <c r="E89" s="124"/>
      <c r="F89" s="125"/>
      <c r="G89" s="125"/>
      <c r="H89" s="125"/>
      <c r="I89" s="125"/>
      <c r="J89" s="126"/>
      <c r="K89" s="124"/>
      <c r="L89" s="125"/>
      <c r="M89" s="126"/>
      <c r="N89" s="147" t="str">
        <f t="shared" si="62"/>
        <v/>
      </c>
      <c r="O89" s="148"/>
      <c r="P89" s="137" t="str">
        <f ca="1">IF(C89&lt;&gt;"",HYPERLINK("#LANÇAMENTOS!"&amp;ADDRESS(ROW(LANÇAMENTOS!A$16)+PAINEL!B89*2-1,1),INDIRECT("LANÇAMENTOS!"&amp;ADDRESS(ROW(LANÇAMENTOS!A$16)+PAINEL!B89*2-1,COLUMN(LANÇAMENTOS!F65)))),"")</f>
        <v/>
      </c>
      <c r="Q89" s="138"/>
      <c r="R89" s="57">
        <f t="shared" ca="1" si="63"/>
        <v>0</v>
      </c>
      <c r="S89" s="57" t="str">
        <f t="shared" ca="1" si="64"/>
        <v/>
      </c>
      <c r="T89" s="57" t="str">
        <f t="shared" ca="1" si="65"/>
        <v/>
      </c>
      <c r="U89" s="115"/>
      <c r="V89" s="56"/>
      <c r="W89" s="56"/>
    </row>
    <row r="90" spans="1:23" s="162" customFormat="1" ht="37.5" customHeight="1" x14ac:dyDescent="0.35">
      <c r="A90" s="99"/>
      <c r="B90" s="80">
        <f>HYPERLINK("#LANÇAMENTOS!"&amp;ADDRESS(ROW(LANÇAMENTOS!$A$16)+(ROW()-ROW($B$40))*2-1,1),ROW()-ROW($B$40))</f>
        <v>50</v>
      </c>
      <c r="C90" s="127"/>
      <c r="D90" s="128"/>
      <c r="E90" s="124"/>
      <c r="F90" s="125"/>
      <c r="G90" s="125"/>
      <c r="H90" s="125"/>
      <c r="I90" s="125"/>
      <c r="J90" s="126"/>
      <c r="K90" s="124"/>
      <c r="L90" s="125"/>
      <c r="M90" s="126"/>
      <c r="N90" s="147" t="str">
        <f t="shared" si="62"/>
        <v/>
      </c>
      <c r="O90" s="148"/>
      <c r="P90" s="137" t="str">
        <f ca="1">IF(C90&lt;&gt;"",HYPERLINK("#LANÇAMENTOS!"&amp;ADDRESS(ROW(LANÇAMENTOS!A$16)+PAINEL!B90*2-1,1),INDIRECT("LANÇAMENTOS!"&amp;ADDRESS(ROW(LANÇAMENTOS!A$16)+PAINEL!B90*2-1,COLUMN(LANÇAMENTOS!F66)))),"")</f>
        <v/>
      </c>
      <c r="Q90" s="138"/>
      <c r="R90" s="57">
        <f t="shared" ca="1" si="63"/>
        <v>0</v>
      </c>
      <c r="S90" s="57" t="str">
        <f t="shared" ca="1" si="64"/>
        <v/>
      </c>
      <c r="T90" s="57" t="str">
        <f t="shared" ca="1" si="65"/>
        <v/>
      </c>
      <c r="U90" s="115"/>
      <c r="V90" s="56"/>
      <c r="W90" s="56"/>
    </row>
    <row r="91" spans="1:23" s="162" customFormat="1" ht="37.5" customHeight="1" x14ac:dyDescent="0.35">
      <c r="A91" s="99"/>
      <c r="B91" s="80">
        <f>HYPERLINK("#LANÇAMENTOS!"&amp;ADDRESS(ROW(LANÇAMENTOS!$A$16)+(ROW()-ROW($B$40))*2-1,1),ROW()-ROW($B$40))</f>
        <v>51</v>
      </c>
      <c r="C91" s="127"/>
      <c r="D91" s="128"/>
      <c r="E91" s="124"/>
      <c r="F91" s="125"/>
      <c r="G91" s="125"/>
      <c r="H91" s="125"/>
      <c r="I91" s="125"/>
      <c r="J91" s="126"/>
      <c r="K91" s="124"/>
      <c r="L91" s="125"/>
      <c r="M91" s="126"/>
      <c r="N91" s="147" t="str">
        <f t="shared" si="62"/>
        <v/>
      </c>
      <c r="O91" s="148"/>
      <c r="P91" s="137" t="str">
        <f ca="1">IF(C91&lt;&gt;"",HYPERLINK("#LANÇAMENTOS!"&amp;ADDRESS(ROW(LANÇAMENTOS!A$16)+PAINEL!B91*2-1,1),INDIRECT("LANÇAMENTOS!"&amp;ADDRESS(ROW(LANÇAMENTOS!A$16)+PAINEL!B91*2-1,COLUMN(LANÇAMENTOS!F67)))),"")</f>
        <v/>
      </c>
      <c r="Q91" s="138"/>
      <c r="R91" s="57">
        <f t="shared" ca="1" si="63"/>
        <v>0</v>
      </c>
      <c r="S91" s="57" t="str">
        <f t="shared" ca="1" si="64"/>
        <v/>
      </c>
      <c r="T91" s="57" t="str">
        <f t="shared" ca="1" si="65"/>
        <v/>
      </c>
      <c r="U91" s="115"/>
      <c r="V91" s="56"/>
      <c r="W91" s="56"/>
    </row>
    <row r="92" spans="1:23" s="162" customFormat="1" ht="37.5" customHeight="1" x14ac:dyDescent="0.35">
      <c r="A92" s="99"/>
      <c r="B92" s="80">
        <f>HYPERLINK("#LANÇAMENTOS!"&amp;ADDRESS(ROW(LANÇAMENTOS!$A$16)+(ROW()-ROW($B$40))*2-1,1),ROW()-ROW($B$40))</f>
        <v>52</v>
      </c>
      <c r="C92" s="127"/>
      <c r="D92" s="128"/>
      <c r="E92" s="124"/>
      <c r="F92" s="125"/>
      <c r="G92" s="125"/>
      <c r="H92" s="125"/>
      <c r="I92" s="125"/>
      <c r="J92" s="126"/>
      <c r="K92" s="124"/>
      <c r="L92" s="125"/>
      <c r="M92" s="126"/>
      <c r="N92" s="147" t="str">
        <f t="shared" si="62"/>
        <v/>
      </c>
      <c r="O92" s="148"/>
      <c r="P92" s="137" t="str">
        <f ca="1">IF(C92&lt;&gt;"",HYPERLINK("#LANÇAMENTOS!"&amp;ADDRESS(ROW(LANÇAMENTOS!A$16)+PAINEL!B92*2-1,1),INDIRECT("LANÇAMENTOS!"&amp;ADDRESS(ROW(LANÇAMENTOS!A$16)+PAINEL!B92*2-1,COLUMN(LANÇAMENTOS!F68)))),"")</f>
        <v/>
      </c>
      <c r="Q92" s="138"/>
      <c r="R92" s="57">
        <f t="shared" ca="1" si="63"/>
        <v>0</v>
      </c>
      <c r="S92" s="57" t="str">
        <f t="shared" ca="1" si="64"/>
        <v/>
      </c>
      <c r="T92" s="57" t="str">
        <f t="shared" ca="1" si="65"/>
        <v/>
      </c>
      <c r="U92" s="115"/>
      <c r="V92" s="56"/>
      <c r="W92" s="56"/>
    </row>
    <row r="93" spans="1:23" s="162" customFormat="1" ht="37.5" customHeight="1" x14ac:dyDescent="0.35">
      <c r="A93" s="99"/>
      <c r="B93" s="80">
        <f>HYPERLINK("#LANÇAMENTOS!"&amp;ADDRESS(ROW(LANÇAMENTOS!$A$16)+(ROW()-ROW($B$40))*2-1,1),ROW()-ROW($B$40))</f>
        <v>53</v>
      </c>
      <c r="C93" s="127"/>
      <c r="D93" s="128"/>
      <c r="E93" s="124"/>
      <c r="F93" s="125"/>
      <c r="G93" s="125"/>
      <c r="H93" s="125"/>
      <c r="I93" s="125"/>
      <c r="J93" s="126"/>
      <c r="K93" s="124"/>
      <c r="L93" s="125"/>
      <c r="M93" s="126"/>
      <c r="N93" s="147" t="str">
        <f t="shared" si="62"/>
        <v/>
      </c>
      <c r="O93" s="148"/>
      <c r="P93" s="137" t="str">
        <f ca="1">IF(C93&lt;&gt;"",HYPERLINK("#LANÇAMENTOS!"&amp;ADDRESS(ROW(LANÇAMENTOS!A$16)+PAINEL!B93*2-1,1),INDIRECT("LANÇAMENTOS!"&amp;ADDRESS(ROW(LANÇAMENTOS!A$16)+PAINEL!B93*2-1,COLUMN(LANÇAMENTOS!F69)))),"")</f>
        <v/>
      </c>
      <c r="Q93" s="138"/>
      <c r="R93" s="57">
        <f t="shared" ca="1" si="63"/>
        <v>0</v>
      </c>
      <c r="S93" s="57" t="str">
        <f t="shared" ca="1" si="64"/>
        <v/>
      </c>
      <c r="T93" s="57" t="str">
        <f t="shared" ca="1" si="65"/>
        <v/>
      </c>
      <c r="U93" s="115"/>
      <c r="V93" s="56"/>
      <c r="W93" s="56"/>
    </row>
    <row r="94" spans="1:23" s="162" customFormat="1" ht="37.5" customHeight="1" x14ac:dyDescent="0.35">
      <c r="A94" s="99"/>
      <c r="B94" s="80">
        <f>HYPERLINK("#LANÇAMENTOS!"&amp;ADDRESS(ROW(LANÇAMENTOS!$A$16)+(ROW()-ROW($B$40))*2-1,1),ROW()-ROW($B$40))</f>
        <v>54</v>
      </c>
      <c r="C94" s="127"/>
      <c r="D94" s="128"/>
      <c r="E94" s="124"/>
      <c r="F94" s="125"/>
      <c r="G94" s="125"/>
      <c r="H94" s="125"/>
      <c r="I94" s="125"/>
      <c r="J94" s="126"/>
      <c r="K94" s="124"/>
      <c r="L94" s="125"/>
      <c r="M94" s="126"/>
      <c r="N94" s="147" t="str">
        <f t="shared" si="62"/>
        <v/>
      </c>
      <c r="O94" s="148"/>
      <c r="P94" s="137" t="str">
        <f ca="1">IF(C94&lt;&gt;"",HYPERLINK("#LANÇAMENTOS!"&amp;ADDRESS(ROW(LANÇAMENTOS!A$16)+PAINEL!B94*2-1,1),INDIRECT("LANÇAMENTOS!"&amp;ADDRESS(ROW(LANÇAMENTOS!A$16)+PAINEL!B94*2-1,COLUMN(LANÇAMENTOS!F70)))),"")</f>
        <v/>
      </c>
      <c r="Q94" s="138"/>
      <c r="R94" s="57">
        <f t="shared" ca="1" si="63"/>
        <v>0</v>
      </c>
      <c r="S94" s="57" t="str">
        <f t="shared" ca="1" si="64"/>
        <v/>
      </c>
      <c r="T94" s="57" t="str">
        <f t="shared" ca="1" si="65"/>
        <v/>
      </c>
      <c r="U94" s="115"/>
      <c r="V94" s="56"/>
      <c r="W94" s="56"/>
    </row>
    <row r="95" spans="1:23" s="162" customFormat="1" ht="37.5" customHeight="1" x14ac:dyDescent="0.35">
      <c r="A95" s="99"/>
      <c r="B95" s="80">
        <f>HYPERLINK("#LANÇAMENTOS!"&amp;ADDRESS(ROW(LANÇAMENTOS!$A$16)+(ROW()-ROW($B$40))*2-1,1),ROW()-ROW($B$40))</f>
        <v>55</v>
      </c>
      <c r="C95" s="127"/>
      <c r="D95" s="128"/>
      <c r="E95" s="124"/>
      <c r="F95" s="125"/>
      <c r="G95" s="125"/>
      <c r="H95" s="125"/>
      <c r="I95" s="125"/>
      <c r="J95" s="126"/>
      <c r="K95" s="124"/>
      <c r="L95" s="125"/>
      <c r="M95" s="126"/>
      <c r="N95" s="147" t="str">
        <f t="shared" si="62"/>
        <v/>
      </c>
      <c r="O95" s="148"/>
      <c r="P95" s="137" t="str">
        <f ca="1">IF(C95&lt;&gt;"",HYPERLINK("#LANÇAMENTOS!"&amp;ADDRESS(ROW(LANÇAMENTOS!A$16)+PAINEL!B95*2-1,1),INDIRECT("LANÇAMENTOS!"&amp;ADDRESS(ROW(LANÇAMENTOS!A$16)+PAINEL!B95*2-1,COLUMN(LANÇAMENTOS!F71)))),"")</f>
        <v/>
      </c>
      <c r="Q95" s="138"/>
      <c r="R95" s="57">
        <f t="shared" ca="1" si="63"/>
        <v>0</v>
      </c>
      <c r="S95" s="57" t="str">
        <f t="shared" ca="1" si="64"/>
        <v/>
      </c>
      <c r="T95" s="57" t="str">
        <f t="shared" ca="1" si="65"/>
        <v/>
      </c>
      <c r="U95" s="115"/>
      <c r="V95" s="56"/>
      <c r="W95" s="56"/>
    </row>
    <row r="96" spans="1:23" s="162" customFormat="1" ht="37.5" customHeight="1" x14ac:dyDescent="0.35">
      <c r="A96" s="99"/>
      <c r="B96" s="80">
        <f>HYPERLINK("#LANÇAMENTOS!"&amp;ADDRESS(ROW(LANÇAMENTOS!$A$16)+(ROW()-ROW($B$40))*2-1,1),ROW()-ROW($B$40))</f>
        <v>56</v>
      </c>
      <c r="C96" s="127"/>
      <c r="D96" s="128"/>
      <c r="E96" s="124"/>
      <c r="F96" s="125"/>
      <c r="G96" s="125"/>
      <c r="H96" s="125"/>
      <c r="I96" s="125"/>
      <c r="J96" s="126"/>
      <c r="K96" s="124"/>
      <c r="L96" s="125"/>
      <c r="M96" s="126"/>
      <c r="N96" s="147" t="str">
        <f t="shared" si="62"/>
        <v/>
      </c>
      <c r="O96" s="148"/>
      <c r="P96" s="137" t="str">
        <f ca="1">IF(C96&lt;&gt;"",HYPERLINK("#LANÇAMENTOS!"&amp;ADDRESS(ROW(LANÇAMENTOS!A$16)+PAINEL!B96*2-1,1),INDIRECT("LANÇAMENTOS!"&amp;ADDRESS(ROW(LANÇAMENTOS!A$16)+PAINEL!B96*2-1,COLUMN(LANÇAMENTOS!F72)))),"")</f>
        <v/>
      </c>
      <c r="Q96" s="138"/>
      <c r="R96" s="57">
        <f t="shared" ca="1" si="63"/>
        <v>0</v>
      </c>
      <c r="S96" s="57" t="str">
        <f t="shared" ca="1" si="64"/>
        <v/>
      </c>
      <c r="T96" s="57" t="str">
        <f t="shared" ca="1" si="65"/>
        <v/>
      </c>
      <c r="U96" s="115"/>
      <c r="V96" s="56"/>
      <c r="W96" s="56"/>
    </row>
    <row r="97" spans="1:23" s="162" customFormat="1" ht="37.5" customHeight="1" x14ac:dyDescent="0.35">
      <c r="A97" s="99"/>
      <c r="B97" s="80">
        <f>HYPERLINK("#LANÇAMENTOS!"&amp;ADDRESS(ROW(LANÇAMENTOS!$A$16)+(ROW()-ROW($B$40))*2-1,1),ROW()-ROW($B$40))</f>
        <v>57</v>
      </c>
      <c r="C97" s="127"/>
      <c r="D97" s="128"/>
      <c r="E97" s="124"/>
      <c r="F97" s="125"/>
      <c r="G97" s="125"/>
      <c r="H97" s="125"/>
      <c r="I97" s="125"/>
      <c r="J97" s="126"/>
      <c r="K97" s="124"/>
      <c r="L97" s="125"/>
      <c r="M97" s="126"/>
      <c r="N97" s="147" t="str">
        <f t="shared" si="62"/>
        <v/>
      </c>
      <c r="O97" s="148"/>
      <c r="P97" s="137" t="str">
        <f ca="1">IF(C97&lt;&gt;"",HYPERLINK("#LANÇAMENTOS!"&amp;ADDRESS(ROW(LANÇAMENTOS!A$16)+PAINEL!B97*2-1,1),INDIRECT("LANÇAMENTOS!"&amp;ADDRESS(ROW(LANÇAMENTOS!A$16)+PAINEL!B97*2-1,COLUMN(LANÇAMENTOS!F73)))),"")</f>
        <v/>
      </c>
      <c r="Q97" s="138"/>
      <c r="R97" s="57">
        <f t="shared" ca="1" si="63"/>
        <v>0</v>
      </c>
      <c r="S97" s="57" t="str">
        <f t="shared" ca="1" si="64"/>
        <v/>
      </c>
      <c r="T97" s="57" t="str">
        <f t="shared" ca="1" si="65"/>
        <v/>
      </c>
      <c r="U97" s="115"/>
      <c r="V97" s="56"/>
      <c r="W97" s="56"/>
    </row>
    <row r="98" spans="1:23" s="162" customFormat="1" ht="37.5" customHeight="1" x14ac:dyDescent="0.35">
      <c r="A98" s="99"/>
      <c r="B98" s="80">
        <f>HYPERLINK("#LANÇAMENTOS!"&amp;ADDRESS(ROW(LANÇAMENTOS!$A$16)+(ROW()-ROW($B$40))*2-1,1),ROW()-ROW($B$40))</f>
        <v>58</v>
      </c>
      <c r="C98" s="127"/>
      <c r="D98" s="128"/>
      <c r="E98" s="124"/>
      <c r="F98" s="125"/>
      <c r="G98" s="125"/>
      <c r="H98" s="125"/>
      <c r="I98" s="125"/>
      <c r="J98" s="126"/>
      <c r="K98" s="124"/>
      <c r="L98" s="125"/>
      <c r="M98" s="126"/>
      <c r="N98" s="147" t="str">
        <f t="shared" si="62"/>
        <v/>
      </c>
      <c r="O98" s="148"/>
      <c r="P98" s="137" t="str">
        <f ca="1">IF(C98&lt;&gt;"",HYPERLINK("#LANÇAMENTOS!"&amp;ADDRESS(ROW(LANÇAMENTOS!A$16)+PAINEL!B98*2-1,1),INDIRECT("LANÇAMENTOS!"&amp;ADDRESS(ROW(LANÇAMENTOS!A$16)+PAINEL!B98*2-1,COLUMN(LANÇAMENTOS!F74)))),"")</f>
        <v/>
      </c>
      <c r="Q98" s="138"/>
      <c r="R98" s="57">
        <f t="shared" ca="1" si="63"/>
        <v>0</v>
      </c>
      <c r="S98" s="57" t="str">
        <f t="shared" ca="1" si="64"/>
        <v/>
      </c>
      <c r="T98" s="57" t="str">
        <f t="shared" ca="1" si="65"/>
        <v/>
      </c>
      <c r="U98" s="115"/>
      <c r="V98" s="56"/>
      <c r="W98" s="56"/>
    </row>
    <row r="99" spans="1:23" s="162" customFormat="1" ht="37.5" customHeight="1" x14ac:dyDescent="0.35">
      <c r="A99" s="99"/>
      <c r="B99" s="80">
        <f>HYPERLINK("#LANÇAMENTOS!"&amp;ADDRESS(ROW(LANÇAMENTOS!$A$16)+(ROW()-ROW($B$40))*2-1,1),ROW()-ROW($B$40))</f>
        <v>59</v>
      </c>
      <c r="C99" s="127"/>
      <c r="D99" s="128"/>
      <c r="E99" s="124"/>
      <c r="F99" s="125"/>
      <c r="G99" s="125"/>
      <c r="H99" s="125"/>
      <c r="I99" s="125"/>
      <c r="J99" s="126"/>
      <c r="K99" s="124"/>
      <c r="L99" s="125"/>
      <c r="M99" s="126"/>
      <c r="N99" s="147" t="str">
        <f t="shared" si="62"/>
        <v/>
      </c>
      <c r="O99" s="148"/>
      <c r="P99" s="137" t="str">
        <f ca="1">IF(C99&lt;&gt;"",HYPERLINK("#LANÇAMENTOS!"&amp;ADDRESS(ROW(LANÇAMENTOS!A$16)+PAINEL!B99*2-1,1),INDIRECT("LANÇAMENTOS!"&amp;ADDRESS(ROW(LANÇAMENTOS!A$16)+PAINEL!B99*2-1,COLUMN(LANÇAMENTOS!F75)))),"")</f>
        <v/>
      </c>
      <c r="Q99" s="138"/>
      <c r="R99" s="57">
        <f t="shared" ca="1" si="63"/>
        <v>0</v>
      </c>
      <c r="S99" s="57" t="str">
        <f t="shared" ca="1" si="64"/>
        <v/>
      </c>
      <c r="T99" s="57" t="str">
        <f t="shared" ca="1" si="65"/>
        <v/>
      </c>
      <c r="U99" s="115"/>
      <c r="V99" s="56"/>
      <c r="W99" s="56"/>
    </row>
    <row r="100" spans="1:23" s="162" customFormat="1" ht="37.5" customHeight="1" x14ac:dyDescent="0.35">
      <c r="A100" s="99"/>
      <c r="B100" s="80">
        <f>HYPERLINK("#LANÇAMENTOS!"&amp;ADDRESS(ROW(LANÇAMENTOS!$A$16)+(ROW()-ROW($B$40))*2-1,1),ROW()-ROW($B$40))</f>
        <v>60</v>
      </c>
      <c r="C100" s="127"/>
      <c r="D100" s="128"/>
      <c r="E100" s="124"/>
      <c r="F100" s="125"/>
      <c r="G100" s="125"/>
      <c r="H100" s="125"/>
      <c r="I100" s="125"/>
      <c r="J100" s="126"/>
      <c r="K100" s="124"/>
      <c r="L100" s="125"/>
      <c r="M100" s="126"/>
      <c r="N100" s="147" t="str">
        <f t="shared" si="62"/>
        <v/>
      </c>
      <c r="O100" s="148"/>
      <c r="P100" s="137" t="str">
        <f ca="1">IF(C100&lt;&gt;"",HYPERLINK("#LANÇAMENTOS!"&amp;ADDRESS(ROW(LANÇAMENTOS!A$16)+PAINEL!B100*2-1,1),INDIRECT("LANÇAMENTOS!"&amp;ADDRESS(ROW(LANÇAMENTOS!A$16)+PAINEL!B100*2-1,COLUMN(LANÇAMENTOS!F76)))),"")</f>
        <v/>
      </c>
      <c r="Q100" s="138"/>
      <c r="R100" s="57">
        <f t="shared" ca="1" si="63"/>
        <v>0</v>
      </c>
      <c r="S100" s="57" t="str">
        <f t="shared" ca="1" si="64"/>
        <v/>
      </c>
      <c r="T100" s="57" t="str">
        <f t="shared" ca="1" si="65"/>
        <v/>
      </c>
      <c r="U100" s="115"/>
      <c r="V100" s="56"/>
      <c r="W100" s="56"/>
    </row>
    <row r="101" spans="1:23" s="162" customFormat="1" ht="37.5" customHeight="1" x14ac:dyDescent="0.35">
      <c r="A101" s="99"/>
      <c r="B101" s="80">
        <f>HYPERLINK("#LANÇAMENTOS!"&amp;ADDRESS(ROW(LANÇAMENTOS!$A$16)+(ROW()-ROW($B$40))*2-1,1),ROW()-ROW($B$40))</f>
        <v>61</v>
      </c>
      <c r="C101" s="127"/>
      <c r="D101" s="128"/>
      <c r="E101" s="124"/>
      <c r="F101" s="125"/>
      <c r="G101" s="125"/>
      <c r="H101" s="125"/>
      <c r="I101" s="125"/>
      <c r="J101" s="126"/>
      <c r="K101" s="124"/>
      <c r="L101" s="125"/>
      <c r="M101" s="126"/>
      <c r="N101" s="147" t="str">
        <f t="shared" si="62"/>
        <v/>
      </c>
      <c r="O101" s="148"/>
      <c r="P101" s="137" t="str">
        <f ca="1">IF(C101&lt;&gt;"",HYPERLINK("#LANÇAMENTOS!"&amp;ADDRESS(ROW(LANÇAMENTOS!A$16)+PAINEL!B101*2-1,1),INDIRECT("LANÇAMENTOS!"&amp;ADDRESS(ROW(LANÇAMENTOS!A$16)+PAINEL!B101*2-1,COLUMN(LANÇAMENTOS!F77)))),"")</f>
        <v/>
      </c>
      <c r="Q101" s="138"/>
      <c r="R101" s="57">
        <f t="shared" ca="1" si="63"/>
        <v>0</v>
      </c>
      <c r="S101" s="57" t="str">
        <f t="shared" ca="1" si="64"/>
        <v/>
      </c>
      <c r="T101" s="57" t="str">
        <f t="shared" ca="1" si="65"/>
        <v/>
      </c>
      <c r="U101" s="115"/>
      <c r="V101" s="56"/>
      <c r="W101" s="56"/>
    </row>
    <row r="102" spans="1:23" s="162" customFormat="1" ht="37.5" customHeight="1" x14ac:dyDescent="0.35">
      <c r="A102" s="99"/>
      <c r="B102" s="80">
        <f>HYPERLINK("#LANÇAMENTOS!"&amp;ADDRESS(ROW(LANÇAMENTOS!$A$16)+(ROW()-ROW($B$40))*2-1,1),ROW()-ROW($B$40))</f>
        <v>62</v>
      </c>
      <c r="C102" s="127"/>
      <c r="D102" s="128"/>
      <c r="E102" s="124"/>
      <c r="F102" s="125"/>
      <c r="G102" s="125"/>
      <c r="H102" s="125"/>
      <c r="I102" s="125"/>
      <c r="J102" s="126"/>
      <c r="K102" s="124"/>
      <c r="L102" s="125"/>
      <c r="M102" s="126"/>
      <c r="N102" s="147" t="str">
        <f t="shared" si="62"/>
        <v/>
      </c>
      <c r="O102" s="148"/>
      <c r="P102" s="137" t="str">
        <f ca="1">IF(C102&lt;&gt;"",HYPERLINK("#LANÇAMENTOS!"&amp;ADDRESS(ROW(LANÇAMENTOS!A$16)+PAINEL!B102*2-1,1),INDIRECT("LANÇAMENTOS!"&amp;ADDRESS(ROW(LANÇAMENTOS!A$16)+PAINEL!B102*2-1,COLUMN(LANÇAMENTOS!F78)))),"")</f>
        <v/>
      </c>
      <c r="Q102" s="138"/>
      <c r="R102" s="57">
        <f t="shared" ca="1" si="63"/>
        <v>0</v>
      </c>
      <c r="S102" s="57" t="str">
        <f t="shared" ca="1" si="64"/>
        <v/>
      </c>
      <c r="T102" s="57" t="str">
        <f t="shared" ca="1" si="65"/>
        <v/>
      </c>
      <c r="U102" s="115"/>
      <c r="V102" s="56"/>
      <c r="W102" s="56"/>
    </row>
    <row r="103" spans="1:23" s="162" customFormat="1" ht="37.5" customHeight="1" x14ac:dyDescent="0.35">
      <c r="A103" s="99"/>
      <c r="B103" s="80">
        <f>HYPERLINK("#LANÇAMENTOS!"&amp;ADDRESS(ROW(LANÇAMENTOS!$A$16)+(ROW()-ROW($B$40))*2-1,1),ROW()-ROW($B$40))</f>
        <v>63</v>
      </c>
      <c r="C103" s="127"/>
      <c r="D103" s="128"/>
      <c r="E103" s="124"/>
      <c r="F103" s="125"/>
      <c r="G103" s="125"/>
      <c r="H103" s="125"/>
      <c r="I103" s="125"/>
      <c r="J103" s="126"/>
      <c r="K103" s="124"/>
      <c r="L103" s="125"/>
      <c r="M103" s="126"/>
      <c r="N103" s="147" t="str">
        <f t="shared" si="62"/>
        <v/>
      </c>
      <c r="O103" s="148"/>
      <c r="P103" s="137" t="str">
        <f ca="1">IF(C103&lt;&gt;"",HYPERLINK("#LANÇAMENTOS!"&amp;ADDRESS(ROW(LANÇAMENTOS!A$16)+PAINEL!B103*2-1,1),INDIRECT("LANÇAMENTOS!"&amp;ADDRESS(ROW(LANÇAMENTOS!A$16)+PAINEL!B103*2-1,COLUMN(LANÇAMENTOS!F79)))),"")</f>
        <v/>
      </c>
      <c r="Q103" s="138"/>
      <c r="R103" s="57">
        <f t="shared" ca="1" si="63"/>
        <v>0</v>
      </c>
      <c r="S103" s="57" t="str">
        <f t="shared" ca="1" si="64"/>
        <v/>
      </c>
      <c r="T103" s="57" t="str">
        <f t="shared" ca="1" si="65"/>
        <v/>
      </c>
      <c r="U103" s="115"/>
      <c r="V103" s="56"/>
      <c r="W103" s="56"/>
    </row>
    <row r="104" spans="1:23" s="162" customFormat="1" ht="37.5" customHeight="1" x14ac:dyDescent="0.35">
      <c r="A104" s="99"/>
      <c r="B104" s="80">
        <f>HYPERLINK("#LANÇAMENTOS!"&amp;ADDRESS(ROW(LANÇAMENTOS!$A$16)+(ROW()-ROW($B$40))*2-1,1),ROW()-ROW($B$40))</f>
        <v>64</v>
      </c>
      <c r="C104" s="127"/>
      <c r="D104" s="128"/>
      <c r="E104" s="124"/>
      <c r="F104" s="125"/>
      <c r="G104" s="125"/>
      <c r="H104" s="125"/>
      <c r="I104" s="125"/>
      <c r="J104" s="126"/>
      <c r="K104" s="124"/>
      <c r="L104" s="125"/>
      <c r="M104" s="126"/>
      <c r="N104" s="147" t="str">
        <f t="shared" si="62"/>
        <v/>
      </c>
      <c r="O104" s="148"/>
      <c r="P104" s="137" t="str">
        <f ca="1">IF(C104&lt;&gt;"",HYPERLINK("#LANÇAMENTOS!"&amp;ADDRESS(ROW(LANÇAMENTOS!A$16)+PAINEL!B104*2-1,1),INDIRECT("LANÇAMENTOS!"&amp;ADDRESS(ROW(LANÇAMENTOS!A$16)+PAINEL!B104*2-1,COLUMN(LANÇAMENTOS!F80)))),"")</f>
        <v/>
      </c>
      <c r="Q104" s="138"/>
      <c r="R104" s="57">
        <f t="shared" ca="1" si="63"/>
        <v>0</v>
      </c>
      <c r="S104" s="57" t="str">
        <f t="shared" ca="1" si="64"/>
        <v/>
      </c>
      <c r="T104" s="57" t="str">
        <f t="shared" ca="1" si="65"/>
        <v/>
      </c>
      <c r="U104" s="115"/>
      <c r="V104" s="56"/>
      <c r="W104" s="56"/>
    </row>
    <row r="105" spans="1:23" s="162" customFormat="1" ht="37.5" customHeight="1" x14ac:dyDescent="0.35">
      <c r="A105" s="99"/>
      <c r="B105" s="80">
        <f>HYPERLINK("#LANÇAMENTOS!"&amp;ADDRESS(ROW(LANÇAMENTOS!$A$16)+(ROW()-ROW($B$40))*2-1,1),ROW()-ROW($B$40))</f>
        <v>65</v>
      </c>
      <c r="C105" s="127"/>
      <c r="D105" s="128"/>
      <c r="E105" s="124"/>
      <c r="F105" s="125"/>
      <c r="G105" s="125"/>
      <c r="H105" s="125"/>
      <c r="I105" s="125"/>
      <c r="J105" s="126"/>
      <c r="K105" s="124"/>
      <c r="L105" s="125"/>
      <c r="M105" s="126"/>
      <c r="N105" s="147" t="str">
        <f t="shared" si="62"/>
        <v/>
      </c>
      <c r="O105" s="148"/>
      <c r="P105" s="137" t="str">
        <f ca="1">IF(C105&lt;&gt;"",HYPERLINK("#LANÇAMENTOS!"&amp;ADDRESS(ROW(LANÇAMENTOS!A$16)+PAINEL!B105*2-1,1),INDIRECT("LANÇAMENTOS!"&amp;ADDRESS(ROW(LANÇAMENTOS!A$16)+PAINEL!B105*2-1,COLUMN(LANÇAMENTOS!F81)))),"")</f>
        <v/>
      </c>
      <c r="Q105" s="138"/>
      <c r="R105" s="57">
        <f t="shared" ca="1" si="63"/>
        <v>0</v>
      </c>
      <c r="S105" s="57" t="str">
        <f t="shared" ca="1" si="64"/>
        <v/>
      </c>
      <c r="T105" s="57" t="str">
        <f t="shared" ca="1" si="65"/>
        <v/>
      </c>
      <c r="U105" s="115"/>
      <c r="V105" s="56"/>
      <c r="W105" s="56"/>
    </row>
    <row r="106" spans="1:23" s="162" customFormat="1" ht="37.5" customHeight="1" x14ac:dyDescent="0.35">
      <c r="A106" s="99"/>
      <c r="B106" s="80">
        <f>HYPERLINK("#LANÇAMENTOS!"&amp;ADDRESS(ROW(LANÇAMENTOS!$A$16)+(ROW()-ROW($B$40))*2-1,1),ROW()-ROW($B$40))</f>
        <v>66</v>
      </c>
      <c r="C106" s="127"/>
      <c r="D106" s="128"/>
      <c r="E106" s="124"/>
      <c r="F106" s="125"/>
      <c r="G106" s="125"/>
      <c r="H106" s="125"/>
      <c r="I106" s="125"/>
      <c r="J106" s="126"/>
      <c r="K106" s="124"/>
      <c r="L106" s="125"/>
      <c r="M106" s="126"/>
      <c r="N106" s="147" t="str">
        <f t="shared" ref="N106:N169" si="67">HYPERLINK("#"&amp;ADDRESS(ROW($X$38),COLUMN($X$38)),IF(C106&lt;&gt;"",IF(NOT(ISERROR(VLOOKUP(K106,$Z$42:$AA$73,2,FALSE))),VLOOKUP(K106,$Z$42:$AA$73,2,FALSE),$AA$41),""))</f>
        <v/>
      </c>
      <c r="O106" s="148"/>
      <c r="P106" s="137" t="str">
        <f ca="1">IF(C106&lt;&gt;"",HYPERLINK("#LANÇAMENTOS!"&amp;ADDRESS(ROW(LANÇAMENTOS!A$16)+PAINEL!B106*2-1,1),INDIRECT("LANÇAMENTOS!"&amp;ADDRESS(ROW(LANÇAMENTOS!A$16)+PAINEL!B106*2-1,COLUMN(LANÇAMENTOS!F82)))),"")</f>
        <v/>
      </c>
      <c r="Q106" s="138"/>
      <c r="R106" s="57">
        <f t="shared" ref="R106:R169" ca="1" si="68">IF(AND(ISNUMBER(N106),P106&lt;=N106),1,0)</f>
        <v>0</v>
      </c>
      <c r="S106" s="57" t="str">
        <f t="shared" ref="S106:S169" ca="1" si="69">IF(R106,TEXT(B106,"0"),"")</f>
        <v/>
      </c>
      <c r="T106" s="57" t="str">
        <f t="shared" ref="T106:T169" ca="1" si="70">IF(R106,TRIM(S106)&amp;", "&amp;TRIM(T107),TRIM(T107))</f>
        <v/>
      </c>
      <c r="U106" s="115"/>
      <c r="V106" s="56"/>
      <c r="W106" s="56"/>
    </row>
    <row r="107" spans="1:23" s="162" customFormat="1" ht="37.5" customHeight="1" x14ac:dyDescent="0.35">
      <c r="A107" s="99"/>
      <c r="B107" s="80">
        <f>HYPERLINK("#LANÇAMENTOS!"&amp;ADDRESS(ROW(LANÇAMENTOS!$A$16)+(ROW()-ROW($B$40))*2-1,1),ROW()-ROW($B$40))</f>
        <v>67</v>
      </c>
      <c r="C107" s="127"/>
      <c r="D107" s="128"/>
      <c r="E107" s="124"/>
      <c r="F107" s="125"/>
      <c r="G107" s="125"/>
      <c r="H107" s="125"/>
      <c r="I107" s="125"/>
      <c r="J107" s="126"/>
      <c r="K107" s="124"/>
      <c r="L107" s="125"/>
      <c r="M107" s="126"/>
      <c r="N107" s="147" t="str">
        <f t="shared" si="67"/>
        <v/>
      </c>
      <c r="O107" s="148"/>
      <c r="P107" s="137" t="str">
        <f ca="1">IF(C107&lt;&gt;"",HYPERLINK("#LANÇAMENTOS!"&amp;ADDRESS(ROW(LANÇAMENTOS!A$16)+PAINEL!B107*2-1,1),INDIRECT("LANÇAMENTOS!"&amp;ADDRESS(ROW(LANÇAMENTOS!A$16)+PAINEL!B107*2-1,COLUMN(LANÇAMENTOS!F83)))),"")</f>
        <v/>
      </c>
      <c r="Q107" s="138"/>
      <c r="R107" s="57">
        <f t="shared" ca="1" si="68"/>
        <v>0</v>
      </c>
      <c r="S107" s="57" t="str">
        <f t="shared" ca="1" si="69"/>
        <v/>
      </c>
      <c r="T107" s="57" t="str">
        <f t="shared" ca="1" si="70"/>
        <v/>
      </c>
      <c r="U107" s="115"/>
      <c r="V107" s="56"/>
      <c r="W107" s="56"/>
    </row>
    <row r="108" spans="1:23" s="162" customFormat="1" ht="37.5" customHeight="1" x14ac:dyDescent="0.35">
      <c r="A108" s="99"/>
      <c r="B108" s="80">
        <f>HYPERLINK("#LANÇAMENTOS!"&amp;ADDRESS(ROW(LANÇAMENTOS!$A$16)+(ROW()-ROW($B$40))*2-1,1),ROW()-ROW($B$40))</f>
        <v>68</v>
      </c>
      <c r="C108" s="127"/>
      <c r="D108" s="128"/>
      <c r="E108" s="124"/>
      <c r="F108" s="125"/>
      <c r="G108" s="125"/>
      <c r="H108" s="125"/>
      <c r="I108" s="125"/>
      <c r="J108" s="126"/>
      <c r="K108" s="124"/>
      <c r="L108" s="125"/>
      <c r="M108" s="126"/>
      <c r="N108" s="147" t="str">
        <f t="shared" si="67"/>
        <v/>
      </c>
      <c r="O108" s="148"/>
      <c r="P108" s="137" t="str">
        <f ca="1">IF(C108&lt;&gt;"",HYPERLINK("#LANÇAMENTOS!"&amp;ADDRESS(ROW(LANÇAMENTOS!A$16)+PAINEL!B108*2-1,1),INDIRECT("LANÇAMENTOS!"&amp;ADDRESS(ROW(LANÇAMENTOS!A$16)+PAINEL!B108*2-1,COLUMN(LANÇAMENTOS!F84)))),"")</f>
        <v/>
      </c>
      <c r="Q108" s="138"/>
      <c r="R108" s="57">
        <f t="shared" ca="1" si="68"/>
        <v>0</v>
      </c>
      <c r="S108" s="57" t="str">
        <f t="shared" ca="1" si="69"/>
        <v/>
      </c>
      <c r="T108" s="57" t="str">
        <f t="shared" ca="1" si="70"/>
        <v/>
      </c>
      <c r="U108" s="115"/>
      <c r="V108" s="56"/>
      <c r="W108" s="56"/>
    </row>
    <row r="109" spans="1:23" s="162" customFormat="1" ht="37.5" customHeight="1" x14ac:dyDescent="0.35">
      <c r="A109" s="99"/>
      <c r="B109" s="80">
        <f>HYPERLINK("#LANÇAMENTOS!"&amp;ADDRESS(ROW(LANÇAMENTOS!$A$16)+(ROW()-ROW($B$40))*2-1,1),ROW()-ROW($B$40))</f>
        <v>69</v>
      </c>
      <c r="C109" s="127"/>
      <c r="D109" s="128"/>
      <c r="E109" s="124"/>
      <c r="F109" s="125"/>
      <c r="G109" s="125"/>
      <c r="H109" s="125"/>
      <c r="I109" s="125"/>
      <c r="J109" s="126"/>
      <c r="K109" s="124"/>
      <c r="L109" s="125"/>
      <c r="M109" s="126"/>
      <c r="N109" s="147" t="str">
        <f t="shared" si="67"/>
        <v/>
      </c>
      <c r="O109" s="148"/>
      <c r="P109" s="137" t="str">
        <f ca="1">IF(C109&lt;&gt;"",HYPERLINK("#LANÇAMENTOS!"&amp;ADDRESS(ROW(LANÇAMENTOS!A$16)+PAINEL!B109*2-1,1),INDIRECT("LANÇAMENTOS!"&amp;ADDRESS(ROW(LANÇAMENTOS!A$16)+PAINEL!B109*2-1,COLUMN(LANÇAMENTOS!F85)))),"")</f>
        <v/>
      </c>
      <c r="Q109" s="138"/>
      <c r="R109" s="57">
        <f t="shared" ca="1" si="68"/>
        <v>0</v>
      </c>
      <c r="S109" s="57" t="str">
        <f t="shared" ca="1" si="69"/>
        <v/>
      </c>
      <c r="T109" s="57" t="str">
        <f t="shared" ca="1" si="70"/>
        <v/>
      </c>
      <c r="U109" s="115"/>
      <c r="V109" s="56"/>
      <c r="W109" s="56"/>
    </row>
    <row r="110" spans="1:23" s="162" customFormat="1" ht="37.5" customHeight="1" x14ac:dyDescent="0.35">
      <c r="A110" s="99"/>
      <c r="B110" s="80">
        <f>HYPERLINK("#LANÇAMENTOS!"&amp;ADDRESS(ROW(LANÇAMENTOS!$A$16)+(ROW()-ROW($B$40))*2-1,1),ROW()-ROW($B$40))</f>
        <v>70</v>
      </c>
      <c r="C110" s="127"/>
      <c r="D110" s="128"/>
      <c r="E110" s="124"/>
      <c r="F110" s="125"/>
      <c r="G110" s="125"/>
      <c r="H110" s="125"/>
      <c r="I110" s="125"/>
      <c r="J110" s="126"/>
      <c r="K110" s="124"/>
      <c r="L110" s="125"/>
      <c r="M110" s="126"/>
      <c r="N110" s="147" t="str">
        <f t="shared" si="67"/>
        <v/>
      </c>
      <c r="O110" s="148"/>
      <c r="P110" s="137" t="str">
        <f ca="1">IF(C110&lt;&gt;"",HYPERLINK("#LANÇAMENTOS!"&amp;ADDRESS(ROW(LANÇAMENTOS!A$16)+PAINEL!B110*2-1,1),INDIRECT("LANÇAMENTOS!"&amp;ADDRESS(ROW(LANÇAMENTOS!A$16)+PAINEL!B110*2-1,COLUMN(LANÇAMENTOS!F86)))),"")</f>
        <v/>
      </c>
      <c r="Q110" s="138"/>
      <c r="R110" s="57">
        <f t="shared" ca="1" si="68"/>
        <v>0</v>
      </c>
      <c r="S110" s="57" t="str">
        <f t="shared" ca="1" si="69"/>
        <v/>
      </c>
      <c r="T110" s="57" t="str">
        <f t="shared" ca="1" si="70"/>
        <v/>
      </c>
      <c r="U110" s="115"/>
      <c r="V110" s="56"/>
      <c r="W110" s="56"/>
    </row>
    <row r="111" spans="1:23" s="162" customFormat="1" ht="37.5" customHeight="1" x14ac:dyDescent="0.35">
      <c r="A111" s="99"/>
      <c r="B111" s="80">
        <f>HYPERLINK("#LANÇAMENTOS!"&amp;ADDRESS(ROW(LANÇAMENTOS!$A$16)+(ROW()-ROW($B$40))*2-1,1),ROW()-ROW($B$40))</f>
        <v>71</v>
      </c>
      <c r="C111" s="127"/>
      <c r="D111" s="128"/>
      <c r="E111" s="124"/>
      <c r="F111" s="125"/>
      <c r="G111" s="125"/>
      <c r="H111" s="125"/>
      <c r="I111" s="125"/>
      <c r="J111" s="126"/>
      <c r="K111" s="124"/>
      <c r="L111" s="125"/>
      <c r="M111" s="126"/>
      <c r="N111" s="147" t="str">
        <f t="shared" si="67"/>
        <v/>
      </c>
      <c r="O111" s="148"/>
      <c r="P111" s="137" t="str">
        <f ca="1">IF(C111&lt;&gt;"",HYPERLINK("#LANÇAMENTOS!"&amp;ADDRESS(ROW(LANÇAMENTOS!A$16)+PAINEL!B111*2-1,1),INDIRECT("LANÇAMENTOS!"&amp;ADDRESS(ROW(LANÇAMENTOS!A$16)+PAINEL!B111*2-1,COLUMN(LANÇAMENTOS!F87)))),"")</f>
        <v/>
      </c>
      <c r="Q111" s="138"/>
      <c r="R111" s="57">
        <f t="shared" ca="1" si="68"/>
        <v>0</v>
      </c>
      <c r="S111" s="57" t="str">
        <f t="shared" ca="1" si="69"/>
        <v/>
      </c>
      <c r="T111" s="57" t="str">
        <f t="shared" ca="1" si="70"/>
        <v/>
      </c>
      <c r="U111" s="115"/>
      <c r="V111" s="56"/>
      <c r="W111" s="56"/>
    </row>
    <row r="112" spans="1:23" s="162" customFormat="1" ht="37.5" customHeight="1" x14ac:dyDescent="0.35">
      <c r="A112" s="99"/>
      <c r="B112" s="80">
        <f>HYPERLINK("#LANÇAMENTOS!"&amp;ADDRESS(ROW(LANÇAMENTOS!$A$16)+(ROW()-ROW($B$40))*2-1,1),ROW()-ROW($B$40))</f>
        <v>72</v>
      </c>
      <c r="C112" s="127"/>
      <c r="D112" s="128"/>
      <c r="E112" s="124"/>
      <c r="F112" s="125"/>
      <c r="G112" s="125"/>
      <c r="H112" s="125"/>
      <c r="I112" s="125"/>
      <c r="J112" s="126"/>
      <c r="K112" s="124"/>
      <c r="L112" s="125"/>
      <c r="M112" s="126"/>
      <c r="N112" s="147" t="str">
        <f t="shared" si="67"/>
        <v/>
      </c>
      <c r="O112" s="148"/>
      <c r="P112" s="137" t="str">
        <f ca="1">IF(C112&lt;&gt;"",HYPERLINK("#LANÇAMENTOS!"&amp;ADDRESS(ROW(LANÇAMENTOS!A$16)+PAINEL!B112*2-1,1),INDIRECT("LANÇAMENTOS!"&amp;ADDRESS(ROW(LANÇAMENTOS!A$16)+PAINEL!B112*2-1,COLUMN(LANÇAMENTOS!F88)))),"")</f>
        <v/>
      </c>
      <c r="Q112" s="138"/>
      <c r="R112" s="57">
        <f t="shared" ca="1" si="68"/>
        <v>0</v>
      </c>
      <c r="S112" s="57" t="str">
        <f t="shared" ca="1" si="69"/>
        <v/>
      </c>
      <c r="T112" s="57" t="str">
        <f t="shared" ca="1" si="70"/>
        <v/>
      </c>
      <c r="U112" s="115"/>
      <c r="V112" s="56"/>
      <c r="W112" s="56"/>
    </row>
    <row r="113" spans="1:23" s="162" customFormat="1" ht="37.5" customHeight="1" x14ac:dyDescent="0.35">
      <c r="A113" s="99"/>
      <c r="B113" s="80">
        <f>HYPERLINK("#LANÇAMENTOS!"&amp;ADDRESS(ROW(LANÇAMENTOS!$A$16)+(ROW()-ROW($B$40))*2-1,1),ROW()-ROW($B$40))</f>
        <v>73</v>
      </c>
      <c r="C113" s="127"/>
      <c r="D113" s="128"/>
      <c r="E113" s="124"/>
      <c r="F113" s="125"/>
      <c r="G113" s="125"/>
      <c r="H113" s="125"/>
      <c r="I113" s="125"/>
      <c r="J113" s="126"/>
      <c r="K113" s="124"/>
      <c r="L113" s="125"/>
      <c r="M113" s="126"/>
      <c r="N113" s="147" t="str">
        <f t="shared" si="67"/>
        <v/>
      </c>
      <c r="O113" s="148"/>
      <c r="P113" s="137" t="str">
        <f ca="1">IF(C113&lt;&gt;"",HYPERLINK("#LANÇAMENTOS!"&amp;ADDRESS(ROW(LANÇAMENTOS!A$16)+PAINEL!B113*2-1,1),INDIRECT("LANÇAMENTOS!"&amp;ADDRESS(ROW(LANÇAMENTOS!A$16)+PAINEL!B113*2-1,COLUMN(LANÇAMENTOS!F89)))),"")</f>
        <v/>
      </c>
      <c r="Q113" s="138"/>
      <c r="R113" s="57">
        <f t="shared" ca="1" si="68"/>
        <v>0</v>
      </c>
      <c r="S113" s="57" t="str">
        <f t="shared" ca="1" si="69"/>
        <v/>
      </c>
      <c r="T113" s="57" t="str">
        <f t="shared" ca="1" si="70"/>
        <v/>
      </c>
      <c r="U113" s="115"/>
      <c r="V113" s="56"/>
      <c r="W113" s="56"/>
    </row>
    <row r="114" spans="1:23" s="162" customFormat="1" ht="37.5" customHeight="1" x14ac:dyDescent="0.35">
      <c r="A114" s="99"/>
      <c r="B114" s="80">
        <f>HYPERLINK("#LANÇAMENTOS!"&amp;ADDRESS(ROW(LANÇAMENTOS!$A$16)+(ROW()-ROW($B$40))*2-1,1),ROW()-ROW($B$40))</f>
        <v>74</v>
      </c>
      <c r="C114" s="127"/>
      <c r="D114" s="128"/>
      <c r="E114" s="124"/>
      <c r="F114" s="125"/>
      <c r="G114" s="125"/>
      <c r="H114" s="125"/>
      <c r="I114" s="125"/>
      <c r="J114" s="126"/>
      <c r="K114" s="124"/>
      <c r="L114" s="125"/>
      <c r="M114" s="126"/>
      <c r="N114" s="147" t="str">
        <f t="shared" si="67"/>
        <v/>
      </c>
      <c r="O114" s="148"/>
      <c r="P114" s="137" t="str">
        <f ca="1">IF(C114&lt;&gt;"",HYPERLINK("#LANÇAMENTOS!"&amp;ADDRESS(ROW(LANÇAMENTOS!A$16)+PAINEL!B114*2-1,1),INDIRECT("LANÇAMENTOS!"&amp;ADDRESS(ROW(LANÇAMENTOS!A$16)+PAINEL!B114*2-1,COLUMN(LANÇAMENTOS!F90)))),"")</f>
        <v/>
      </c>
      <c r="Q114" s="138"/>
      <c r="R114" s="57">
        <f t="shared" ca="1" si="68"/>
        <v>0</v>
      </c>
      <c r="S114" s="57" t="str">
        <f t="shared" ca="1" si="69"/>
        <v/>
      </c>
      <c r="T114" s="57" t="str">
        <f t="shared" ca="1" si="70"/>
        <v/>
      </c>
      <c r="U114" s="115"/>
      <c r="V114" s="56"/>
      <c r="W114" s="56"/>
    </row>
    <row r="115" spans="1:23" s="162" customFormat="1" ht="37.5" customHeight="1" x14ac:dyDescent="0.35">
      <c r="A115" s="99"/>
      <c r="B115" s="80">
        <f>HYPERLINK("#LANÇAMENTOS!"&amp;ADDRESS(ROW(LANÇAMENTOS!$A$16)+(ROW()-ROW($B$40))*2-1,1),ROW()-ROW($B$40))</f>
        <v>75</v>
      </c>
      <c r="C115" s="127"/>
      <c r="D115" s="128"/>
      <c r="E115" s="124"/>
      <c r="F115" s="125"/>
      <c r="G115" s="125"/>
      <c r="H115" s="125"/>
      <c r="I115" s="125"/>
      <c r="J115" s="126"/>
      <c r="K115" s="124"/>
      <c r="L115" s="125"/>
      <c r="M115" s="126"/>
      <c r="N115" s="147" t="str">
        <f t="shared" si="67"/>
        <v/>
      </c>
      <c r="O115" s="148"/>
      <c r="P115" s="137" t="str">
        <f ca="1">IF(C115&lt;&gt;"",HYPERLINK("#LANÇAMENTOS!"&amp;ADDRESS(ROW(LANÇAMENTOS!A$16)+PAINEL!B115*2-1,1),INDIRECT("LANÇAMENTOS!"&amp;ADDRESS(ROW(LANÇAMENTOS!A$16)+PAINEL!B115*2-1,COLUMN(LANÇAMENTOS!F91)))),"")</f>
        <v/>
      </c>
      <c r="Q115" s="138"/>
      <c r="R115" s="57">
        <f t="shared" ca="1" si="68"/>
        <v>0</v>
      </c>
      <c r="S115" s="57" t="str">
        <f t="shared" ca="1" si="69"/>
        <v/>
      </c>
      <c r="T115" s="57" t="str">
        <f t="shared" ca="1" si="70"/>
        <v/>
      </c>
      <c r="U115" s="115"/>
      <c r="V115" s="56"/>
      <c r="W115" s="56"/>
    </row>
    <row r="116" spans="1:23" s="162" customFormat="1" ht="37.5" customHeight="1" x14ac:dyDescent="0.35">
      <c r="A116" s="99"/>
      <c r="B116" s="80">
        <f>HYPERLINK("#LANÇAMENTOS!"&amp;ADDRESS(ROW(LANÇAMENTOS!$A$16)+(ROW()-ROW($B$40))*2-1,1),ROW()-ROW($B$40))</f>
        <v>76</v>
      </c>
      <c r="C116" s="127"/>
      <c r="D116" s="128"/>
      <c r="E116" s="124"/>
      <c r="F116" s="125"/>
      <c r="G116" s="125"/>
      <c r="H116" s="125"/>
      <c r="I116" s="125"/>
      <c r="J116" s="126"/>
      <c r="K116" s="124"/>
      <c r="L116" s="125"/>
      <c r="M116" s="126"/>
      <c r="N116" s="147" t="str">
        <f t="shared" si="67"/>
        <v/>
      </c>
      <c r="O116" s="148"/>
      <c r="P116" s="137" t="str">
        <f ca="1">IF(C116&lt;&gt;"",HYPERLINK("#LANÇAMENTOS!"&amp;ADDRESS(ROW(LANÇAMENTOS!A$16)+PAINEL!B116*2-1,1),INDIRECT("LANÇAMENTOS!"&amp;ADDRESS(ROW(LANÇAMENTOS!A$16)+PAINEL!B116*2-1,COLUMN(LANÇAMENTOS!F92)))),"")</f>
        <v/>
      </c>
      <c r="Q116" s="138"/>
      <c r="R116" s="57">
        <f t="shared" ca="1" si="68"/>
        <v>0</v>
      </c>
      <c r="S116" s="57" t="str">
        <f t="shared" ca="1" si="69"/>
        <v/>
      </c>
      <c r="T116" s="57" t="str">
        <f t="shared" ca="1" si="70"/>
        <v/>
      </c>
      <c r="U116" s="115"/>
      <c r="V116" s="56"/>
      <c r="W116" s="56"/>
    </row>
    <row r="117" spans="1:23" s="162" customFormat="1" ht="37.5" customHeight="1" x14ac:dyDescent="0.35">
      <c r="A117" s="99"/>
      <c r="B117" s="80">
        <f>HYPERLINK("#LANÇAMENTOS!"&amp;ADDRESS(ROW(LANÇAMENTOS!$A$16)+(ROW()-ROW($B$40))*2-1,1),ROW()-ROW($B$40))</f>
        <v>77</v>
      </c>
      <c r="C117" s="127"/>
      <c r="D117" s="128"/>
      <c r="E117" s="124"/>
      <c r="F117" s="125"/>
      <c r="G117" s="125"/>
      <c r="H117" s="125"/>
      <c r="I117" s="125"/>
      <c r="J117" s="126"/>
      <c r="K117" s="124"/>
      <c r="L117" s="125"/>
      <c r="M117" s="126"/>
      <c r="N117" s="147" t="str">
        <f t="shared" si="67"/>
        <v/>
      </c>
      <c r="O117" s="148"/>
      <c r="P117" s="137" t="str">
        <f ca="1">IF(C117&lt;&gt;"",HYPERLINK("#LANÇAMENTOS!"&amp;ADDRESS(ROW(LANÇAMENTOS!A$16)+PAINEL!B117*2-1,1),INDIRECT("LANÇAMENTOS!"&amp;ADDRESS(ROW(LANÇAMENTOS!A$16)+PAINEL!B117*2-1,COLUMN(LANÇAMENTOS!F93)))),"")</f>
        <v/>
      </c>
      <c r="Q117" s="138"/>
      <c r="R117" s="57">
        <f t="shared" ca="1" si="68"/>
        <v>0</v>
      </c>
      <c r="S117" s="57" t="str">
        <f t="shared" ca="1" si="69"/>
        <v/>
      </c>
      <c r="T117" s="57" t="str">
        <f t="shared" ca="1" si="70"/>
        <v/>
      </c>
      <c r="U117" s="115"/>
      <c r="V117" s="56"/>
      <c r="W117" s="56"/>
    </row>
    <row r="118" spans="1:23" s="162" customFormat="1" ht="37.5" customHeight="1" x14ac:dyDescent="0.35">
      <c r="A118" s="99"/>
      <c r="B118" s="80">
        <f>HYPERLINK("#LANÇAMENTOS!"&amp;ADDRESS(ROW(LANÇAMENTOS!$A$16)+(ROW()-ROW($B$40))*2-1,1),ROW()-ROW($B$40))</f>
        <v>78</v>
      </c>
      <c r="C118" s="127"/>
      <c r="D118" s="128"/>
      <c r="E118" s="124"/>
      <c r="F118" s="125"/>
      <c r="G118" s="125"/>
      <c r="H118" s="125"/>
      <c r="I118" s="125"/>
      <c r="J118" s="126"/>
      <c r="K118" s="124"/>
      <c r="L118" s="125"/>
      <c r="M118" s="126"/>
      <c r="N118" s="147" t="str">
        <f t="shared" si="67"/>
        <v/>
      </c>
      <c r="O118" s="148"/>
      <c r="P118" s="137" t="str">
        <f ca="1">IF(C118&lt;&gt;"",HYPERLINK("#LANÇAMENTOS!"&amp;ADDRESS(ROW(LANÇAMENTOS!A$16)+PAINEL!B118*2-1,1),INDIRECT("LANÇAMENTOS!"&amp;ADDRESS(ROW(LANÇAMENTOS!A$16)+PAINEL!B118*2-1,COLUMN(LANÇAMENTOS!F94)))),"")</f>
        <v/>
      </c>
      <c r="Q118" s="138"/>
      <c r="R118" s="57">
        <f t="shared" ca="1" si="68"/>
        <v>0</v>
      </c>
      <c r="S118" s="57" t="str">
        <f t="shared" ca="1" si="69"/>
        <v/>
      </c>
      <c r="T118" s="57" t="str">
        <f t="shared" ca="1" si="70"/>
        <v/>
      </c>
      <c r="U118" s="115"/>
      <c r="V118" s="56"/>
      <c r="W118" s="56"/>
    </row>
    <row r="119" spans="1:23" s="162" customFormat="1" ht="37.5" customHeight="1" x14ac:dyDescent="0.35">
      <c r="A119" s="99"/>
      <c r="B119" s="80">
        <f>HYPERLINK("#LANÇAMENTOS!"&amp;ADDRESS(ROW(LANÇAMENTOS!$A$16)+(ROW()-ROW($B$40))*2-1,1),ROW()-ROW($B$40))</f>
        <v>79</v>
      </c>
      <c r="C119" s="127"/>
      <c r="D119" s="128"/>
      <c r="E119" s="124"/>
      <c r="F119" s="125"/>
      <c r="G119" s="125"/>
      <c r="H119" s="125"/>
      <c r="I119" s="125"/>
      <c r="J119" s="126"/>
      <c r="K119" s="124"/>
      <c r="L119" s="125"/>
      <c r="M119" s="126"/>
      <c r="N119" s="147" t="str">
        <f t="shared" si="67"/>
        <v/>
      </c>
      <c r="O119" s="148"/>
      <c r="P119" s="137" t="str">
        <f ca="1">IF(C119&lt;&gt;"",HYPERLINK("#LANÇAMENTOS!"&amp;ADDRESS(ROW(LANÇAMENTOS!A$16)+PAINEL!B119*2-1,1),INDIRECT("LANÇAMENTOS!"&amp;ADDRESS(ROW(LANÇAMENTOS!A$16)+PAINEL!B119*2-1,COLUMN(LANÇAMENTOS!F95)))),"")</f>
        <v/>
      </c>
      <c r="Q119" s="138"/>
      <c r="R119" s="57">
        <f t="shared" ca="1" si="68"/>
        <v>0</v>
      </c>
      <c r="S119" s="57" t="str">
        <f t="shared" ca="1" si="69"/>
        <v/>
      </c>
      <c r="T119" s="57" t="str">
        <f t="shared" ca="1" si="70"/>
        <v/>
      </c>
      <c r="U119" s="115"/>
      <c r="V119" s="56"/>
      <c r="W119" s="56"/>
    </row>
    <row r="120" spans="1:23" s="162" customFormat="1" ht="37.5" customHeight="1" x14ac:dyDescent="0.35">
      <c r="A120" s="99"/>
      <c r="B120" s="80">
        <f>HYPERLINK("#LANÇAMENTOS!"&amp;ADDRESS(ROW(LANÇAMENTOS!$A$16)+(ROW()-ROW($B$40))*2-1,1),ROW()-ROW($B$40))</f>
        <v>80</v>
      </c>
      <c r="C120" s="127"/>
      <c r="D120" s="128"/>
      <c r="E120" s="124"/>
      <c r="F120" s="125"/>
      <c r="G120" s="125"/>
      <c r="H120" s="125"/>
      <c r="I120" s="125"/>
      <c r="J120" s="126"/>
      <c r="K120" s="124"/>
      <c r="L120" s="125"/>
      <c r="M120" s="126"/>
      <c r="N120" s="147" t="str">
        <f t="shared" si="67"/>
        <v/>
      </c>
      <c r="O120" s="148"/>
      <c r="P120" s="137" t="str">
        <f ca="1">IF(C120&lt;&gt;"",HYPERLINK("#LANÇAMENTOS!"&amp;ADDRESS(ROW(LANÇAMENTOS!A$16)+PAINEL!B120*2-1,1),INDIRECT("LANÇAMENTOS!"&amp;ADDRESS(ROW(LANÇAMENTOS!A$16)+PAINEL!B120*2-1,COLUMN(LANÇAMENTOS!F96)))),"")</f>
        <v/>
      </c>
      <c r="Q120" s="138"/>
      <c r="R120" s="57">
        <f t="shared" ca="1" si="68"/>
        <v>0</v>
      </c>
      <c r="S120" s="57" t="str">
        <f t="shared" ca="1" si="69"/>
        <v/>
      </c>
      <c r="T120" s="57" t="str">
        <f t="shared" ca="1" si="70"/>
        <v/>
      </c>
      <c r="U120" s="115"/>
      <c r="V120" s="56"/>
      <c r="W120" s="56"/>
    </row>
    <row r="121" spans="1:23" s="162" customFormat="1" ht="37.5" customHeight="1" x14ac:dyDescent="0.35">
      <c r="A121" s="99"/>
      <c r="B121" s="80">
        <f>HYPERLINK("#LANÇAMENTOS!"&amp;ADDRESS(ROW(LANÇAMENTOS!$A$16)+(ROW()-ROW($B$40))*2-1,1),ROW()-ROW($B$40))</f>
        <v>81</v>
      </c>
      <c r="C121" s="127"/>
      <c r="D121" s="128"/>
      <c r="E121" s="124"/>
      <c r="F121" s="125"/>
      <c r="G121" s="125"/>
      <c r="H121" s="125"/>
      <c r="I121" s="125"/>
      <c r="J121" s="126"/>
      <c r="K121" s="124"/>
      <c r="L121" s="125"/>
      <c r="M121" s="126"/>
      <c r="N121" s="147" t="str">
        <f t="shared" si="67"/>
        <v/>
      </c>
      <c r="O121" s="148"/>
      <c r="P121" s="137" t="str">
        <f ca="1">IF(C121&lt;&gt;"",HYPERLINK("#LANÇAMENTOS!"&amp;ADDRESS(ROW(LANÇAMENTOS!A$16)+PAINEL!B121*2-1,1),INDIRECT("LANÇAMENTOS!"&amp;ADDRESS(ROW(LANÇAMENTOS!A$16)+PAINEL!B121*2-1,COLUMN(LANÇAMENTOS!F97)))),"")</f>
        <v/>
      </c>
      <c r="Q121" s="138"/>
      <c r="R121" s="57">
        <f t="shared" ca="1" si="68"/>
        <v>0</v>
      </c>
      <c r="S121" s="57" t="str">
        <f t="shared" ca="1" si="69"/>
        <v/>
      </c>
      <c r="T121" s="57" t="str">
        <f t="shared" ca="1" si="70"/>
        <v/>
      </c>
      <c r="U121" s="115"/>
      <c r="V121" s="56"/>
      <c r="W121" s="56"/>
    </row>
    <row r="122" spans="1:23" s="162" customFormat="1" ht="37.5" customHeight="1" x14ac:dyDescent="0.35">
      <c r="A122" s="99"/>
      <c r="B122" s="80">
        <f>HYPERLINK("#LANÇAMENTOS!"&amp;ADDRESS(ROW(LANÇAMENTOS!$A$16)+(ROW()-ROW($B$40))*2-1,1),ROW()-ROW($B$40))</f>
        <v>82</v>
      </c>
      <c r="C122" s="127"/>
      <c r="D122" s="128"/>
      <c r="E122" s="124"/>
      <c r="F122" s="125"/>
      <c r="G122" s="125"/>
      <c r="H122" s="125"/>
      <c r="I122" s="125"/>
      <c r="J122" s="126"/>
      <c r="K122" s="124"/>
      <c r="L122" s="125"/>
      <c r="M122" s="126"/>
      <c r="N122" s="147" t="str">
        <f t="shared" si="67"/>
        <v/>
      </c>
      <c r="O122" s="148"/>
      <c r="P122" s="137" t="str">
        <f ca="1">IF(C122&lt;&gt;"",HYPERLINK("#LANÇAMENTOS!"&amp;ADDRESS(ROW(LANÇAMENTOS!A$16)+PAINEL!B122*2-1,1),INDIRECT("LANÇAMENTOS!"&amp;ADDRESS(ROW(LANÇAMENTOS!A$16)+PAINEL!B122*2-1,COLUMN(LANÇAMENTOS!F98)))),"")</f>
        <v/>
      </c>
      <c r="Q122" s="138"/>
      <c r="R122" s="57">
        <f t="shared" ca="1" si="68"/>
        <v>0</v>
      </c>
      <c r="S122" s="57" t="str">
        <f t="shared" ca="1" si="69"/>
        <v/>
      </c>
      <c r="T122" s="57" t="str">
        <f t="shared" ca="1" si="70"/>
        <v/>
      </c>
      <c r="U122" s="115"/>
      <c r="V122" s="56"/>
      <c r="W122" s="56"/>
    </row>
    <row r="123" spans="1:23" s="162" customFormat="1" ht="37.5" customHeight="1" x14ac:dyDescent="0.35">
      <c r="A123" s="99"/>
      <c r="B123" s="80">
        <f>HYPERLINK("#LANÇAMENTOS!"&amp;ADDRESS(ROW(LANÇAMENTOS!$A$16)+(ROW()-ROW($B$40))*2-1,1),ROW()-ROW($B$40))</f>
        <v>83</v>
      </c>
      <c r="C123" s="127"/>
      <c r="D123" s="128"/>
      <c r="E123" s="124"/>
      <c r="F123" s="125"/>
      <c r="G123" s="125"/>
      <c r="H123" s="125"/>
      <c r="I123" s="125"/>
      <c r="J123" s="126"/>
      <c r="K123" s="124"/>
      <c r="L123" s="125"/>
      <c r="M123" s="126"/>
      <c r="N123" s="147" t="str">
        <f t="shared" si="67"/>
        <v/>
      </c>
      <c r="O123" s="148"/>
      <c r="P123" s="137" t="str">
        <f ca="1">IF(C123&lt;&gt;"",HYPERLINK("#LANÇAMENTOS!"&amp;ADDRESS(ROW(LANÇAMENTOS!A$16)+PAINEL!B123*2-1,1),INDIRECT("LANÇAMENTOS!"&amp;ADDRESS(ROW(LANÇAMENTOS!A$16)+PAINEL!B123*2-1,COLUMN(LANÇAMENTOS!F99)))),"")</f>
        <v/>
      </c>
      <c r="Q123" s="138"/>
      <c r="R123" s="57">
        <f t="shared" ca="1" si="68"/>
        <v>0</v>
      </c>
      <c r="S123" s="57" t="str">
        <f t="shared" ca="1" si="69"/>
        <v/>
      </c>
      <c r="T123" s="57" t="str">
        <f t="shared" ca="1" si="70"/>
        <v/>
      </c>
      <c r="U123" s="115"/>
      <c r="V123" s="56"/>
      <c r="W123" s="56"/>
    </row>
    <row r="124" spans="1:23" s="162" customFormat="1" ht="37.5" customHeight="1" x14ac:dyDescent="0.35">
      <c r="A124" s="99"/>
      <c r="B124" s="80">
        <f>HYPERLINK("#LANÇAMENTOS!"&amp;ADDRESS(ROW(LANÇAMENTOS!$A$16)+(ROW()-ROW($B$40))*2-1,1),ROW()-ROW($B$40))</f>
        <v>84</v>
      </c>
      <c r="C124" s="127"/>
      <c r="D124" s="128"/>
      <c r="E124" s="124"/>
      <c r="F124" s="125"/>
      <c r="G124" s="125"/>
      <c r="H124" s="125"/>
      <c r="I124" s="125"/>
      <c r="J124" s="126"/>
      <c r="K124" s="124"/>
      <c r="L124" s="125"/>
      <c r="M124" s="126"/>
      <c r="N124" s="147" t="str">
        <f t="shared" si="67"/>
        <v/>
      </c>
      <c r="O124" s="148"/>
      <c r="P124" s="137" t="str">
        <f ca="1">IF(C124&lt;&gt;"",HYPERLINK("#LANÇAMENTOS!"&amp;ADDRESS(ROW(LANÇAMENTOS!A$16)+PAINEL!B124*2-1,1),INDIRECT("LANÇAMENTOS!"&amp;ADDRESS(ROW(LANÇAMENTOS!A$16)+PAINEL!B124*2-1,COLUMN(LANÇAMENTOS!F100)))),"")</f>
        <v/>
      </c>
      <c r="Q124" s="138"/>
      <c r="R124" s="57">
        <f t="shared" ca="1" si="68"/>
        <v>0</v>
      </c>
      <c r="S124" s="57" t="str">
        <f t="shared" ca="1" si="69"/>
        <v/>
      </c>
      <c r="T124" s="57" t="str">
        <f t="shared" ca="1" si="70"/>
        <v/>
      </c>
      <c r="U124" s="115"/>
      <c r="V124" s="56"/>
      <c r="W124" s="56"/>
    </row>
    <row r="125" spans="1:23" s="162" customFormat="1" ht="37.5" customHeight="1" x14ac:dyDescent="0.35">
      <c r="A125" s="99"/>
      <c r="B125" s="80">
        <f>HYPERLINK("#LANÇAMENTOS!"&amp;ADDRESS(ROW(LANÇAMENTOS!$A$16)+(ROW()-ROW($B$40))*2-1,1),ROW()-ROW($B$40))</f>
        <v>85</v>
      </c>
      <c r="C125" s="127"/>
      <c r="D125" s="128"/>
      <c r="E125" s="124"/>
      <c r="F125" s="125"/>
      <c r="G125" s="125"/>
      <c r="H125" s="125"/>
      <c r="I125" s="125"/>
      <c r="J125" s="126"/>
      <c r="K125" s="124"/>
      <c r="L125" s="125"/>
      <c r="M125" s="126"/>
      <c r="N125" s="147" t="str">
        <f t="shared" si="67"/>
        <v/>
      </c>
      <c r="O125" s="148"/>
      <c r="P125" s="137" t="str">
        <f ca="1">IF(C125&lt;&gt;"",HYPERLINK("#LANÇAMENTOS!"&amp;ADDRESS(ROW(LANÇAMENTOS!A$16)+PAINEL!B125*2-1,1),INDIRECT("LANÇAMENTOS!"&amp;ADDRESS(ROW(LANÇAMENTOS!A$16)+PAINEL!B125*2-1,COLUMN(LANÇAMENTOS!F101)))),"")</f>
        <v/>
      </c>
      <c r="Q125" s="138"/>
      <c r="R125" s="57">
        <f t="shared" ca="1" si="68"/>
        <v>0</v>
      </c>
      <c r="S125" s="57" t="str">
        <f t="shared" ca="1" si="69"/>
        <v/>
      </c>
      <c r="T125" s="57" t="str">
        <f t="shared" ca="1" si="70"/>
        <v/>
      </c>
      <c r="U125" s="115"/>
      <c r="V125" s="56"/>
      <c r="W125" s="56"/>
    </row>
    <row r="126" spans="1:23" s="162" customFormat="1" ht="37.5" customHeight="1" x14ac:dyDescent="0.35">
      <c r="A126" s="99"/>
      <c r="B126" s="80">
        <f>HYPERLINK("#LANÇAMENTOS!"&amp;ADDRESS(ROW(LANÇAMENTOS!$A$16)+(ROW()-ROW($B$40))*2-1,1),ROW()-ROW($B$40))</f>
        <v>86</v>
      </c>
      <c r="C126" s="127"/>
      <c r="D126" s="128"/>
      <c r="E126" s="124"/>
      <c r="F126" s="125"/>
      <c r="G126" s="125"/>
      <c r="H126" s="125"/>
      <c r="I126" s="125"/>
      <c r="J126" s="126"/>
      <c r="K126" s="124"/>
      <c r="L126" s="125"/>
      <c r="M126" s="126"/>
      <c r="N126" s="147" t="str">
        <f t="shared" si="67"/>
        <v/>
      </c>
      <c r="O126" s="148"/>
      <c r="P126" s="137" t="str">
        <f ca="1">IF(C126&lt;&gt;"",HYPERLINK("#LANÇAMENTOS!"&amp;ADDRESS(ROW(LANÇAMENTOS!A$16)+PAINEL!B126*2-1,1),INDIRECT("LANÇAMENTOS!"&amp;ADDRESS(ROW(LANÇAMENTOS!A$16)+PAINEL!B126*2-1,COLUMN(LANÇAMENTOS!F102)))),"")</f>
        <v/>
      </c>
      <c r="Q126" s="138"/>
      <c r="R126" s="57">
        <f t="shared" ca="1" si="68"/>
        <v>0</v>
      </c>
      <c r="S126" s="57" t="str">
        <f t="shared" ca="1" si="69"/>
        <v/>
      </c>
      <c r="T126" s="57" t="str">
        <f t="shared" ca="1" si="70"/>
        <v/>
      </c>
      <c r="U126" s="115"/>
      <c r="V126" s="56"/>
      <c r="W126" s="56"/>
    </row>
    <row r="127" spans="1:23" s="162" customFormat="1" ht="37.5" customHeight="1" x14ac:dyDescent="0.35">
      <c r="A127" s="99"/>
      <c r="B127" s="80">
        <f>HYPERLINK("#LANÇAMENTOS!"&amp;ADDRESS(ROW(LANÇAMENTOS!$A$16)+(ROW()-ROW($B$40))*2-1,1),ROW()-ROW($B$40))</f>
        <v>87</v>
      </c>
      <c r="C127" s="127"/>
      <c r="D127" s="128"/>
      <c r="E127" s="124"/>
      <c r="F127" s="125"/>
      <c r="G127" s="125"/>
      <c r="H127" s="125"/>
      <c r="I127" s="125"/>
      <c r="J127" s="126"/>
      <c r="K127" s="124"/>
      <c r="L127" s="125"/>
      <c r="M127" s="126"/>
      <c r="N127" s="147" t="str">
        <f t="shared" si="67"/>
        <v/>
      </c>
      <c r="O127" s="148"/>
      <c r="P127" s="137" t="str">
        <f ca="1">IF(C127&lt;&gt;"",HYPERLINK("#LANÇAMENTOS!"&amp;ADDRESS(ROW(LANÇAMENTOS!A$16)+PAINEL!B127*2-1,1),INDIRECT("LANÇAMENTOS!"&amp;ADDRESS(ROW(LANÇAMENTOS!A$16)+PAINEL!B127*2-1,COLUMN(LANÇAMENTOS!F103)))),"")</f>
        <v/>
      </c>
      <c r="Q127" s="138"/>
      <c r="R127" s="57">
        <f t="shared" ca="1" si="68"/>
        <v>0</v>
      </c>
      <c r="S127" s="57" t="str">
        <f t="shared" ca="1" si="69"/>
        <v/>
      </c>
      <c r="T127" s="57" t="str">
        <f t="shared" ca="1" si="70"/>
        <v/>
      </c>
      <c r="U127" s="115"/>
      <c r="V127" s="56"/>
      <c r="W127" s="56"/>
    </row>
    <row r="128" spans="1:23" s="162" customFormat="1" ht="37.5" customHeight="1" x14ac:dyDescent="0.35">
      <c r="A128" s="99"/>
      <c r="B128" s="80">
        <f>HYPERLINK("#LANÇAMENTOS!"&amp;ADDRESS(ROW(LANÇAMENTOS!$A$16)+(ROW()-ROW($B$40))*2-1,1),ROW()-ROW($B$40))</f>
        <v>88</v>
      </c>
      <c r="C128" s="127"/>
      <c r="D128" s="128"/>
      <c r="E128" s="124"/>
      <c r="F128" s="125"/>
      <c r="G128" s="125"/>
      <c r="H128" s="125"/>
      <c r="I128" s="125"/>
      <c r="J128" s="126"/>
      <c r="K128" s="124"/>
      <c r="L128" s="125"/>
      <c r="M128" s="126"/>
      <c r="N128" s="147" t="str">
        <f t="shared" si="67"/>
        <v/>
      </c>
      <c r="O128" s="148"/>
      <c r="P128" s="137" t="str">
        <f ca="1">IF(C128&lt;&gt;"",HYPERLINK("#LANÇAMENTOS!"&amp;ADDRESS(ROW(LANÇAMENTOS!A$16)+PAINEL!B128*2-1,1),INDIRECT("LANÇAMENTOS!"&amp;ADDRESS(ROW(LANÇAMENTOS!A$16)+PAINEL!B128*2-1,COLUMN(LANÇAMENTOS!F104)))),"")</f>
        <v/>
      </c>
      <c r="Q128" s="138"/>
      <c r="R128" s="57">
        <f t="shared" ca="1" si="68"/>
        <v>0</v>
      </c>
      <c r="S128" s="57" t="str">
        <f t="shared" ca="1" si="69"/>
        <v/>
      </c>
      <c r="T128" s="57" t="str">
        <f t="shared" ca="1" si="70"/>
        <v/>
      </c>
      <c r="U128" s="115"/>
      <c r="V128" s="56"/>
      <c r="W128" s="56"/>
    </row>
    <row r="129" spans="1:23" s="162" customFormat="1" ht="37.5" customHeight="1" x14ac:dyDescent="0.35">
      <c r="A129" s="99"/>
      <c r="B129" s="80">
        <f>HYPERLINK("#LANÇAMENTOS!"&amp;ADDRESS(ROW(LANÇAMENTOS!$A$16)+(ROW()-ROW($B$40))*2-1,1),ROW()-ROW($B$40))</f>
        <v>89</v>
      </c>
      <c r="C129" s="127"/>
      <c r="D129" s="128"/>
      <c r="E129" s="124"/>
      <c r="F129" s="125"/>
      <c r="G129" s="125"/>
      <c r="H129" s="125"/>
      <c r="I129" s="125"/>
      <c r="J129" s="126"/>
      <c r="K129" s="124"/>
      <c r="L129" s="125"/>
      <c r="M129" s="126"/>
      <c r="N129" s="147" t="str">
        <f t="shared" si="67"/>
        <v/>
      </c>
      <c r="O129" s="148"/>
      <c r="P129" s="137" t="str">
        <f ca="1">IF(C129&lt;&gt;"",HYPERLINK("#LANÇAMENTOS!"&amp;ADDRESS(ROW(LANÇAMENTOS!A$16)+PAINEL!B129*2-1,1),INDIRECT("LANÇAMENTOS!"&amp;ADDRESS(ROW(LANÇAMENTOS!A$16)+PAINEL!B129*2-1,COLUMN(LANÇAMENTOS!F105)))),"")</f>
        <v/>
      </c>
      <c r="Q129" s="138"/>
      <c r="R129" s="57">
        <f t="shared" ca="1" si="68"/>
        <v>0</v>
      </c>
      <c r="S129" s="57" t="str">
        <f t="shared" ca="1" si="69"/>
        <v/>
      </c>
      <c r="T129" s="57" t="str">
        <f t="shared" ca="1" si="70"/>
        <v/>
      </c>
      <c r="U129" s="115"/>
      <c r="V129" s="56"/>
      <c r="W129" s="56"/>
    </row>
    <row r="130" spans="1:23" s="162" customFormat="1" ht="37.5" customHeight="1" x14ac:dyDescent="0.35">
      <c r="A130" s="99"/>
      <c r="B130" s="80">
        <f>HYPERLINK("#LANÇAMENTOS!"&amp;ADDRESS(ROW(LANÇAMENTOS!$A$16)+(ROW()-ROW($B$40))*2-1,1),ROW()-ROW($B$40))</f>
        <v>90</v>
      </c>
      <c r="C130" s="127"/>
      <c r="D130" s="128"/>
      <c r="E130" s="124"/>
      <c r="F130" s="125"/>
      <c r="G130" s="125"/>
      <c r="H130" s="125"/>
      <c r="I130" s="125"/>
      <c r="J130" s="126"/>
      <c r="K130" s="124"/>
      <c r="L130" s="125"/>
      <c r="M130" s="126"/>
      <c r="N130" s="147" t="str">
        <f t="shared" si="67"/>
        <v/>
      </c>
      <c r="O130" s="148"/>
      <c r="P130" s="137" t="str">
        <f ca="1">IF(C130&lt;&gt;"",HYPERLINK("#LANÇAMENTOS!"&amp;ADDRESS(ROW(LANÇAMENTOS!A$16)+PAINEL!B130*2-1,1),INDIRECT("LANÇAMENTOS!"&amp;ADDRESS(ROW(LANÇAMENTOS!A$16)+PAINEL!B130*2-1,COLUMN(LANÇAMENTOS!F106)))),"")</f>
        <v/>
      </c>
      <c r="Q130" s="138"/>
      <c r="R130" s="57">
        <f t="shared" ca="1" si="68"/>
        <v>0</v>
      </c>
      <c r="S130" s="57" t="str">
        <f t="shared" ca="1" si="69"/>
        <v/>
      </c>
      <c r="T130" s="57" t="str">
        <f t="shared" ca="1" si="70"/>
        <v/>
      </c>
      <c r="U130" s="115"/>
      <c r="V130" s="56"/>
      <c r="W130" s="56"/>
    </row>
    <row r="131" spans="1:23" s="162" customFormat="1" ht="37.5" customHeight="1" x14ac:dyDescent="0.35">
      <c r="A131" s="99"/>
      <c r="B131" s="80">
        <f>HYPERLINK("#LANÇAMENTOS!"&amp;ADDRESS(ROW(LANÇAMENTOS!$A$16)+(ROW()-ROW($B$40))*2-1,1),ROW()-ROW($B$40))</f>
        <v>91</v>
      </c>
      <c r="C131" s="127"/>
      <c r="D131" s="128"/>
      <c r="E131" s="124"/>
      <c r="F131" s="125"/>
      <c r="G131" s="125"/>
      <c r="H131" s="125"/>
      <c r="I131" s="125"/>
      <c r="J131" s="126"/>
      <c r="K131" s="124"/>
      <c r="L131" s="125"/>
      <c r="M131" s="126"/>
      <c r="N131" s="147" t="str">
        <f t="shared" si="67"/>
        <v/>
      </c>
      <c r="O131" s="148"/>
      <c r="P131" s="137" t="str">
        <f ca="1">IF(C131&lt;&gt;"",HYPERLINK("#LANÇAMENTOS!"&amp;ADDRESS(ROW(LANÇAMENTOS!A$16)+PAINEL!B131*2-1,1),INDIRECT("LANÇAMENTOS!"&amp;ADDRESS(ROW(LANÇAMENTOS!A$16)+PAINEL!B131*2-1,COLUMN(LANÇAMENTOS!F107)))),"")</f>
        <v/>
      </c>
      <c r="Q131" s="138"/>
      <c r="R131" s="57">
        <f t="shared" ca="1" si="68"/>
        <v>0</v>
      </c>
      <c r="S131" s="57" t="str">
        <f t="shared" ca="1" si="69"/>
        <v/>
      </c>
      <c r="T131" s="57" t="str">
        <f t="shared" ca="1" si="70"/>
        <v/>
      </c>
      <c r="U131" s="115"/>
      <c r="V131" s="56"/>
      <c r="W131" s="56"/>
    </row>
    <row r="132" spans="1:23" s="162" customFormat="1" ht="37.5" customHeight="1" x14ac:dyDescent="0.35">
      <c r="A132" s="99"/>
      <c r="B132" s="80">
        <f>HYPERLINK("#LANÇAMENTOS!"&amp;ADDRESS(ROW(LANÇAMENTOS!$A$16)+(ROW()-ROW($B$40))*2-1,1),ROW()-ROW($B$40))</f>
        <v>92</v>
      </c>
      <c r="C132" s="127"/>
      <c r="D132" s="128"/>
      <c r="E132" s="124"/>
      <c r="F132" s="125"/>
      <c r="G132" s="125"/>
      <c r="H132" s="125"/>
      <c r="I132" s="125"/>
      <c r="J132" s="126"/>
      <c r="K132" s="124"/>
      <c r="L132" s="125"/>
      <c r="M132" s="126"/>
      <c r="N132" s="147" t="str">
        <f t="shared" si="67"/>
        <v/>
      </c>
      <c r="O132" s="148"/>
      <c r="P132" s="137" t="str">
        <f ca="1">IF(C132&lt;&gt;"",HYPERLINK("#LANÇAMENTOS!"&amp;ADDRESS(ROW(LANÇAMENTOS!A$16)+PAINEL!B132*2-1,1),INDIRECT("LANÇAMENTOS!"&amp;ADDRESS(ROW(LANÇAMENTOS!A$16)+PAINEL!B132*2-1,COLUMN(LANÇAMENTOS!F108)))),"")</f>
        <v/>
      </c>
      <c r="Q132" s="138"/>
      <c r="R132" s="57">
        <f t="shared" ca="1" si="68"/>
        <v>0</v>
      </c>
      <c r="S132" s="57" t="str">
        <f t="shared" ca="1" si="69"/>
        <v/>
      </c>
      <c r="T132" s="57" t="str">
        <f t="shared" ca="1" si="70"/>
        <v/>
      </c>
      <c r="U132" s="115"/>
      <c r="V132" s="56"/>
      <c r="W132" s="56"/>
    </row>
    <row r="133" spans="1:23" s="162" customFormat="1" ht="37.5" customHeight="1" x14ac:dyDescent="0.35">
      <c r="A133" s="99"/>
      <c r="B133" s="80">
        <f>HYPERLINK("#LANÇAMENTOS!"&amp;ADDRESS(ROW(LANÇAMENTOS!$A$16)+(ROW()-ROW($B$40))*2-1,1),ROW()-ROW($B$40))</f>
        <v>93</v>
      </c>
      <c r="C133" s="127"/>
      <c r="D133" s="128"/>
      <c r="E133" s="124"/>
      <c r="F133" s="125"/>
      <c r="G133" s="125"/>
      <c r="H133" s="125"/>
      <c r="I133" s="125"/>
      <c r="J133" s="126"/>
      <c r="K133" s="124"/>
      <c r="L133" s="125"/>
      <c r="M133" s="126"/>
      <c r="N133" s="147" t="str">
        <f t="shared" si="67"/>
        <v/>
      </c>
      <c r="O133" s="148"/>
      <c r="P133" s="137" t="str">
        <f ca="1">IF(C133&lt;&gt;"",HYPERLINK("#LANÇAMENTOS!"&amp;ADDRESS(ROW(LANÇAMENTOS!A$16)+PAINEL!B133*2-1,1),INDIRECT("LANÇAMENTOS!"&amp;ADDRESS(ROW(LANÇAMENTOS!A$16)+PAINEL!B133*2-1,COLUMN(LANÇAMENTOS!F109)))),"")</f>
        <v/>
      </c>
      <c r="Q133" s="138"/>
      <c r="R133" s="57">
        <f t="shared" ca="1" si="68"/>
        <v>0</v>
      </c>
      <c r="S133" s="57" t="str">
        <f t="shared" ca="1" si="69"/>
        <v/>
      </c>
      <c r="T133" s="57" t="str">
        <f t="shared" ca="1" si="70"/>
        <v/>
      </c>
      <c r="U133" s="115"/>
      <c r="V133" s="56"/>
      <c r="W133" s="56"/>
    </row>
    <row r="134" spans="1:23" s="162" customFormat="1" ht="37.5" customHeight="1" x14ac:dyDescent="0.35">
      <c r="A134" s="99"/>
      <c r="B134" s="80">
        <f>HYPERLINK("#LANÇAMENTOS!"&amp;ADDRESS(ROW(LANÇAMENTOS!$A$16)+(ROW()-ROW($B$40))*2-1,1),ROW()-ROW($B$40))</f>
        <v>94</v>
      </c>
      <c r="C134" s="127"/>
      <c r="D134" s="128"/>
      <c r="E134" s="124"/>
      <c r="F134" s="125"/>
      <c r="G134" s="125"/>
      <c r="H134" s="125"/>
      <c r="I134" s="125"/>
      <c r="J134" s="126"/>
      <c r="K134" s="124"/>
      <c r="L134" s="125"/>
      <c r="M134" s="126"/>
      <c r="N134" s="147" t="str">
        <f t="shared" si="67"/>
        <v/>
      </c>
      <c r="O134" s="148"/>
      <c r="P134" s="137" t="str">
        <f ca="1">IF(C134&lt;&gt;"",HYPERLINK("#LANÇAMENTOS!"&amp;ADDRESS(ROW(LANÇAMENTOS!A$16)+PAINEL!B134*2-1,1),INDIRECT("LANÇAMENTOS!"&amp;ADDRESS(ROW(LANÇAMENTOS!A$16)+PAINEL!B134*2-1,COLUMN(LANÇAMENTOS!F110)))),"")</f>
        <v/>
      </c>
      <c r="Q134" s="138"/>
      <c r="R134" s="57">
        <f t="shared" ca="1" si="68"/>
        <v>0</v>
      </c>
      <c r="S134" s="57" t="str">
        <f t="shared" ca="1" si="69"/>
        <v/>
      </c>
      <c r="T134" s="57" t="str">
        <f t="shared" ca="1" si="70"/>
        <v/>
      </c>
      <c r="U134" s="115"/>
      <c r="V134" s="56"/>
      <c r="W134" s="56"/>
    </row>
    <row r="135" spans="1:23" s="162" customFormat="1" ht="37.5" customHeight="1" x14ac:dyDescent="0.35">
      <c r="A135" s="99"/>
      <c r="B135" s="80">
        <f>HYPERLINK("#LANÇAMENTOS!"&amp;ADDRESS(ROW(LANÇAMENTOS!$A$16)+(ROW()-ROW($B$40))*2-1,1),ROW()-ROW($B$40))</f>
        <v>95</v>
      </c>
      <c r="C135" s="127"/>
      <c r="D135" s="128"/>
      <c r="E135" s="124"/>
      <c r="F135" s="125"/>
      <c r="G135" s="125"/>
      <c r="H135" s="125"/>
      <c r="I135" s="125"/>
      <c r="J135" s="126"/>
      <c r="K135" s="124"/>
      <c r="L135" s="125"/>
      <c r="M135" s="126"/>
      <c r="N135" s="147" t="str">
        <f t="shared" si="67"/>
        <v/>
      </c>
      <c r="O135" s="148"/>
      <c r="P135" s="137" t="str">
        <f ca="1">IF(C135&lt;&gt;"",HYPERLINK("#LANÇAMENTOS!"&amp;ADDRESS(ROW(LANÇAMENTOS!A$16)+PAINEL!B135*2-1,1),INDIRECT("LANÇAMENTOS!"&amp;ADDRESS(ROW(LANÇAMENTOS!A$16)+PAINEL!B135*2-1,COLUMN(LANÇAMENTOS!F111)))),"")</f>
        <v/>
      </c>
      <c r="Q135" s="138"/>
      <c r="R135" s="57">
        <f t="shared" ca="1" si="68"/>
        <v>0</v>
      </c>
      <c r="S135" s="57" t="str">
        <f t="shared" ca="1" si="69"/>
        <v/>
      </c>
      <c r="T135" s="57" t="str">
        <f t="shared" ca="1" si="70"/>
        <v/>
      </c>
      <c r="U135" s="115"/>
      <c r="V135" s="56"/>
      <c r="W135" s="56"/>
    </row>
    <row r="136" spans="1:23" s="162" customFormat="1" ht="37.5" customHeight="1" x14ac:dyDescent="0.35">
      <c r="A136" s="99"/>
      <c r="B136" s="80">
        <f>HYPERLINK("#LANÇAMENTOS!"&amp;ADDRESS(ROW(LANÇAMENTOS!$A$16)+(ROW()-ROW($B$40))*2-1,1),ROW()-ROW($B$40))</f>
        <v>96</v>
      </c>
      <c r="C136" s="127"/>
      <c r="D136" s="128"/>
      <c r="E136" s="124"/>
      <c r="F136" s="125"/>
      <c r="G136" s="125"/>
      <c r="H136" s="125"/>
      <c r="I136" s="125"/>
      <c r="J136" s="126"/>
      <c r="K136" s="124"/>
      <c r="L136" s="125"/>
      <c r="M136" s="126"/>
      <c r="N136" s="147" t="str">
        <f t="shared" si="67"/>
        <v/>
      </c>
      <c r="O136" s="148"/>
      <c r="P136" s="137" t="str">
        <f ca="1">IF(C136&lt;&gt;"",HYPERLINK("#LANÇAMENTOS!"&amp;ADDRESS(ROW(LANÇAMENTOS!A$16)+PAINEL!B136*2-1,1),INDIRECT("LANÇAMENTOS!"&amp;ADDRESS(ROW(LANÇAMENTOS!A$16)+PAINEL!B136*2-1,COLUMN(LANÇAMENTOS!F112)))),"")</f>
        <v/>
      </c>
      <c r="Q136" s="138"/>
      <c r="R136" s="57">
        <f t="shared" ca="1" si="68"/>
        <v>0</v>
      </c>
      <c r="S136" s="57" t="str">
        <f t="shared" ca="1" si="69"/>
        <v/>
      </c>
      <c r="T136" s="57" t="str">
        <f t="shared" ca="1" si="70"/>
        <v/>
      </c>
      <c r="U136" s="115"/>
      <c r="V136" s="56"/>
      <c r="W136" s="56"/>
    </row>
    <row r="137" spans="1:23" s="162" customFormat="1" ht="37.5" customHeight="1" x14ac:dyDescent="0.35">
      <c r="A137" s="99"/>
      <c r="B137" s="80">
        <f>HYPERLINK("#LANÇAMENTOS!"&amp;ADDRESS(ROW(LANÇAMENTOS!$A$16)+(ROW()-ROW($B$40))*2-1,1),ROW()-ROW($B$40))</f>
        <v>97</v>
      </c>
      <c r="C137" s="127"/>
      <c r="D137" s="128"/>
      <c r="E137" s="124"/>
      <c r="F137" s="125"/>
      <c r="G137" s="125"/>
      <c r="H137" s="125"/>
      <c r="I137" s="125"/>
      <c r="J137" s="126"/>
      <c r="K137" s="124"/>
      <c r="L137" s="125"/>
      <c r="M137" s="126"/>
      <c r="N137" s="147" t="str">
        <f t="shared" si="67"/>
        <v/>
      </c>
      <c r="O137" s="148"/>
      <c r="P137" s="137" t="str">
        <f ca="1">IF(C137&lt;&gt;"",HYPERLINK("#LANÇAMENTOS!"&amp;ADDRESS(ROW(LANÇAMENTOS!A$16)+PAINEL!B137*2-1,1),INDIRECT("LANÇAMENTOS!"&amp;ADDRESS(ROW(LANÇAMENTOS!A$16)+PAINEL!B137*2-1,COLUMN(LANÇAMENTOS!F113)))),"")</f>
        <v/>
      </c>
      <c r="Q137" s="138"/>
      <c r="R137" s="57">
        <f t="shared" ca="1" si="68"/>
        <v>0</v>
      </c>
      <c r="S137" s="57" t="str">
        <f t="shared" ca="1" si="69"/>
        <v/>
      </c>
      <c r="T137" s="57" t="str">
        <f t="shared" ca="1" si="70"/>
        <v/>
      </c>
      <c r="U137" s="115"/>
      <c r="V137" s="56"/>
      <c r="W137" s="56"/>
    </row>
    <row r="138" spans="1:23" s="162" customFormat="1" ht="37.5" customHeight="1" x14ac:dyDescent="0.35">
      <c r="A138" s="99"/>
      <c r="B138" s="80">
        <f>HYPERLINK("#LANÇAMENTOS!"&amp;ADDRESS(ROW(LANÇAMENTOS!$A$16)+(ROW()-ROW($B$40))*2-1,1),ROW()-ROW($B$40))</f>
        <v>98</v>
      </c>
      <c r="C138" s="127"/>
      <c r="D138" s="128"/>
      <c r="E138" s="124"/>
      <c r="F138" s="125"/>
      <c r="G138" s="125"/>
      <c r="H138" s="125"/>
      <c r="I138" s="125"/>
      <c r="J138" s="126"/>
      <c r="K138" s="124"/>
      <c r="L138" s="125"/>
      <c r="M138" s="126"/>
      <c r="N138" s="147" t="str">
        <f t="shared" si="67"/>
        <v/>
      </c>
      <c r="O138" s="148"/>
      <c r="P138" s="137" t="str">
        <f ca="1">IF(C138&lt;&gt;"",HYPERLINK("#LANÇAMENTOS!"&amp;ADDRESS(ROW(LANÇAMENTOS!A$16)+PAINEL!B138*2-1,1),INDIRECT("LANÇAMENTOS!"&amp;ADDRESS(ROW(LANÇAMENTOS!A$16)+PAINEL!B138*2-1,COLUMN(LANÇAMENTOS!F114)))),"")</f>
        <v/>
      </c>
      <c r="Q138" s="138"/>
      <c r="R138" s="57">
        <f t="shared" ca="1" si="68"/>
        <v>0</v>
      </c>
      <c r="S138" s="57" t="str">
        <f t="shared" ca="1" si="69"/>
        <v/>
      </c>
      <c r="T138" s="57" t="str">
        <f t="shared" ca="1" si="70"/>
        <v/>
      </c>
      <c r="U138" s="115"/>
      <c r="V138" s="56"/>
      <c r="W138" s="56"/>
    </row>
    <row r="139" spans="1:23" s="162" customFormat="1" ht="37.5" customHeight="1" x14ac:dyDescent="0.35">
      <c r="A139" s="99"/>
      <c r="B139" s="80">
        <f>HYPERLINK("#LANÇAMENTOS!"&amp;ADDRESS(ROW(LANÇAMENTOS!$A$16)+(ROW()-ROW($B$40))*2-1,1),ROW()-ROW($B$40))</f>
        <v>99</v>
      </c>
      <c r="C139" s="127"/>
      <c r="D139" s="128"/>
      <c r="E139" s="124"/>
      <c r="F139" s="125"/>
      <c r="G139" s="125"/>
      <c r="H139" s="125"/>
      <c r="I139" s="125"/>
      <c r="J139" s="126"/>
      <c r="K139" s="124"/>
      <c r="L139" s="125"/>
      <c r="M139" s="126"/>
      <c r="N139" s="147" t="str">
        <f t="shared" si="67"/>
        <v/>
      </c>
      <c r="O139" s="148"/>
      <c r="P139" s="137" t="str">
        <f ca="1">IF(C139&lt;&gt;"",HYPERLINK("#LANÇAMENTOS!"&amp;ADDRESS(ROW(LANÇAMENTOS!A$16)+PAINEL!B139*2-1,1),INDIRECT("LANÇAMENTOS!"&amp;ADDRESS(ROW(LANÇAMENTOS!A$16)+PAINEL!B139*2-1,COLUMN(LANÇAMENTOS!F115)))),"")</f>
        <v/>
      </c>
      <c r="Q139" s="138"/>
      <c r="R139" s="57">
        <f t="shared" ca="1" si="68"/>
        <v>0</v>
      </c>
      <c r="S139" s="57" t="str">
        <f t="shared" ca="1" si="69"/>
        <v/>
      </c>
      <c r="T139" s="57" t="str">
        <f t="shared" ca="1" si="70"/>
        <v/>
      </c>
      <c r="U139" s="115"/>
      <c r="V139" s="56"/>
      <c r="W139" s="56"/>
    </row>
    <row r="140" spans="1:23" s="162" customFormat="1" ht="37.5" customHeight="1" x14ac:dyDescent="0.35">
      <c r="A140" s="99"/>
      <c r="B140" s="80">
        <f>HYPERLINK("#LANÇAMENTOS!"&amp;ADDRESS(ROW(LANÇAMENTOS!$A$16)+(ROW()-ROW($B$40))*2-1,1),ROW()-ROW($B$40))</f>
        <v>100</v>
      </c>
      <c r="C140" s="127"/>
      <c r="D140" s="128"/>
      <c r="E140" s="124"/>
      <c r="F140" s="125"/>
      <c r="G140" s="125"/>
      <c r="H140" s="125"/>
      <c r="I140" s="125"/>
      <c r="J140" s="126"/>
      <c r="K140" s="124"/>
      <c r="L140" s="125"/>
      <c r="M140" s="126"/>
      <c r="N140" s="147" t="str">
        <f t="shared" si="67"/>
        <v/>
      </c>
      <c r="O140" s="148"/>
      <c r="P140" s="137" t="str">
        <f ca="1">IF(C140&lt;&gt;"",HYPERLINK("#LANÇAMENTOS!"&amp;ADDRESS(ROW(LANÇAMENTOS!A$16)+PAINEL!B140*2-1,1),INDIRECT("LANÇAMENTOS!"&amp;ADDRESS(ROW(LANÇAMENTOS!A$16)+PAINEL!B140*2-1,COLUMN(LANÇAMENTOS!F116)))),"")</f>
        <v/>
      </c>
      <c r="Q140" s="138"/>
      <c r="R140" s="57">
        <f t="shared" ca="1" si="68"/>
        <v>0</v>
      </c>
      <c r="S140" s="57" t="str">
        <f t="shared" ca="1" si="69"/>
        <v/>
      </c>
      <c r="T140" s="57" t="str">
        <f t="shared" ca="1" si="70"/>
        <v/>
      </c>
      <c r="U140" s="115"/>
      <c r="V140" s="56"/>
      <c r="W140" s="56"/>
    </row>
    <row r="141" spans="1:23" s="162" customFormat="1" ht="37.5" customHeight="1" x14ac:dyDescent="0.35">
      <c r="A141" s="99"/>
      <c r="B141" s="80">
        <f>HYPERLINK("#LANÇAMENTOS!"&amp;ADDRESS(ROW(LANÇAMENTOS!$A$16)+(ROW()-ROW($B$40))*2-1,1),ROW()-ROW($B$40))</f>
        <v>101</v>
      </c>
      <c r="C141" s="127"/>
      <c r="D141" s="128"/>
      <c r="E141" s="124"/>
      <c r="F141" s="125"/>
      <c r="G141" s="125"/>
      <c r="H141" s="125"/>
      <c r="I141" s="125"/>
      <c r="J141" s="126"/>
      <c r="K141" s="124"/>
      <c r="L141" s="125"/>
      <c r="M141" s="126"/>
      <c r="N141" s="147" t="str">
        <f t="shared" si="67"/>
        <v/>
      </c>
      <c r="O141" s="148"/>
      <c r="P141" s="137" t="str">
        <f ca="1">IF(C141&lt;&gt;"",HYPERLINK("#LANÇAMENTOS!"&amp;ADDRESS(ROW(LANÇAMENTOS!A$16)+PAINEL!B141*2-1,1),INDIRECT("LANÇAMENTOS!"&amp;ADDRESS(ROW(LANÇAMENTOS!A$16)+PAINEL!B141*2-1,COLUMN(LANÇAMENTOS!F117)))),"")</f>
        <v/>
      </c>
      <c r="Q141" s="138"/>
      <c r="R141" s="57">
        <f t="shared" ca="1" si="68"/>
        <v>0</v>
      </c>
      <c r="S141" s="57" t="str">
        <f t="shared" ca="1" si="69"/>
        <v/>
      </c>
      <c r="T141" s="57" t="str">
        <f t="shared" ca="1" si="70"/>
        <v/>
      </c>
      <c r="U141" s="115"/>
      <c r="V141" s="56"/>
      <c r="W141" s="56"/>
    </row>
    <row r="142" spans="1:23" s="162" customFormat="1" ht="37.5" customHeight="1" x14ac:dyDescent="0.35">
      <c r="A142" s="99"/>
      <c r="B142" s="80">
        <f>HYPERLINK("#LANÇAMENTOS!"&amp;ADDRESS(ROW(LANÇAMENTOS!$A$16)+(ROW()-ROW($B$40))*2-1,1),ROW()-ROW($B$40))</f>
        <v>102</v>
      </c>
      <c r="C142" s="127"/>
      <c r="D142" s="128"/>
      <c r="E142" s="124"/>
      <c r="F142" s="125"/>
      <c r="G142" s="125"/>
      <c r="H142" s="125"/>
      <c r="I142" s="125"/>
      <c r="J142" s="126"/>
      <c r="K142" s="124"/>
      <c r="L142" s="125"/>
      <c r="M142" s="126"/>
      <c r="N142" s="147" t="str">
        <f t="shared" si="67"/>
        <v/>
      </c>
      <c r="O142" s="148"/>
      <c r="P142" s="137" t="str">
        <f ca="1">IF(C142&lt;&gt;"",HYPERLINK("#LANÇAMENTOS!"&amp;ADDRESS(ROW(LANÇAMENTOS!A$16)+PAINEL!B142*2-1,1),INDIRECT("LANÇAMENTOS!"&amp;ADDRESS(ROW(LANÇAMENTOS!A$16)+PAINEL!B142*2-1,COLUMN(LANÇAMENTOS!F118)))),"")</f>
        <v/>
      </c>
      <c r="Q142" s="138"/>
      <c r="R142" s="57">
        <f t="shared" ca="1" si="68"/>
        <v>0</v>
      </c>
      <c r="S142" s="57" t="str">
        <f t="shared" ca="1" si="69"/>
        <v/>
      </c>
      <c r="T142" s="57" t="str">
        <f t="shared" ca="1" si="70"/>
        <v/>
      </c>
      <c r="U142" s="115"/>
      <c r="V142" s="56"/>
      <c r="W142" s="56"/>
    </row>
    <row r="143" spans="1:23" s="162" customFormat="1" ht="37.5" customHeight="1" x14ac:dyDescent="0.35">
      <c r="A143" s="99"/>
      <c r="B143" s="80">
        <f>HYPERLINK("#LANÇAMENTOS!"&amp;ADDRESS(ROW(LANÇAMENTOS!$A$16)+(ROW()-ROW($B$40))*2-1,1),ROW()-ROW($B$40))</f>
        <v>103</v>
      </c>
      <c r="C143" s="127"/>
      <c r="D143" s="128"/>
      <c r="E143" s="124"/>
      <c r="F143" s="125"/>
      <c r="G143" s="125"/>
      <c r="H143" s="125"/>
      <c r="I143" s="125"/>
      <c r="J143" s="126"/>
      <c r="K143" s="124"/>
      <c r="L143" s="125"/>
      <c r="M143" s="126"/>
      <c r="N143" s="147" t="str">
        <f t="shared" si="67"/>
        <v/>
      </c>
      <c r="O143" s="148"/>
      <c r="P143" s="137" t="str">
        <f ca="1">IF(C143&lt;&gt;"",HYPERLINK("#LANÇAMENTOS!"&amp;ADDRESS(ROW(LANÇAMENTOS!A$16)+PAINEL!B143*2-1,1),INDIRECT("LANÇAMENTOS!"&amp;ADDRESS(ROW(LANÇAMENTOS!A$16)+PAINEL!B143*2-1,COLUMN(LANÇAMENTOS!F119)))),"")</f>
        <v/>
      </c>
      <c r="Q143" s="138"/>
      <c r="R143" s="57">
        <f t="shared" ca="1" si="68"/>
        <v>0</v>
      </c>
      <c r="S143" s="57" t="str">
        <f t="shared" ca="1" si="69"/>
        <v/>
      </c>
      <c r="T143" s="57" t="str">
        <f t="shared" ca="1" si="70"/>
        <v/>
      </c>
      <c r="U143" s="115"/>
      <c r="V143" s="56"/>
      <c r="W143" s="56"/>
    </row>
    <row r="144" spans="1:23" s="162" customFormat="1" ht="37.5" customHeight="1" x14ac:dyDescent="0.35">
      <c r="A144" s="99"/>
      <c r="B144" s="80">
        <f>HYPERLINK("#LANÇAMENTOS!"&amp;ADDRESS(ROW(LANÇAMENTOS!$A$16)+(ROW()-ROW($B$40))*2-1,1),ROW()-ROW($B$40))</f>
        <v>104</v>
      </c>
      <c r="C144" s="127"/>
      <c r="D144" s="128"/>
      <c r="E144" s="124"/>
      <c r="F144" s="125"/>
      <c r="G144" s="125"/>
      <c r="H144" s="125"/>
      <c r="I144" s="125"/>
      <c r="J144" s="126"/>
      <c r="K144" s="124"/>
      <c r="L144" s="125"/>
      <c r="M144" s="126"/>
      <c r="N144" s="147" t="str">
        <f t="shared" si="67"/>
        <v/>
      </c>
      <c r="O144" s="148"/>
      <c r="P144" s="137" t="str">
        <f ca="1">IF(C144&lt;&gt;"",HYPERLINK("#LANÇAMENTOS!"&amp;ADDRESS(ROW(LANÇAMENTOS!A$16)+PAINEL!B144*2-1,1),INDIRECT("LANÇAMENTOS!"&amp;ADDRESS(ROW(LANÇAMENTOS!A$16)+PAINEL!B144*2-1,COLUMN(LANÇAMENTOS!F120)))),"")</f>
        <v/>
      </c>
      <c r="Q144" s="138"/>
      <c r="R144" s="57">
        <f t="shared" ca="1" si="68"/>
        <v>0</v>
      </c>
      <c r="S144" s="57" t="str">
        <f t="shared" ca="1" si="69"/>
        <v/>
      </c>
      <c r="T144" s="57" t="str">
        <f t="shared" ca="1" si="70"/>
        <v/>
      </c>
      <c r="U144" s="115"/>
      <c r="V144" s="56"/>
      <c r="W144" s="56"/>
    </row>
    <row r="145" spans="1:23" s="162" customFormat="1" ht="37.5" customHeight="1" x14ac:dyDescent="0.35">
      <c r="A145" s="99"/>
      <c r="B145" s="80">
        <f>HYPERLINK("#LANÇAMENTOS!"&amp;ADDRESS(ROW(LANÇAMENTOS!$A$16)+(ROW()-ROW($B$40))*2-1,1),ROW()-ROW($B$40))</f>
        <v>105</v>
      </c>
      <c r="C145" s="127"/>
      <c r="D145" s="128"/>
      <c r="E145" s="124"/>
      <c r="F145" s="125"/>
      <c r="G145" s="125"/>
      <c r="H145" s="125"/>
      <c r="I145" s="125"/>
      <c r="J145" s="126"/>
      <c r="K145" s="124"/>
      <c r="L145" s="125"/>
      <c r="M145" s="126"/>
      <c r="N145" s="147" t="str">
        <f t="shared" si="67"/>
        <v/>
      </c>
      <c r="O145" s="148"/>
      <c r="P145" s="137" t="str">
        <f ca="1">IF(C145&lt;&gt;"",HYPERLINK("#LANÇAMENTOS!"&amp;ADDRESS(ROW(LANÇAMENTOS!A$16)+PAINEL!B145*2-1,1),INDIRECT("LANÇAMENTOS!"&amp;ADDRESS(ROW(LANÇAMENTOS!A$16)+PAINEL!B145*2-1,COLUMN(LANÇAMENTOS!F121)))),"")</f>
        <v/>
      </c>
      <c r="Q145" s="138"/>
      <c r="R145" s="57">
        <f t="shared" ca="1" si="68"/>
        <v>0</v>
      </c>
      <c r="S145" s="57" t="str">
        <f t="shared" ca="1" si="69"/>
        <v/>
      </c>
      <c r="T145" s="57" t="str">
        <f t="shared" ca="1" si="70"/>
        <v/>
      </c>
      <c r="U145" s="115"/>
      <c r="V145" s="56"/>
      <c r="W145" s="56"/>
    </row>
    <row r="146" spans="1:23" s="162" customFormat="1" ht="37.5" customHeight="1" x14ac:dyDescent="0.35">
      <c r="A146" s="99"/>
      <c r="B146" s="80">
        <f>HYPERLINK("#LANÇAMENTOS!"&amp;ADDRESS(ROW(LANÇAMENTOS!$A$16)+(ROW()-ROW($B$40))*2-1,1),ROW()-ROW($B$40))</f>
        <v>106</v>
      </c>
      <c r="C146" s="127"/>
      <c r="D146" s="128"/>
      <c r="E146" s="124"/>
      <c r="F146" s="125"/>
      <c r="G146" s="125"/>
      <c r="H146" s="125"/>
      <c r="I146" s="125"/>
      <c r="J146" s="126"/>
      <c r="K146" s="124"/>
      <c r="L146" s="125"/>
      <c r="M146" s="126"/>
      <c r="N146" s="147" t="str">
        <f t="shared" si="67"/>
        <v/>
      </c>
      <c r="O146" s="148"/>
      <c r="P146" s="137" t="str">
        <f ca="1">IF(C146&lt;&gt;"",HYPERLINK("#LANÇAMENTOS!"&amp;ADDRESS(ROW(LANÇAMENTOS!A$16)+PAINEL!B146*2-1,1),INDIRECT("LANÇAMENTOS!"&amp;ADDRESS(ROW(LANÇAMENTOS!A$16)+PAINEL!B146*2-1,COLUMN(LANÇAMENTOS!F122)))),"")</f>
        <v/>
      </c>
      <c r="Q146" s="138"/>
      <c r="R146" s="57">
        <f t="shared" ca="1" si="68"/>
        <v>0</v>
      </c>
      <c r="S146" s="57" t="str">
        <f t="shared" ca="1" si="69"/>
        <v/>
      </c>
      <c r="T146" s="57" t="str">
        <f t="shared" ca="1" si="70"/>
        <v/>
      </c>
      <c r="U146" s="115"/>
      <c r="V146" s="56"/>
      <c r="W146" s="56"/>
    </row>
    <row r="147" spans="1:23" s="162" customFormat="1" ht="37.5" customHeight="1" x14ac:dyDescent="0.35">
      <c r="A147" s="99"/>
      <c r="B147" s="80">
        <f>HYPERLINK("#LANÇAMENTOS!"&amp;ADDRESS(ROW(LANÇAMENTOS!$A$16)+(ROW()-ROW($B$40))*2-1,1),ROW()-ROW($B$40))</f>
        <v>107</v>
      </c>
      <c r="C147" s="127"/>
      <c r="D147" s="128"/>
      <c r="E147" s="124"/>
      <c r="F147" s="125"/>
      <c r="G147" s="125"/>
      <c r="H147" s="125"/>
      <c r="I147" s="125"/>
      <c r="J147" s="126"/>
      <c r="K147" s="124"/>
      <c r="L147" s="125"/>
      <c r="M147" s="126"/>
      <c r="N147" s="147" t="str">
        <f t="shared" si="67"/>
        <v/>
      </c>
      <c r="O147" s="148"/>
      <c r="P147" s="137" t="str">
        <f ca="1">IF(C147&lt;&gt;"",HYPERLINK("#LANÇAMENTOS!"&amp;ADDRESS(ROW(LANÇAMENTOS!A$16)+PAINEL!B147*2-1,1),INDIRECT("LANÇAMENTOS!"&amp;ADDRESS(ROW(LANÇAMENTOS!A$16)+PAINEL!B147*2-1,COLUMN(LANÇAMENTOS!F123)))),"")</f>
        <v/>
      </c>
      <c r="Q147" s="138"/>
      <c r="R147" s="57">
        <f t="shared" ca="1" si="68"/>
        <v>0</v>
      </c>
      <c r="S147" s="57" t="str">
        <f t="shared" ca="1" si="69"/>
        <v/>
      </c>
      <c r="T147" s="57" t="str">
        <f t="shared" ca="1" si="70"/>
        <v/>
      </c>
      <c r="U147" s="115"/>
      <c r="V147" s="56"/>
      <c r="W147" s="56"/>
    </row>
    <row r="148" spans="1:23" s="162" customFormat="1" ht="37.5" customHeight="1" x14ac:dyDescent="0.35">
      <c r="A148" s="99"/>
      <c r="B148" s="80">
        <f>HYPERLINK("#LANÇAMENTOS!"&amp;ADDRESS(ROW(LANÇAMENTOS!$A$16)+(ROW()-ROW($B$40))*2-1,1),ROW()-ROW($B$40))</f>
        <v>108</v>
      </c>
      <c r="C148" s="127"/>
      <c r="D148" s="128"/>
      <c r="E148" s="124"/>
      <c r="F148" s="125"/>
      <c r="G148" s="125"/>
      <c r="H148" s="125"/>
      <c r="I148" s="125"/>
      <c r="J148" s="126"/>
      <c r="K148" s="124"/>
      <c r="L148" s="125"/>
      <c r="M148" s="126"/>
      <c r="N148" s="147" t="str">
        <f t="shared" si="67"/>
        <v/>
      </c>
      <c r="O148" s="148"/>
      <c r="P148" s="137" t="str">
        <f ca="1">IF(C148&lt;&gt;"",HYPERLINK("#LANÇAMENTOS!"&amp;ADDRESS(ROW(LANÇAMENTOS!A$16)+PAINEL!B148*2-1,1),INDIRECT("LANÇAMENTOS!"&amp;ADDRESS(ROW(LANÇAMENTOS!A$16)+PAINEL!B148*2-1,COLUMN(LANÇAMENTOS!F124)))),"")</f>
        <v/>
      </c>
      <c r="Q148" s="138"/>
      <c r="R148" s="57">
        <f t="shared" ca="1" si="68"/>
        <v>0</v>
      </c>
      <c r="S148" s="57" t="str">
        <f t="shared" ca="1" si="69"/>
        <v/>
      </c>
      <c r="T148" s="57" t="str">
        <f t="shared" ca="1" si="70"/>
        <v/>
      </c>
      <c r="U148" s="115"/>
      <c r="V148" s="56"/>
      <c r="W148" s="56"/>
    </row>
    <row r="149" spans="1:23" s="162" customFormat="1" ht="37.5" customHeight="1" x14ac:dyDescent="0.35">
      <c r="A149" s="99"/>
      <c r="B149" s="80">
        <f>HYPERLINK("#LANÇAMENTOS!"&amp;ADDRESS(ROW(LANÇAMENTOS!$A$16)+(ROW()-ROW($B$40))*2-1,1),ROW()-ROW($B$40))</f>
        <v>109</v>
      </c>
      <c r="C149" s="127"/>
      <c r="D149" s="128"/>
      <c r="E149" s="124"/>
      <c r="F149" s="125"/>
      <c r="G149" s="125"/>
      <c r="H149" s="125"/>
      <c r="I149" s="125"/>
      <c r="J149" s="126"/>
      <c r="K149" s="124"/>
      <c r="L149" s="125"/>
      <c r="M149" s="126"/>
      <c r="N149" s="147" t="str">
        <f t="shared" si="67"/>
        <v/>
      </c>
      <c r="O149" s="148"/>
      <c r="P149" s="137" t="str">
        <f ca="1">IF(C149&lt;&gt;"",HYPERLINK("#LANÇAMENTOS!"&amp;ADDRESS(ROW(LANÇAMENTOS!A$16)+PAINEL!B149*2-1,1),INDIRECT("LANÇAMENTOS!"&amp;ADDRESS(ROW(LANÇAMENTOS!A$16)+PAINEL!B149*2-1,COLUMN(LANÇAMENTOS!F125)))),"")</f>
        <v/>
      </c>
      <c r="Q149" s="138"/>
      <c r="R149" s="57">
        <f t="shared" ca="1" si="68"/>
        <v>0</v>
      </c>
      <c r="S149" s="57" t="str">
        <f t="shared" ca="1" si="69"/>
        <v/>
      </c>
      <c r="T149" s="57" t="str">
        <f t="shared" ca="1" si="70"/>
        <v/>
      </c>
      <c r="U149" s="115"/>
      <c r="V149" s="56"/>
      <c r="W149" s="56"/>
    </row>
    <row r="150" spans="1:23" s="162" customFormat="1" ht="37.5" customHeight="1" x14ac:dyDescent="0.35">
      <c r="A150" s="99"/>
      <c r="B150" s="80">
        <f>HYPERLINK("#LANÇAMENTOS!"&amp;ADDRESS(ROW(LANÇAMENTOS!$A$16)+(ROW()-ROW($B$40))*2-1,1),ROW()-ROW($B$40))</f>
        <v>110</v>
      </c>
      <c r="C150" s="127"/>
      <c r="D150" s="128"/>
      <c r="E150" s="124"/>
      <c r="F150" s="125"/>
      <c r="G150" s="125"/>
      <c r="H150" s="125"/>
      <c r="I150" s="125"/>
      <c r="J150" s="126"/>
      <c r="K150" s="124"/>
      <c r="L150" s="125"/>
      <c r="M150" s="126"/>
      <c r="N150" s="147" t="str">
        <f t="shared" si="67"/>
        <v/>
      </c>
      <c r="O150" s="148"/>
      <c r="P150" s="137" t="str">
        <f ca="1">IF(C150&lt;&gt;"",HYPERLINK("#LANÇAMENTOS!"&amp;ADDRESS(ROW(LANÇAMENTOS!A$16)+PAINEL!B150*2-1,1),INDIRECT("LANÇAMENTOS!"&amp;ADDRESS(ROW(LANÇAMENTOS!A$16)+PAINEL!B150*2-1,COLUMN(LANÇAMENTOS!F126)))),"")</f>
        <v/>
      </c>
      <c r="Q150" s="138"/>
      <c r="R150" s="57">
        <f t="shared" ca="1" si="68"/>
        <v>0</v>
      </c>
      <c r="S150" s="57" t="str">
        <f t="shared" ca="1" si="69"/>
        <v/>
      </c>
      <c r="T150" s="57" t="str">
        <f t="shared" ca="1" si="70"/>
        <v/>
      </c>
      <c r="U150" s="115"/>
      <c r="V150" s="56"/>
      <c r="W150" s="56"/>
    </row>
    <row r="151" spans="1:23" s="162" customFormat="1" ht="37.5" customHeight="1" x14ac:dyDescent="0.35">
      <c r="A151" s="99"/>
      <c r="B151" s="80">
        <f>HYPERLINK("#LANÇAMENTOS!"&amp;ADDRESS(ROW(LANÇAMENTOS!$A$16)+(ROW()-ROW($B$40))*2-1,1),ROW()-ROW($B$40))</f>
        <v>111</v>
      </c>
      <c r="C151" s="127"/>
      <c r="D151" s="128"/>
      <c r="E151" s="124"/>
      <c r="F151" s="125"/>
      <c r="G151" s="125"/>
      <c r="H151" s="125"/>
      <c r="I151" s="125"/>
      <c r="J151" s="126"/>
      <c r="K151" s="124"/>
      <c r="L151" s="125"/>
      <c r="M151" s="126"/>
      <c r="N151" s="147" t="str">
        <f t="shared" si="67"/>
        <v/>
      </c>
      <c r="O151" s="148"/>
      <c r="P151" s="137" t="str">
        <f ca="1">IF(C151&lt;&gt;"",HYPERLINK("#LANÇAMENTOS!"&amp;ADDRESS(ROW(LANÇAMENTOS!A$16)+PAINEL!B151*2-1,1),INDIRECT("LANÇAMENTOS!"&amp;ADDRESS(ROW(LANÇAMENTOS!A$16)+PAINEL!B151*2-1,COLUMN(LANÇAMENTOS!F127)))),"")</f>
        <v/>
      </c>
      <c r="Q151" s="138"/>
      <c r="R151" s="57">
        <f t="shared" ca="1" si="68"/>
        <v>0</v>
      </c>
      <c r="S151" s="57" t="str">
        <f t="shared" ca="1" si="69"/>
        <v/>
      </c>
      <c r="T151" s="57" t="str">
        <f t="shared" ca="1" si="70"/>
        <v/>
      </c>
      <c r="U151" s="115"/>
      <c r="V151" s="56"/>
      <c r="W151" s="56"/>
    </row>
    <row r="152" spans="1:23" s="162" customFormat="1" ht="37.5" customHeight="1" x14ac:dyDescent="0.35">
      <c r="A152" s="99"/>
      <c r="B152" s="80">
        <f>HYPERLINK("#LANÇAMENTOS!"&amp;ADDRESS(ROW(LANÇAMENTOS!$A$16)+(ROW()-ROW($B$40))*2-1,1),ROW()-ROW($B$40))</f>
        <v>112</v>
      </c>
      <c r="C152" s="127"/>
      <c r="D152" s="128"/>
      <c r="E152" s="124"/>
      <c r="F152" s="125"/>
      <c r="G152" s="125"/>
      <c r="H152" s="125"/>
      <c r="I152" s="125"/>
      <c r="J152" s="126"/>
      <c r="K152" s="124"/>
      <c r="L152" s="125"/>
      <c r="M152" s="126"/>
      <c r="N152" s="147" t="str">
        <f t="shared" si="67"/>
        <v/>
      </c>
      <c r="O152" s="148"/>
      <c r="P152" s="137" t="str">
        <f ca="1">IF(C152&lt;&gt;"",HYPERLINK("#LANÇAMENTOS!"&amp;ADDRESS(ROW(LANÇAMENTOS!A$16)+PAINEL!B152*2-1,1),INDIRECT("LANÇAMENTOS!"&amp;ADDRESS(ROW(LANÇAMENTOS!A$16)+PAINEL!B152*2-1,COLUMN(LANÇAMENTOS!F128)))),"")</f>
        <v/>
      </c>
      <c r="Q152" s="138"/>
      <c r="R152" s="57">
        <f t="shared" ca="1" si="68"/>
        <v>0</v>
      </c>
      <c r="S152" s="57" t="str">
        <f t="shared" ca="1" si="69"/>
        <v/>
      </c>
      <c r="T152" s="57" t="str">
        <f t="shared" ca="1" si="70"/>
        <v/>
      </c>
      <c r="U152" s="115"/>
      <c r="V152" s="56"/>
      <c r="W152" s="56"/>
    </row>
    <row r="153" spans="1:23" s="162" customFormat="1" ht="37.5" customHeight="1" x14ac:dyDescent="0.35">
      <c r="A153" s="99"/>
      <c r="B153" s="80">
        <f>HYPERLINK("#LANÇAMENTOS!"&amp;ADDRESS(ROW(LANÇAMENTOS!$A$16)+(ROW()-ROW($B$40))*2-1,1),ROW()-ROW($B$40))</f>
        <v>113</v>
      </c>
      <c r="C153" s="127"/>
      <c r="D153" s="128"/>
      <c r="E153" s="124"/>
      <c r="F153" s="125"/>
      <c r="G153" s="125"/>
      <c r="H153" s="125"/>
      <c r="I153" s="125"/>
      <c r="J153" s="126"/>
      <c r="K153" s="124"/>
      <c r="L153" s="125"/>
      <c r="M153" s="126"/>
      <c r="N153" s="147" t="str">
        <f t="shared" si="67"/>
        <v/>
      </c>
      <c r="O153" s="148"/>
      <c r="P153" s="137" t="str">
        <f ca="1">IF(C153&lt;&gt;"",HYPERLINK("#LANÇAMENTOS!"&amp;ADDRESS(ROW(LANÇAMENTOS!A$16)+PAINEL!B153*2-1,1),INDIRECT("LANÇAMENTOS!"&amp;ADDRESS(ROW(LANÇAMENTOS!A$16)+PAINEL!B153*2-1,COLUMN(LANÇAMENTOS!F129)))),"")</f>
        <v/>
      </c>
      <c r="Q153" s="138"/>
      <c r="R153" s="57">
        <f t="shared" ca="1" si="68"/>
        <v>0</v>
      </c>
      <c r="S153" s="57" t="str">
        <f t="shared" ca="1" si="69"/>
        <v/>
      </c>
      <c r="T153" s="57" t="str">
        <f t="shared" ca="1" si="70"/>
        <v/>
      </c>
      <c r="U153" s="115"/>
      <c r="V153" s="56"/>
      <c r="W153" s="56"/>
    </row>
    <row r="154" spans="1:23" s="162" customFormat="1" ht="37.5" customHeight="1" x14ac:dyDescent="0.35">
      <c r="A154" s="99"/>
      <c r="B154" s="80">
        <f>HYPERLINK("#LANÇAMENTOS!"&amp;ADDRESS(ROW(LANÇAMENTOS!$A$16)+(ROW()-ROW($B$40))*2-1,1),ROW()-ROW($B$40))</f>
        <v>114</v>
      </c>
      <c r="C154" s="127"/>
      <c r="D154" s="128"/>
      <c r="E154" s="124"/>
      <c r="F154" s="125"/>
      <c r="G154" s="125"/>
      <c r="H154" s="125"/>
      <c r="I154" s="125"/>
      <c r="J154" s="126"/>
      <c r="K154" s="124"/>
      <c r="L154" s="125"/>
      <c r="M154" s="126"/>
      <c r="N154" s="147" t="str">
        <f t="shared" si="67"/>
        <v/>
      </c>
      <c r="O154" s="148"/>
      <c r="P154" s="137" t="str">
        <f ca="1">IF(C154&lt;&gt;"",HYPERLINK("#LANÇAMENTOS!"&amp;ADDRESS(ROW(LANÇAMENTOS!A$16)+PAINEL!B154*2-1,1),INDIRECT("LANÇAMENTOS!"&amp;ADDRESS(ROW(LANÇAMENTOS!A$16)+PAINEL!B154*2-1,COLUMN(LANÇAMENTOS!F130)))),"")</f>
        <v/>
      </c>
      <c r="Q154" s="138"/>
      <c r="R154" s="57">
        <f t="shared" ca="1" si="68"/>
        <v>0</v>
      </c>
      <c r="S154" s="57" t="str">
        <f t="shared" ca="1" si="69"/>
        <v/>
      </c>
      <c r="T154" s="57" t="str">
        <f t="shared" ca="1" si="70"/>
        <v/>
      </c>
      <c r="U154" s="115"/>
      <c r="V154" s="56"/>
      <c r="W154" s="56"/>
    </row>
    <row r="155" spans="1:23" s="162" customFormat="1" ht="37.5" customHeight="1" x14ac:dyDescent="0.35">
      <c r="A155" s="99"/>
      <c r="B155" s="80">
        <f>HYPERLINK("#LANÇAMENTOS!"&amp;ADDRESS(ROW(LANÇAMENTOS!$A$16)+(ROW()-ROW($B$40))*2-1,1),ROW()-ROW($B$40))</f>
        <v>115</v>
      </c>
      <c r="C155" s="127"/>
      <c r="D155" s="128"/>
      <c r="E155" s="124"/>
      <c r="F155" s="125"/>
      <c r="G155" s="125"/>
      <c r="H155" s="125"/>
      <c r="I155" s="125"/>
      <c r="J155" s="126"/>
      <c r="K155" s="124"/>
      <c r="L155" s="125"/>
      <c r="M155" s="126"/>
      <c r="N155" s="147" t="str">
        <f t="shared" si="67"/>
        <v/>
      </c>
      <c r="O155" s="148"/>
      <c r="P155" s="137" t="str">
        <f ca="1">IF(C155&lt;&gt;"",HYPERLINK("#LANÇAMENTOS!"&amp;ADDRESS(ROW(LANÇAMENTOS!A$16)+PAINEL!B155*2-1,1),INDIRECT("LANÇAMENTOS!"&amp;ADDRESS(ROW(LANÇAMENTOS!A$16)+PAINEL!B155*2-1,COLUMN(LANÇAMENTOS!F131)))),"")</f>
        <v/>
      </c>
      <c r="Q155" s="138"/>
      <c r="R155" s="57">
        <f t="shared" ca="1" si="68"/>
        <v>0</v>
      </c>
      <c r="S155" s="57" t="str">
        <f t="shared" ca="1" si="69"/>
        <v/>
      </c>
      <c r="T155" s="57" t="str">
        <f t="shared" ca="1" si="70"/>
        <v/>
      </c>
      <c r="U155" s="115"/>
      <c r="V155" s="56"/>
      <c r="W155" s="56"/>
    </row>
    <row r="156" spans="1:23" s="162" customFormat="1" ht="37.5" customHeight="1" x14ac:dyDescent="0.35">
      <c r="A156" s="99"/>
      <c r="B156" s="80">
        <f>HYPERLINK("#LANÇAMENTOS!"&amp;ADDRESS(ROW(LANÇAMENTOS!$A$16)+(ROW()-ROW($B$40))*2-1,1),ROW()-ROW($B$40))</f>
        <v>116</v>
      </c>
      <c r="C156" s="127"/>
      <c r="D156" s="128"/>
      <c r="E156" s="124"/>
      <c r="F156" s="125"/>
      <c r="G156" s="125"/>
      <c r="H156" s="125"/>
      <c r="I156" s="125"/>
      <c r="J156" s="126"/>
      <c r="K156" s="124"/>
      <c r="L156" s="125"/>
      <c r="M156" s="126"/>
      <c r="N156" s="147" t="str">
        <f t="shared" si="67"/>
        <v/>
      </c>
      <c r="O156" s="148"/>
      <c r="P156" s="137" t="str">
        <f ca="1">IF(C156&lt;&gt;"",HYPERLINK("#LANÇAMENTOS!"&amp;ADDRESS(ROW(LANÇAMENTOS!A$16)+PAINEL!B156*2-1,1),INDIRECT("LANÇAMENTOS!"&amp;ADDRESS(ROW(LANÇAMENTOS!A$16)+PAINEL!B156*2-1,COLUMN(LANÇAMENTOS!F132)))),"")</f>
        <v/>
      </c>
      <c r="Q156" s="138"/>
      <c r="R156" s="57">
        <f t="shared" ca="1" si="68"/>
        <v>0</v>
      </c>
      <c r="S156" s="57" t="str">
        <f t="shared" ca="1" si="69"/>
        <v/>
      </c>
      <c r="T156" s="57" t="str">
        <f t="shared" ca="1" si="70"/>
        <v/>
      </c>
      <c r="U156" s="115"/>
      <c r="V156" s="56"/>
      <c r="W156" s="56"/>
    </row>
    <row r="157" spans="1:23" s="162" customFormat="1" ht="37.5" customHeight="1" x14ac:dyDescent="0.35">
      <c r="A157" s="99"/>
      <c r="B157" s="80">
        <f>HYPERLINK("#LANÇAMENTOS!"&amp;ADDRESS(ROW(LANÇAMENTOS!$A$16)+(ROW()-ROW($B$40))*2-1,1),ROW()-ROW($B$40))</f>
        <v>117</v>
      </c>
      <c r="C157" s="127"/>
      <c r="D157" s="128"/>
      <c r="E157" s="124"/>
      <c r="F157" s="125"/>
      <c r="G157" s="125"/>
      <c r="H157" s="125"/>
      <c r="I157" s="125"/>
      <c r="J157" s="126"/>
      <c r="K157" s="124"/>
      <c r="L157" s="125"/>
      <c r="M157" s="126"/>
      <c r="N157" s="147" t="str">
        <f t="shared" si="67"/>
        <v/>
      </c>
      <c r="O157" s="148"/>
      <c r="P157" s="137" t="str">
        <f ca="1">IF(C157&lt;&gt;"",HYPERLINK("#LANÇAMENTOS!"&amp;ADDRESS(ROW(LANÇAMENTOS!A$16)+PAINEL!B157*2-1,1),INDIRECT("LANÇAMENTOS!"&amp;ADDRESS(ROW(LANÇAMENTOS!A$16)+PAINEL!B157*2-1,COLUMN(LANÇAMENTOS!F133)))),"")</f>
        <v/>
      </c>
      <c r="Q157" s="138"/>
      <c r="R157" s="57">
        <f t="shared" ca="1" si="68"/>
        <v>0</v>
      </c>
      <c r="S157" s="57" t="str">
        <f t="shared" ca="1" si="69"/>
        <v/>
      </c>
      <c r="T157" s="57" t="str">
        <f t="shared" ca="1" si="70"/>
        <v/>
      </c>
      <c r="U157" s="115"/>
      <c r="V157" s="56"/>
      <c r="W157" s="56"/>
    </row>
    <row r="158" spans="1:23" s="162" customFormat="1" ht="37.5" customHeight="1" x14ac:dyDescent="0.35">
      <c r="A158" s="99"/>
      <c r="B158" s="80">
        <f>HYPERLINK("#LANÇAMENTOS!"&amp;ADDRESS(ROW(LANÇAMENTOS!$A$16)+(ROW()-ROW($B$40))*2-1,1),ROW()-ROW($B$40))</f>
        <v>118</v>
      </c>
      <c r="C158" s="127"/>
      <c r="D158" s="128"/>
      <c r="E158" s="124"/>
      <c r="F158" s="125"/>
      <c r="G158" s="125"/>
      <c r="H158" s="125"/>
      <c r="I158" s="125"/>
      <c r="J158" s="126"/>
      <c r="K158" s="124"/>
      <c r="L158" s="125"/>
      <c r="M158" s="126"/>
      <c r="N158" s="147" t="str">
        <f t="shared" si="67"/>
        <v/>
      </c>
      <c r="O158" s="148"/>
      <c r="P158" s="137" t="str">
        <f ca="1">IF(C158&lt;&gt;"",HYPERLINK("#LANÇAMENTOS!"&amp;ADDRESS(ROW(LANÇAMENTOS!A$16)+PAINEL!B158*2-1,1),INDIRECT("LANÇAMENTOS!"&amp;ADDRESS(ROW(LANÇAMENTOS!A$16)+PAINEL!B158*2-1,COLUMN(LANÇAMENTOS!F134)))),"")</f>
        <v/>
      </c>
      <c r="Q158" s="138"/>
      <c r="R158" s="57">
        <f t="shared" ca="1" si="68"/>
        <v>0</v>
      </c>
      <c r="S158" s="57" t="str">
        <f t="shared" ca="1" si="69"/>
        <v/>
      </c>
      <c r="T158" s="57" t="str">
        <f t="shared" ca="1" si="70"/>
        <v/>
      </c>
      <c r="U158" s="115"/>
      <c r="V158" s="56"/>
      <c r="W158" s="56"/>
    </row>
    <row r="159" spans="1:23" s="162" customFormat="1" ht="37.5" customHeight="1" x14ac:dyDescent="0.35">
      <c r="A159" s="99"/>
      <c r="B159" s="80">
        <f>HYPERLINK("#LANÇAMENTOS!"&amp;ADDRESS(ROW(LANÇAMENTOS!$A$16)+(ROW()-ROW($B$40))*2-1,1),ROW()-ROW($B$40))</f>
        <v>119</v>
      </c>
      <c r="C159" s="127"/>
      <c r="D159" s="128"/>
      <c r="E159" s="124"/>
      <c r="F159" s="125"/>
      <c r="G159" s="125"/>
      <c r="H159" s="125"/>
      <c r="I159" s="125"/>
      <c r="J159" s="126"/>
      <c r="K159" s="124"/>
      <c r="L159" s="125"/>
      <c r="M159" s="126"/>
      <c r="N159" s="147" t="str">
        <f t="shared" si="67"/>
        <v/>
      </c>
      <c r="O159" s="148"/>
      <c r="P159" s="137" t="str">
        <f ca="1">IF(C159&lt;&gt;"",HYPERLINK("#LANÇAMENTOS!"&amp;ADDRESS(ROW(LANÇAMENTOS!A$16)+PAINEL!B159*2-1,1),INDIRECT("LANÇAMENTOS!"&amp;ADDRESS(ROW(LANÇAMENTOS!A$16)+PAINEL!B159*2-1,COLUMN(LANÇAMENTOS!F135)))),"")</f>
        <v/>
      </c>
      <c r="Q159" s="138"/>
      <c r="R159" s="57">
        <f t="shared" ca="1" si="68"/>
        <v>0</v>
      </c>
      <c r="S159" s="57" t="str">
        <f t="shared" ca="1" si="69"/>
        <v/>
      </c>
      <c r="T159" s="57" t="str">
        <f t="shared" ca="1" si="70"/>
        <v/>
      </c>
      <c r="U159" s="115"/>
      <c r="V159" s="56"/>
      <c r="W159" s="56"/>
    </row>
    <row r="160" spans="1:23" s="162" customFormat="1" ht="37.5" customHeight="1" x14ac:dyDescent="0.35">
      <c r="A160" s="99"/>
      <c r="B160" s="80">
        <f>HYPERLINK("#LANÇAMENTOS!"&amp;ADDRESS(ROW(LANÇAMENTOS!$A$16)+(ROW()-ROW($B$40))*2-1,1),ROW()-ROW($B$40))</f>
        <v>120</v>
      </c>
      <c r="C160" s="127"/>
      <c r="D160" s="128"/>
      <c r="E160" s="124"/>
      <c r="F160" s="125"/>
      <c r="G160" s="125"/>
      <c r="H160" s="125"/>
      <c r="I160" s="125"/>
      <c r="J160" s="126"/>
      <c r="K160" s="124"/>
      <c r="L160" s="125"/>
      <c r="M160" s="126"/>
      <c r="N160" s="147" t="str">
        <f t="shared" si="67"/>
        <v/>
      </c>
      <c r="O160" s="148"/>
      <c r="P160" s="137" t="str">
        <f ca="1">IF(C160&lt;&gt;"",HYPERLINK("#LANÇAMENTOS!"&amp;ADDRESS(ROW(LANÇAMENTOS!A$16)+PAINEL!B160*2-1,1),INDIRECT("LANÇAMENTOS!"&amp;ADDRESS(ROW(LANÇAMENTOS!A$16)+PAINEL!B160*2-1,COLUMN(LANÇAMENTOS!F136)))),"")</f>
        <v/>
      </c>
      <c r="Q160" s="138"/>
      <c r="R160" s="57">
        <f t="shared" ca="1" si="68"/>
        <v>0</v>
      </c>
      <c r="S160" s="57" t="str">
        <f t="shared" ca="1" si="69"/>
        <v/>
      </c>
      <c r="T160" s="57" t="str">
        <f t="shared" ca="1" si="70"/>
        <v/>
      </c>
      <c r="U160" s="115"/>
      <c r="V160" s="56"/>
      <c r="W160" s="56"/>
    </row>
    <row r="161" spans="1:23" s="162" customFormat="1" ht="37.5" customHeight="1" x14ac:dyDescent="0.35">
      <c r="A161" s="99"/>
      <c r="B161" s="80">
        <f>HYPERLINK("#LANÇAMENTOS!"&amp;ADDRESS(ROW(LANÇAMENTOS!$A$16)+(ROW()-ROW($B$40))*2-1,1),ROW()-ROW($B$40))</f>
        <v>121</v>
      </c>
      <c r="C161" s="127"/>
      <c r="D161" s="128"/>
      <c r="E161" s="124"/>
      <c r="F161" s="125"/>
      <c r="G161" s="125"/>
      <c r="H161" s="125"/>
      <c r="I161" s="125"/>
      <c r="J161" s="126"/>
      <c r="K161" s="124"/>
      <c r="L161" s="125"/>
      <c r="M161" s="126"/>
      <c r="N161" s="147" t="str">
        <f t="shared" si="67"/>
        <v/>
      </c>
      <c r="O161" s="148"/>
      <c r="P161" s="137" t="str">
        <f ca="1">IF(C161&lt;&gt;"",HYPERLINK("#LANÇAMENTOS!"&amp;ADDRESS(ROW(LANÇAMENTOS!A$16)+PAINEL!B161*2-1,1),INDIRECT("LANÇAMENTOS!"&amp;ADDRESS(ROW(LANÇAMENTOS!A$16)+PAINEL!B161*2-1,COLUMN(LANÇAMENTOS!F137)))),"")</f>
        <v/>
      </c>
      <c r="Q161" s="138"/>
      <c r="R161" s="57">
        <f t="shared" ca="1" si="68"/>
        <v>0</v>
      </c>
      <c r="S161" s="57" t="str">
        <f t="shared" ca="1" si="69"/>
        <v/>
      </c>
      <c r="T161" s="57" t="str">
        <f t="shared" ca="1" si="70"/>
        <v/>
      </c>
      <c r="U161" s="115"/>
      <c r="V161" s="56"/>
      <c r="W161" s="56"/>
    </row>
    <row r="162" spans="1:23" s="162" customFormat="1" ht="37.5" customHeight="1" x14ac:dyDescent="0.35">
      <c r="A162" s="99"/>
      <c r="B162" s="80">
        <f>HYPERLINK("#LANÇAMENTOS!"&amp;ADDRESS(ROW(LANÇAMENTOS!$A$16)+(ROW()-ROW($B$40))*2-1,1),ROW()-ROW($B$40))</f>
        <v>122</v>
      </c>
      <c r="C162" s="127"/>
      <c r="D162" s="128"/>
      <c r="E162" s="124"/>
      <c r="F162" s="125"/>
      <c r="G162" s="125"/>
      <c r="H162" s="125"/>
      <c r="I162" s="125"/>
      <c r="J162" s="126"/>
      <c r="K162" s="124"/>
      <c r="L162" s="125"/>
      <c r="M162" s="126"/>
      <c r="N162" s="147" t="str">
        <f t="shared" si="67"/>
        <v/>
      </c>
      <c r="O162" s="148"/>
      <c r="P162" s="137" t="str">
        <f ca="1">IF(C162&lt;&gt;"",HYPERLINK("#LANÇAMENTOS!"&amp;ADDRESS(ROW(LANÇAMENTOS!A$16)+PAINEL!B162*2-1,1),INDIRECT("LANÇAMENTOS!"&amp;ADDRESS(ROW(LANÇAMENTOS!A$16)+PAINEL!B162*2-1,COLUMN(LANÇAMENTOS!F138)))),"")</f>
        <v/>
      </c>
      <c r="Q162" s="138"/>
      <c r="R162" s="57">
        <f t="shared" ca="1" si="68"/>
        <v>0</v>
      </c>
      <c r="S162" s="57" t="str">
        <f t="shared" ca="1" si="69"/>
        <v/>
      </c>
      <c r="T162" s="57" t="str">
        <f t="shared" ca="1" si="70"/>
        <v/>
      </c>
      <c r="U162" s="115"/>
      <c r="V162" s="56"/>
      <c r="W162" s="56"/>
    </row>
    <row r="163" spans="1:23" s="162" customFormat="1" ht="37.5" customHeight="1" x14ac:dyDescent="0.35">
      <c r="A163" s="99"/>
      <c r="B163" s="80">
        <f>HYPERLINK("#LANÇAMENTOS!"&amp;ADDRESS(ROW(LANÇAMENTOS!$A$16)+(ROW()-ROW($B$40))*2-1,1),ROW()-ROW($B$40))</f>
        <v>123</v>
      </c>
      <c r="C163" s="127"/>
      <c r="D163" s="128"/>
      <c r="E163" s="124"/>
      <c r="F163" s="125"/>
      <c r="G163" s="125"/>
      <c r="H163" s="125"/>
      <c r="I163" s="125"/>
      <c r="J163" s="126"/>
      <c r="K163" s="124"/>
      <c r="L163" s="125"/>
      <c r="M163" s="126"/>
      <c r="N163" s="147" t="str">
        <f t="shared" si="67"/>
        <v/>
      </c>
      <c r="O163" s="148"/>
      <c r="P163" s="137" t="str">
        <f ca="1">IF(C163&lt;&gt;"",HYPERLINK("#LANÇAMENTOS!"&amp;ADDRESS(ROW(LANÇAMENTOS!A$16)+PAINEL!B163*2-1,1),INDIRECT("LANÇAMENTOS!"&amp;ADDRESS(ROW(LANÇAMENTOS!A$16)+PAINEL!B163*2-1,COLUMN(LANÇAMENTOS!F139)))),"")</f>
        <v/>
      </c>
      <c r="Q163" s="138"/>
      <c r="R163" s="57">
        <f t="shared" ca="1" si="68"/>
        <v>0</v>
      </c>
      <c r="S163" s="57" t="str">
        <f t="shared" ca="1" si="69"/>
        <v/>
      </c>
      <c r="T163" s="57" t="str">
        <f t="shared" ca="1" si="70"/>
        <v/>
      </c>
      <c r="U163" s="115"/>
      <c r="V163" s="56"/>
      <c r="W163" s="56"/>
    </row>
    <row r="164" spans="1:23" s="162" customFormat="1" ht="37.5" customHeight="1" x14ac:dyDescent="0.35">
      <c r="A164" s="99"/>
      <c r="B164" s="80">
        <f>HYPERLINK("#LANÇAMENTOS!"&amp;ADDRESS(ROW(LANÇAMENTOS!$A$16)+(ROW()-ROW($B$40))*2-1,1),ROW()-ROW($B$40))</f>
        <v>124</v>
      </c>
      <c r="C164" s="127"/>
      <c r="D164" s="128"/>
      <c r="E164" s="124"/>
      <c r="F164" s="125"/>
      <c r="G164" s="125"/>
      <c r="H164" s="125"/>
      <c r="I164" s="125"/>
      <c r="J164" s="126"/>
      <c r="K164" s="124"/>
      <c r="L164" s="125"/>
      <c r="M164" s="126"/>
      <c r="N164" s="147" t="str">
        <f t="shared" si="67"/>
        <v/>
      </c>
      <c r="O164" s="148"/>
      <c r="P164" s="137" t="str">
        <f ca="1">IF(C164&lt;&gt;"",HYPERLINK("#LANÇAMENTOS!"&amp;ADDRESS(ROW(LANÇAMENTOS!A$16)+PAINEL!B164*2-1,1),INDIRECT("LANÇAMENTOS!"&amp;ADDRESS(ROW(LANÇAMENTOS!A$16)+PAINEL!B164*2-1,COLUMN(LANÇAMENTOS!F140)))),"")</f>
        <v/>
      </c>
      <c r="Q164" s="138"/>
      <c r="R164" s="57">
        <f t="shared" ca="1" si="68"/>
        <v>0</v>
      </c>
      <c r="S164" s="57" t="str">
        <f t="shared" ca="1" si="69"/>
        <v/>
      </c>
      <c r="T164" s="57" t="str">
        <f t="shared" ca="1" si="70"/>
        <v/>
      </c>
      <c r="U164" s="115"/>
      <c r="V164" s="56"/>
      <c r="W164" s="56"/>
    </row>
    <row r="165" spans="1:23" s="162" customFormat="1" ht="37.5" customHeight="1" x14ac:dyDescent="0.35">
      <c r="A165" s="99"/>
      <c r="B165" s="80">
        <f>HYPERLINK("#LANÇAMENTOS!"&amp;ADDRESS(ROW(LANÇAMENTOS!$A$16)+(ROW()-ROW($B$40))*2-1,1),ROW()-ROW($B$40))</f>
        <v>125</v>
      </c>
      <c r="C165" s="127"/>
      <c r="D165" s="128"/>
      <c r="E165" s="124"/>
      <c r="F165" s="125"/>
      <c r="G165" s="125"/>
      <c r="H165" s="125"/>
      <c r="I165" s="125"/>
      <c r="J165" s="126"/>
      <c r="K165" s="124"/>
      <c r="L165" s="125"/>
      <c r="M165" s="126"/>
      <c r="N165" s="147" t="str">
        <f t="shared" si="67"/>
        <v/>
      </c>
      <c r="O165" s="148"/>
      <c r="P165" s="137" t="str">
        <f ca="1">IF(C165&lt;&gt;"",HYPERLINK("#LANÇAMENTOS!"&amp;ADDRESS(ROW(LANÇAMENTOS!A$16)+PAINEL!B165*2-1,1),INDIRECT("LANÇAMENTOS!"&amp;ADDRESS(ROW(LANÇAMENTOS!A$16)+PAINEL!B165*2-1,COLUMN(LANÇAMENTOS!F141)))),"")</f>
        <v/>
      </c>
      <c r="Q165" s="138"/>
      <c r="R165" s="57">
        <f t="shared" ca="1" si="68"/>
        <v>0</v>
      </c>
      <c r="S165" s="57" t="str">
        <f t="shared" ca="1" si="69"/>
        <v/>
      </c>
      <c r="T165" s="57" t="str">
        <f t="shared" ca="1" si="70"/>
        <v/>
      </c>
      <c r="U165" s="115"/>
      <c r="V165" s="56"/>
      <c r="W165" s="56"/>
    </row>
    <row r="166" spans="1:23" s="162" customFormat="1" ht="37.5" customHeight="1" x14ac:dyDescent="0.35">
      <c r="A166" s="99"/>
      <c r="B166" s="80">
        <f>HYPERLINK("#LANÇAMENTOS!"&amp;ADDRESS(ROW(LANÇAMENTOS!$A$16)+(ROW()-ROW($B$40))*2-1,1),ROW()-ROW($B$40))</f>
        <v>126</v>
      </c>
      <c r="C166" s="127"/>
      <c r="D166" s="128"/>
      <c r="E166" s="124"/>
      <c r="F166" s="125"/>
      <c r="G166" s="125"/>
      <c r="H166" s="125"/>
      <c r="I166" s="125"/>
      <c r="J166" s="126"/>
      <c r="K166" s="124"/>
      <c r="L166" s="125"/>
      <c r="M166" s="126"/>
      <c r="N166" s="147" t="str">
        <f t="shared" si="67"/>
        <v/>
      </c>
      <c r="O166" s="148"/>
      <c r="P166" s="137" t="str">
        <f ca="1">IF(C166&lt;&gt;"",HYPERLINK("#LANÇAMENTOS!"&amp;ADDRESS(ROW(LANÇAMENTOS!A$16)+PAINEL!B166*2-1,1),INDIRECT("LANÇAMENTOS!"&amp;ADDRESS(ROW(LANÇAMENTOS!A$16)+PAINEL!B166*2-1,COLUMN(LANÇAMENTOS!F142)))),"")</f>
        <v/>
      </c>
      <c r="Q166" s="138"/>
      <c r="R166" s="57">
        <f t="shared" ca="1" si="68"/>
        <v>0</v>
      </c>
      <c r="S166" s="57" t="str">
        <f t="shared" ca="1" si="69"/>
        <v/>
      </c>
      <c r="T166" s="57" t="str">
        <f t="shared" ca="1" si="70"/>
        <v/>
      </c>
      <c r="U166" s="115"/>
      <c r="V166" s="56"/>
      <c r="W166" s="56"/>
    </row>
    <row r="167" spans="1:23" s="162" customFormat="1" ht="37.5" customHeight="1" x14ac:dyDescent="0.35">
      <c r="A167" s="99"/>
      <c r="B167" s="80">
        <f>HYPERLINK("#LANÇAMENTOS!"&amp;ADDRESS(ROW(LANÇAMENTOS!$A$16)+(ROW()-ROW($B$40))*2-1,1),ROW()-ROW($B$40))</f>
        <v>127</v>
      </c>
      <c r="C167" s="127"/>
      <c r="D167" s="128"/>
      <c r="E167" s="124"/>
      <c r="F167" s="125"/>
      <c r="G167" s="125"/>
      <c r="H167" s="125"/>
      <c r="I167" s="125"/>
      <c r="J167" s="126"/>
      <c r="K167" s="124"/>
      <c r="L167" s="125"/>
      <c r="M167" s="126"/>
      <c r="N167" s="147" t="str">
        <f t="shared" si="67"/>
        <v/>
      </c>
      <c r="O167" s="148"/>
      <c r="P167" s="137" t="str">
        <f ca="1">IF(C167&lt;&gt;"",HYPERLINK("#LANÇAMENTOS!"&amp;ADDRESS(ROW(LANÇAMENTOS!A$16)+PAINEL!B167*2-1,1),INDIRECT("LANÇAMENTOS!"&amp;ADDRESS(ROW(LANÇAMENTOS!A$16)+PAINEL!B167*2-1,COLUMN(LANÇAMENTOS!F143)))),"")</f>
        <v/>
      </c>
      <c r="Q167" s="138"/>
      <c r="R167" s="57">
        <f t="shared" ca="1" si="68"/>
        <v>0</v>
      </c>
      <c r="S167" s="57" t="str">
        <f t="shared" ca="1" si="69"/>
        <v/>
      </c>
      <c r="T167" s="57" t="str">
        <f t="shared" ca="1" si="70"/>
        <v/>
      </c>
      <c r="U167" s="115"/>
      <c r="V167" s="56"/>
      <c r="W167" s="56"/>
    </row>
    <row r="168" spans="1:23" s="162" customFormat="1" ht="37.5" customHeight="1" x14ac:dyDescent="0.35">
      <c r="A168" s="99"/>
      <c r="B168" s="80">
        <f>HYPERLINK("#LANÇAMENTOS!"&amp;ADDRESS(ROW(LANÇAMENTOS!$A$16)+(ROW()-ROW($B$40))*2-1,1),ROW()-ROW($B$40))</f>
        <v>128</v>
      </c>
      <c r="C168" s="127"/>
      <c r="D168" s="128"/>
      <c r="E168" s="124"/>
      <c r="F168" s="125"/>
      <c r="G168" s="125"/>
      <c r="H168" s="125"/>
      <c r="I168" s="125"/>
      <c r="J168" s="126"/>
      <c r="K168" s="124"/>
      <c r="L168" s="125"/>
      <c r="M168" s="126"/>
      <c r="N168" s="147" t="str">
        <f t="shared" si="67"/>
        <v/>
      </c>
      <c r="O168" s="148"/>
      <c r="P168" s="137" t="str">
        <f ca="1">IF(C168&lt;&gt;"",HYPERLINK("#LANÇAMENTOS!"&amp;ADDRESS(ROW(LANÇAMENTOS!A$16)+PAINEL!B168*2-1,1),INDIRECT("LANÇAMENTOS!"&amp;ADDRESS(ROW(LANÇAMENTOS!A$16)+PAINEL!B168*2-1,COLUMN(LANÇAMENTOS!F144)))),"")</f>
        <v/>
      </c>
      <c r="Q168" s="138"/>
      <c r="R168" s="57">
        <f t="shared" ca="1" si="68"/>
        <v>0</v>
      </c>
      <c r="S168" s="57" t="str">
        <f t="shared" ca="1" si="69"/>
        <v/>
      </c>
      <c r="T168" s="57" t="str">
        <f t="shared" ca="1" si="70"/>
        <v/>
      </c>
      <c r="U168" s="115"/>
      <c r="V168" s="56"/>
      <c r="W168" s="56"/>
    </row>
    <row r="169" spans="1:23" s="162" customFormat="1" ht="37.5" customHeight="1" x14ac:dyDescent="0.35">
      <c r="A169" s="99"/>
      <c r="B169" s="80">
        <f>HYPERLINK("#LANÇAMENTOS!"&amp;ADDRESS(ROW(LANÇAMENTOS!$A$16)+(ROW()-ROW($B$40))*2-1,1),ROW()-ROW($B$40))</f>
        <v>129</v>
      </c>
      <c r="C169" s="127"/>
      <c r="D169" s="128"/>
      <c r="E169" s="124"/>
      <c r="F169" s="125"/>
      <c r="G169" s="125"/>
      <c r="H169" s="125"/>
      <c r="I169" s="125"/>
      <c r="J169" s="126"/>
      <c r="K169" s="124"/>
      <c r="L169" s="125"/>
      <c r="M169" s="126"/>
      <c r="N169" s="147" t="str">
        <f t="shared" si="67"/>
        <v/>
      </c>
      <c r="O169" s="148"/>
      <c r="P169" s="137" t="str">
        <f ca="1">IF(C169&lt;&gt;"",HYPERLINK("#LANÇAMENTOS!"&amp;ADDRESS(ROW(LANÇAMENTOS!A$16)+PAINEL!B169*2-1,1),INDIRECT("LANÇAMENTOS!"&amp;ADDRESS(ROW(LANÇAMENTOS!A$16)+PAINEL!B169*2-1,COLUMN(LANÇAMENTOS!F145)))),"")</f>
        <v/>
      </c>
      <c r="Q169" s="138"/>
      <c r="R169" s="57">
        <f t="shared" ca="1" si="68"/>
        <v>0</v>
      </c>
      <c r="S169" s="57" t="str">
        <f t="shared" ca="1" si="69"/>
        <v/>
      </c>
      <c r="T169" s="57" t="str">
        <f t="shared" ca="1" si="70"/>
        <v/>
      </c>
      <c r="U169" s="115"/>
      <c r="V169" s="56"/>
      <c r="W169" s="56"/>
    </row>
    <row r="170" spans="1:23" s="162" customFormat="1" ht="37.5" customHeight="1" x14ac:dyDescent="0.35">
      <c r="A170" s="99"/>
      <c r="B170" s="80">
        <f>HYPERLINK("#LANÇAMENTOS!"&amp;ADDRESS(ROW(LANÇAMENTOS!$A$16)+(ROW()-ROW($B$40))*2-1,1),ROW()-ROW($B$40))</f>
        <v>130</v>
      </c>
      <c r="C170" s="127"/>
      <c r="D170" s="128"/>
      <c r="E170" s="124"/>
      <c r="F170" s="125"/>
      <c r="G170" s="125"/>
      <c r="H170" s="125"/>
      <c r="I170" s="125"/>
      <c r="J170" s="126"/>
      <c r="K170" s="124"/>
      <c r="L170" s="125"/>
      <c r="M170" s="126"/>
      <c r="N170" s="147" t="str">
        <f t="shared" ref="N170:N233" si="71">HYPERLINK("#"&amp;ADDRESS(ROW($X$38),COLUMN($X$38)),IF(C170&lt;&gt;"",IF(NOT(ISERROR(VLOOKUP(K170,$Z$42:$AA$73,2,FALSE))),VLOOKUP(K170,$Z$42:$AA$73,2,FALSE),$AA$41),""))</f>
        <v/>
      </c>
      <c r="O170" s="148"/>
      <c r="P170" s="137" t="str">
        <f ca="1">IF(C170&lt;&gt;"",HYPERLINK("#LANÇAMENTOS!"&amp;ADDRESS(ROW(LANÇAMENTOS!A$16)+PAINEL!B170*2-1,1),INDIRECT("LANÇAMENTOS!"&amp;ADDRESS(ROW(LANÇAMENTOS!A$16)+PAINEL!B170*2-1,COLUMN(LANÇAMENTOS!F146)))),"")</f>
        <v/>
      </c>
      <c r="Q170" s="138"/>
      <c r="R170" s="57">
        <f t="shared" ref="R170:R233" ca="1" si="72">IF(AND(ISNUMBER(N170),P170&lt;=N170),1,0)</f>
        <v>0</v>
      </c>
      <c r="S170" s="57" t="str">
        <f t="shared" ref="S170:S233" ca="1" si="73">IF(R170,TEXT(B170,"0"),"")</f>
        <v/>
      </c>
      <c r="T170" s="57" t="str">
        <f t="shared" ref="T170:T233" ca="1" si="74">IF(R170,TRIM(S170)&amp;", "&amp;TRIM(T171),TRIM(T171))</f>
        <v/>
      </c>
      <c r="U170" s="115"/>
      <c r="V170" s="56"/>
      <c r="W170" s="56"/>
    </row>
    <row r="171" spans="1:23" s="162" customFormat="1" ht="37.5" customHeight="1" x14ac:dyDescent="0.35">
      <c r="A171" s="99"/>
      <c r="B171" s="80">
        <f>HYPERLINK("#LANÇAMENTOS!"&amp;ADDRESS(ROW(LANÇAMENTOS!$A$16)+(ROW()-ROW($B$40))*2-1,1),ROW()-ROW($B$40))</f>
        <v>131</v>
      </c>
      <c r="C171" s="127"/>
      <c r="D171" s="128"/>
      <c r="E171" s="124"/>
      <c r="F171" s="125"/>
      <c r="G171" s="125"/>
      <c r="H171" s="125"/>
      <c r="I171" s="125"/>
      <c r="J171" s="126"/>
      <c r="K171" s="124"/>
      <c r="L171" s="125"/>
      <c r="M171" s="126"/>
      <c r="N171" s="147" t="str">
        <f t="shared" si="71"/>
        <v/>
      </c>
      <c r="O171" s="148"/>
      <c r="P171" s="137" t="str">
        <f ca="1">IF(C171&lt;&gt;"",HYPERLINK("#LANÇAMENTOS!"&amp;ADDRESS(ROW(LANÇAMENTOS!A$16)+PAINEL!B171*2-1,1),INDIRECT("LANÇAMENTOS!"&amp;ADDRESS(ROW(LANÇAMENTOS!A$16)+PAINEL!B171*2-1,COLUMN(LANÇAMENTOS!F147)))),"")</f>
        <v/>
      </c>
      <c r="Q171" s="138"/>
      <c r="R171" s="57">
        <f t="shared" ca="1" si="72"/>
        <v>0</v>
      </c>
      <c r="S171" s="57" t="str">
        <f t="shared" ca="1" si="73"/>
        <v/>
      </c>
      <c r="T171" s="57" t="str">
        <f t="shared" ca="1" si="74"/>
        <v/>
      </c>
      <c r="U171" s="115"/>
      <c r="V171" s="56"/>
      <c r="W171" s="56"/>
    </row>
    <row r="172" spans="1:23" s="162" customFormat="1" ht="37.5" customHeight="1" x14ac:dyDescent="0.35">
      <c r="A172" s="99"/>
      <c r="B172" s="80">
        <f>HYPERLINK("#LANÇAMENTOS!"&amp;ADDRESS(ROW(LANÇAMENTOS!$A$16)+(ROW()-ROW($B$40))*2-1,1),ROW()-ROW($B$40))</f>
        <v>132</v>
      </c>
      <c r="C172" s="127"/>
      <c r="D172" s="128"/>
      <c r="E172" s="124"/>
      <c r="F172" s="125"/>
      <c r="G172" s="125"/>
      <c r="H172" s="125"/>
      <c r="I172" s="125"/>
      <c r="J172" s="126"/>
      <c r="K172" s="124"/>
      <c r="L172" s="125"/>
      <c r="M172" s="126"/>
      <c r="N172" s="147" t="str">
        <f t="shared" si="71"/>
        <v/>
      </c>
      <c r="O172" s="148"/>
      <c r="P172" s="137" t="str">
        <f ca="1">IF(C172&lt;&gt;"",HYPERLINK("#LANÇAMENTOS!"&amp;ADDRESS(ROW(LANÇAMENTOS!A$16)+PAINEL!B172*2-1,1),INDIRECT("LANÇAMENTOS!"&amp;ADDRESS(ROW(LANÇAMENTOS!A$16)+PAINEL!B172*2-1,COLUMN(LANÇAMENTOS!F148)))),"")</f>
        <v/>
      </c>
      <c r="Q172" s="138"/>
      <c r="R172" s="57">
        <f t="shared" ca="1" si="72"/>
        <v>0</v>
      </c>
      <c r="S172" s="57" t="str">
        <f t="shared" ca="1" si="73"/>
        <v/>
      </c>
      <c r="T172" s="57" t="str">
        <f t="shared" ca="1" si="74"/>
        <v/>
      </c>
      <c r="U172" s="115"/>
      <c r="V172" s="56"/>
      <c r="W172" s="56"/>
    </row>
    <row r="173" spans="1:23" s="162" customFormat="1" ht="37.5" customHeight="1" x14ac:dyDescent="0.35">
      <c r="A173" s="99"/>
      <c r="B173" s="80">
        <f>HYPERLINK("#LANÇAMENTOS!"&amp;ADDRESS(ROW(LANÇAMENTOS!$A$16)+(ROW()-ROW($B$40))*2-1,1),ROW()-ROW($B$40))</f>
        <v>133</v>
      </c>
      <c r="C173" s="127"/>
      <c r="D173" s="128"/>
      <c r="E173" s="124"/>
      <c r="F173" s="125"/>
      <c r="G173" s="125"/>
      <c r="H173" s="125"/>
      <c r="I173" s="125"/>
      <c r="J173" s="126"/>
      <c r="K173" s="124"/>
      <c r="L173" s="125"/>
      <c r="M173" s="126"/>
      <c r="N173" s="147" t="str">
        <f t="shared" si="71"/>
        <v/>
      </c>
      <c r="O173" s="148"/>
      <c r="P173" s="137" t="str">
        <f ca="1">IF(C173&lt;&gt;"",HYPERLINK("#LANÇAMENTOS!"&amp;ADDRESS(ROW(LANÇAMENTOS!A$16)+PAINEL!B173*2-1,1),INDIRECT("LANÇAMENTOS!"&amp;ADDRESS(ROW(LANÇAMENTOS!A$16)+PAINEL!B173*2-1,COLUMN(LANÇAMENTOS!F149)))),"")</f>
        <v/>
      </c>
      <c r="Q173" s="138"/>
      <c r="R173" s="57">
        <f t="shared" ca="1" si="72"/>
        <v>0</v>
      </c>
      <c r="S173" s="57" t="str">
        <f t="shared" ca="1" si="73"/>
        <v/>
      </c>
      <c r="T173" s="57" t="str">
        <f t="shared" ca="1" si="74"/>
        <v/>
      </c>
      <c r="U173" s="115"/>
      <c r="V173" s="56"/>
      <c r="W173" s="56"/>
    </row>
    <row r="174" spans="1:23" s="162" customFormat="1" ht="37.5" customHeight="1" x14ac:dyDescent="0.35">
      <c r="A174" s="99"/>
      <c r="B174" s="80">
        <f>HYPERLINK("#LANÇAMENTOS!"&amp;ADDRESS(ROW(LANÇAMENTOS!$A$16)+(ROW()-ROW($B$40))*2-1,1),ROW()-ROW($B$40))</f>
        <v>134</v>
      </c>
      <c r="C174" s="127"/>
      <c r="D174" s="128"/>
      <c r="E174" s="124"/>
      <c r="F174" s="125"/>
      <c r="G174" s="125"/>
      <c r="H174" s="125"/>
      <c r="I174" s="125"/>
      <c r="J174" s="126"/>
      <c r="K174" s="124"/>
      <c r="L174" s="125"/>
      <c r="M174" s="126"/>
      <c r="N174" s="147" t="str">
        <f t="shared" si="71"/>
        <v/>
      </c>
      <c r="O174" s="148"/>
      <c r="P174" s="137" t="str">
        <f ca="1">IF(C174&lt;&gt;"",HYPERLINK("#LANÇAMENTOS!"&amp;ADDRESS(ROW(LANÇAMENTOS!A$16)+PAINEL!B174*2-1,1),INDIRECT("LANÇAMENTOS!"&amp;ADDRESS(ROW(LANÇAMENTOS!A$16)+PAINEL!B174*2-1,COLUMN(LANÇAMENTOS!F150)))),"")</f>
        <v/>
      </c>
      <c r="Q174" s="138"/>
      <c r="R174" s="57">
        <f t="shared" ca="1" si="72"/>
        <v>0</v>
      </c>
      <c r="S174" s="57" t="str">
        <f t="shared" ca="1" si="73"/>
        <v/>
      </c>
      <c r="T174" s="57" t="str">
        <f t="shared" ca="1" si="74"/>
        <v/>
      </c>
      <c r="U174" s="115"/>
      <c r="V174" s="56"/>
      <c r="W174" s="56"/>
    </row>
    <row r="175" spans="1:23" s="162" customFormat="1" ht="37.5" customHeight="1" x14ac:dyDescent="0.35">
      <c r="A175" s="99"/>
      <c r="B175" s="80">
        <f>HYPERLINK("#LANÇAMENTOS!"&amp;ADDRESS(ROW(LANÇAMENTOS!$A$16)+(ROW()-ROW($B$40))*2-1,1),ROW()-ROW($B$40))</f>
        <v>135</v>
      </c>
      <c r="C175" s="127"/>
      <c r="D175" s="128"/>
      <c r="E175" s="124"/>
      <c r="F175" s="125"/>
      <c r="G175" s="125"/>
      <c r="H175" s="125"/>
      <c r="I175" s="125"/>
      <c r="J175" s="126"/>
      <c r="K175" s="124"/>
      <c r="L175" s="125"/>
      <c r="M175" s="126"/>
      <c r="N175" s="147" t="str">
        <f t="shared" si="71"/>
        <v/>
      </c>
      <c r="O175" s="148"/>
      <c r="P175" s="137" t="str">
        <f ca="1">IF(C175&lt;&gt;"",HYPERLINK("#LANÇAMENTOS!"&amp;ADDRESS(ROW(LANÇAMENTOS!A$16)+PAINEL!B175*2-1,1),INDIRECT("LANÇAMENTOS!"&amp;ADDRESS(ROW(LANÇAMENTOS!A$16)+PAINEL!B175*2-1,COLUMN(LANÇAMENTOS!F151)))),"")</f>
        <v/>
      </c>
      <c r="Q175" s="138"/>
      <c r="R175" s="57">
        <f t="shared" ca="1" si="72"/>
        <v>0</v>
      </c>
      <c r="S175" s="57" t="str">
        <f t="shared" ca="1" si="73"/>
        <v/>
      </c>
      <c r="T175" s="57" t="str">
        <f t="shared" ca="1" si="74"/>
        <v/>
      </c>
      <c r="U175" s="115"/>
      <c r="V175" s="56"/>
      <c r="W175" s="56"/>
    </row>
    <row r="176" spans="1:23" s="162" customFormat="1" ht="37.5" customHeight="1" x14ac:dyDescent="0.35">
      <c r="A176" s="99"/>
      <c r="B176" s="80">
        <f>HYPERLINK("#LANÇAMENTOS!"&amp;ADDRESS(ROW(LANÇAMENTOS!$A$16)+(ROW()-ROW($B$40))*2-1,1),ROW()-ROW($B$40))</f>
        <v>136</v>
      </c>
      <c r="C176" s="127"/>
      <c r="D176" s="128"/>
      <c r="E176" s="124"/>
      <c r="F176" s="125"/>
      <c r="G176" s="125"/>
      <c r="H176" s="125"/>
      <c r="I176" s="125"/>
      <c r="J176" s="126"/>
      <c r="K176" s="124"/>
      <c r="L176" s="125"/>
      <c r="M176" s="126"/>
      <c r="N176" s="147" t="str">
        <f t="shared" si="71"/>
        <v/>
      </c>
      <c r="O176" s="148"/>
      <c r="P176" s="137" t="str">
        <f ca="1">IF(C176&lt;&gt;"",HYPERLINK("#LANÇAMENTOS!"&amp;ADDRESS(ROW(LANÇAMENTOS!A$16)+PAINEL!B176*2-1,1),INDIRECT("LANÇAMENTOS!"&amp;ADDRESS(ROW(LANÇAMENTOS!A$16)+PAINEL!B176*2-1,COLUMN(LANÇAMENTOS!F152)))),"")</f>
        <v/>
      </c>
      <c r="Q176" s="138"/>
      <c r="R176" s="57">
        <f t="shared" ca="1" si="72"/>
        <v>0</v>
      </c>
      <c r="S176" s="57" t="str">
        <f t="shared" ca="1" si="73"/>
        <v/>
      </c>
      <c r="T176" s="57" t="str">
        <f t="shared" ca="1" si="74"/>
        <v/>
      </c>
      <c r="U176" s="115"/>
      <c r="V176" s="56"/>
      <c r="W176" s="56"/>
    </row>
    <row r="177" spans="1:23" s="162" customFormat="1" ht="37.5" customHeight="1" x14ac:dyDescent="0.35">
      <c r="A177" s="99"/>
      <c r="B177" s="80">
        <f>HYPERLINK("#LANÇAMENTOS!"&amp;ADDRESS(ROW(LANÇAMENTOS!$A$16)+(ROW()-ROW($B$40))*2-1,1),ROW()-ROW($B$40))</f>
        <v>137</v>
      </c>
      <c r="C177" s="127"/>
      <c r="D177" s="128"/>
      <c r="E177" s="124"/>
      <c r="F177" s="125"/>
      <c r="G177" s="125"/>
      <c r="H177" s="125"/>
      <c r="I177" s="125"/>
      <c r="J177" s="126"/>
      <c r="K177" s="124"/>
      <c r="L177" s="125"/>
      <c r="M177" s="126"/>
      <c r="N177" s="147" t="str">
        <f t="shared" si="71"/>
        <v/>
      </c>
      <c r="O177" s="148"/>
      <c r="P177" s="137" t="str">
        <f ca="1">IF(C177&lt;&gt;"",HYPERLINK("#LANÇAMENTOS!"&amp;ADDRESS(ROW(LANÇAMENTOS!A$16)+PAINEL!B177*2-1,1),INDIRECT("LANÇAMENTOS!"&amp;ADDRESS(ROW(LANÇAMENTOS!A$16)+PAINEL!B177*2-1,COLUMN(LANÇAMENTOS!F153)))),"")</f>
        <v/>
      </c>
      <c r="Q177" s="138"/>
      <c r="R177" s="57">
        <f t="shared" ca="1" si="72"/>
        <v>0</v>
      </c>
      <c r="S177" s="57" t="str">
        <f t="shared" ca="1" si="73"/>
        <v/>
      </c>
      <c r="T177" s="57" t="str">
        <f t="shared" ca="1" si="74"/>
        <v/>
      </c>
      <c r="U177" s="115"/>
      <c r="V177" s="56"/>
      <c r="W177" s="56"/>
    </row>
    <row r="178" spans="1:23" s="162" customFormat="1" ht="37.5" customHeight="1" x14ac:dyDescent="0.35">
      <c r="A178" s="99"/>
      <c r="B178" s="80">
        <f>HYPERLINK("#LANÇAMENTOS!"&amp;ADDRESS(ROW(LANÇAMENTOS!$A$16)+(ROW()-ROW($B$40))*2-1,1),ROW()-ROW($B$40))</f>
        <v>138</v>
      </c>
      <c r="C178" s="127"/>
      <c r="D178" s="128"/>
      <c r="E178" s="124"/>
      <c r="F178" s="125"/>
      <c r="G178" s="125"/>
      <c r="H178" s="125"/>
      <c r="I178" s="125"/>
      <c r="J178" s="126"/>
      <c r="K178" s="124"/>
      <c r="L178" s="125"/>
      <c r="M178" s="126"/>
      <c r="N178" s="147" t="str">
        <f t="shared" si="71"/>
        <v/>
      </c>
      <c r="O178" s="148"/>
      <c r="P178" s="137" t="str">
        <f ca="1">IF(C178&lt;&gt;"",HYPERLINK("#LANÇAMENTOS!"&amp;ADDRESS(ROW(LANÇAMENTOS!A$16)+PAINEL!B178*2-1,1),INDIRECT("LANÇAMENTOS!"&amp;ADDRESS(ROW(LANÇAMENTOS!A$16)+PAINEL!B178*2-1,COLUMN(LANÇAMENTOS!F154)))),"")</f>
        <v/>
      </c>
      <c r="Q178" s="138"/>
      <c r="R178" s="57">
        <f t="shared" ca="1" si="72"/>
        <v>0</v>
      </c>
      <c r="S178" s="57" t="str">
        <f t="shared" ca="1" si="73"/>
        <v/>
      </c>
      <c r="T178" s="57" t="str">
        <f t="shared" ca="1" si="74"/>
        <v/>
      </c>
      <c r="U178" s="115"/>
      <c r="V178" s="56"/>
      <c r="W178" s="56"/>
    </row>
    <row r="179" spans="1:23" s="162" customFormat="1" ht="37.5" customHeight="1" x14ac:dyDescent="0.35">
      <c r="A179" s="99"/>
      <c r="B179" s="80">
        <f>HYPERLINK("#LANÇAMENTOS!"&amp;ADDRESS(ROW(LANÇAMENTOS!$A$16)+(ROW()-ROW($B$40))*2-1,1),ROW()-ROW($B$40))</f>
        <v>139</v>
      </c>
      <c r="C179" s="127"/>
      <c r="D179" s="128"/>
      <c r="E179" s="124"/>
      <c r="F179" s="125"/>
      <c r="G179" s="125"/>
      <c r="H179" s="125"/>
      <c r="I179" s="125"/>
      <c r="J179" s="126"/>
      <c r="K179" s="124"/>
      <c r="L179" s="125"/>
      <c r="M179" s="126"/>
      <c r="N179" s="147" t="str">
        <f t="shared" si="71"/>
        <v/>
      </c>
      <c r="O179" s="148"/>
      <c r="P179" s="137" t="str">
        <f ca="1">IF(C179&lt;&gt;"",HYPERLINK("#LANÇAMENTOS!"&amp;ADDRESS(ROW(LANÇAMENTOS!A$16)+PAINEL!B179*2-1,1),INDIRECT("LANÇAMENTOS!"&amp;ADDRESS(ROW(LANÇAMENTOS!A$16)+PAINEL!B179*2-1,COLUMN(LANÇAMENTOS!F155)))),"")</f>
        <v/>
      </c>
      <c r="Q179" s="138"/>
      <c r="R179" s="57">
        <f t="shared" ca="1" si="72"/>
        <v>0</v>
      </c>
      <c r="S179" s="57" t="str">
        <f t="shared" ca="1" si="73"/>
        <v/>
      </c>
      <c r="T179" s="57" t="str">
        <f t="shared" ca="1" si="74"/>
        <v/>
      </c>
      <c r="U179" s="115"/>
      <c r="V179" s="56"/>
      <c r="W179" s="56"/>
    </row>
    <row r="180" spans="1:23" s="162" customFormat="1" ht="37.5" customHeight="1" x14ac:dyDescent="0.35">
      <c r="A180" s="99"/>
      <c r="B180" s="80">
        <f>HYPERLINK("#LANÇAMENTOS!"&amp;ADDRESS(ROW(LANÇAMENTOS!$A$16)+(ROW()-ROW($B$40))*2-1,1),ROW()-ROW($B$40))</f>
        <v>140</v>
      </c>
      <c r="C180" s="127"/>
      <c r="D180" s="128"/>
      <c r="E180" s="124"/>
      <c r="F180" s="125"/>
      <c r="G180" s="125"/>
      <c r="H180" s="125"/>
      <c r="I180" s="125"/>
      <c r="J180" s="126"/>
      <c r="K180" s="124"/>
      <c r="L180" s="125"/>
      <c r="M180" s="126"/>
      <c r="N180" s="147" t="str">
        <f t="shared" si="71"/>
        <v/>
      </c>
      <c r="O180" s="148"/>
      <c r="P180" s="137" t="str">
        <f ca="1">IF(C180&lt;&gt;"",HYPERLINK("#LANÇAMENTOS!"&amp;ADDRESS(ROW(LANÇAMENTOS!A$16)+PAINEL!B180*2-1,1),INDIRECT("LANÇAMENTOS!"&amp;ADDRESS(ROW(LANÇAMENTOS!A$16)+PAINEL!B180*2-1,COLUMN(LANÇAMENTOS!F156)))),"")</f>
        <v/>
      </c>
      <c r="Q180" s="138"/>
      <c r="R180" s="57">
        <f t="shared" ca="1" si="72"/>
        <v>0</v>
      </c>
      <c r="S180" s="57" t="str">
        <f t="shared" ca="1" si="73"/>
        <v/>
      </c>
      <c r="T180" s="57" t="str">
        <f t="shared" ca="1" si="74"/>
        <v/>
      </c>
      <c r="U180" s="115"/>
      <c r="V180" s="56"/>
      <c r="W180" s="56"/>
    </row>
    <row r="181" spans="1:23" s="162" customFormat="1" ht="37.5" customHeight="1" x14ac:dyDescent="0.35">
      <c r="A181" s="99"/>
      <c r="B181" s="80">
        <f>HYPERLINK("#LANÇAMENTOS!"&amp;ADDRESS(ROW(LANÇAMENTOS!$A$16)+(ROW()-ROW($B$40))*2-1,1),ROW()-ROW($B$40))</f>
        <v>141</v>
      </c>
      <c r="C181" s="127"/>
      <c r="D181" s="128"/>
      <c r="E181" s="124"/>
      <c r="F181" s="125"/>
      <c r="G181" s="125"/>
      <c r="H181" s="125"/>
      <c r="I181" s="125"/>
      <c r="J181" s="126"/>
      <c r="K181" s="124"/>
      <c r="L181" s="125"/>
      <c r="M181" s="126"/>
      <c r="N181" s="147" t="str">
        <f t="shared" si="71"/>
        <v/>
      </c>
      <c r="O181" s="148"/>
      <c r="P181" s="137" t="str">
        <f ca="1">IF(C181&lt;&gt;"",HYPERLINK("#LANÇAMENTOS!"&amp;ADDRESS(ROW(LANÇAMENTOS!A$16)+PAINEL!B181*2-1,1),INDIRECT("LANÇAMENTOS!"&amp;ADDRESS(ROW(LANÇAMENTOS!A$16)+PAINEL!B181*2-1,COLUMN(LANÇAMENTOS!F157)))),"")</f>
        <v/>
      </c>
      <c r="Q181" s="138"/>
      <c r="R181" s="57">
        <f t="shared" ca="1" si="72"/>
        <v>0</v>
      </c>
      <c r="S181" s="57" t="str">
        <f t="shared" ca="1" si="73"/>
        <v/>
      </c>
      <c r="T181" s="57" t="str">
        <f t="shared" ca="1" si="74"/>
        <v/>
      </c>
      <c r="U181" s="115"/>
      <c r="V181" s="56"/>
      <c r="W181" s="56"/>
    </row>
    <row r="182" spans="1:23" s="162" customFormat="1" ht="37.5" customHeight="1" x14ac:dyDescent="0.35">
      <c r="A182" s="99"/>
      <c r="B182" s="80">
        <f>HYPERLINK("#LANÇAMENTOS!"&amp;ADDRESS(ROW(LANÇAMENTOS!$A$16)+(ROW()-ROW($B$40))*2-1,1),ROW()-ROW($B$40))</f>
        <v>142</v>
      </c>
      <c r="C182" s="127"/>
      <c r="D182" s="128"/>
      <c r="E182" s="124"/>
      <c r="F182" s="125"/>
      <c r="G182" s="125"/>
      <c r="H182" s="125"/>
      <c r="I182" s="125"/>
      <c r="J182" s="126"/>
      <c r="K182" s="124"/>
      <c r="L182" s="125"/>
      <c r="M182" s="126"/>
      <c r="N182" s="147" t="str">
        <f t="shared" si="71"/>
        <v/>
      </c>
      <c r="O182" s="148"/>
      <c r="P182" s="137" t="str">
        <f ca="1">IF(C182&lt;&gt;"",HYPERLINK("#LANÇAMENTOS!"&amp;ADDRESS(ROW(LANÇAMENTOS!A$16)+PAINEL!B182*2-1,1),INDIRECT("LANÇAMENTOS!"&amp;ADDRESS(ROW(LANÇAMENTOS!A$16)+PAINEL!B182*2-1,COLUMN(LANÇAMENTOS!F158)))),"")</f>
        <v/>
      </c>
      <c r="Q182" s="138"/>
      <c r="R182" s="57">
        <f t="shared" ca="1" si="72"/>
        <v>0</v>
      </c>
      <c r="S182" s="57" t="str">
        <f t="shared" ca="1" si="73"/>
        <v/>
      </c>
      <c r="T182" s="57" t="str">
        <f t="shared" ca="1" si="74"/>
        <v/>
      </c>
      <c r="U182" s="115"/>
      <c r="V182" s="56"/>
      <c r="W182" s="56"/>
    </row>
    <row r="183" spans="1:23" s="162" customFormat="1" ht="37.5" customHeight="1" x14ac:dyDescent="0.35">
      <c r="A183" s="99"/>
      <c r="B183" s="80">
        <f>HYPERLINK("#LANÇAMENTOS!"&amp;ADDRESS(ROW(LANÇAMENTOS!$A$16)+(ROW()-ROW($B$40))*2-1,1),ROW()-ROW($B$40))</f>
        <v>143</v>
      </c>
      <c r="C183" s="127"/>
      <c r="D183" s="128"/>
      <c r="E183" s="124"/>
      <c r="F183" s="125"/>
      <c r="G183" s="125"/>
      <c r="H183" s="125"/>
      <c r="I183" s="125"/>
      <c r="J183" s="126"/>
      <c r="K183" s="124"/>
      <c r="L183" s="125"/>
      <c r="M183" s="126"/>
      <c r="N183" s="147" t="str">
        <f t="shared" si="71"/>
        <v/>
      </c>
      <c r="O183" s="148"/>
      <c r="P183" s="137" t="str">
        <f ca="1">IF(C183&lt;&gt;"",HYPERLINK("#LANÇAMENTOS!"&amp;ADDRESS(ROW(LANÇAMENTOS!A$16)+PAINEL!B183*2-1,1),INDIRECT("LANÇAMENTOS!"&amp;ADDRESS(ROW(LANÇAMENTOS!A$16)+PAINEL!B183*2-1,COLUMN(LANÇAMENTOS!F159)))),"")</f>
        <v/>
      </c>
      <c r="Q183" s="138"/>
      <c r="R183" s="57">
        <f t="shared" ca="1" si="72"/>
        <v>0</v>
      </c>
      <c r="S183" s="57" t="str">
        <f t="shared" ca="1" si="73"/>
        <v/>
      </c>
      <c r="T183" s="57" t="str">
        <f t="shared" ca="1" si="74"/>
        <v/>
      </c>
      <c r="U183" s="115"/>
      <c r="V183" s="56"/>
      <c r="W183" s="56"/>
    </row>
    <row r="184" spans="1:23" s="162" customFormat="1" ht="37.5" customHeight="1" x14ac:dyDescent="0.35">
      <c r="A184" s="99"/>
      <c r="B184" s="80">
        <f>HYPERLINK("#LANÇAMENTOS!"&amp;ADDRESS(ROW(LANÇAMENTOS!$A$16)+(ROW()-ROW($B$40))*2-1,1),ROW()-ROW($B$40))</f>
        <v>144</v>
      </c>
      <c r="C184" s="127"/>
      <c r="D184" s="128"/>
      <c r="E184" s="124"/>
      <c r="F184" s="125"/>
      <c r="G184" s="125"/>
      <c r="H184" s="125"/>
      <c r="I184" s="125"/>
      <c r="J184" s="126"/>
      <c r="K184" s="124"/>
      <c r="L184" s="125"/>
      <c r="M184" s="126"/>
      <c r="N184" s="147" t="str">
        <f t="shared" si="71"/>
        <v/>
      </c>
      <c r="O184" s="148"/>
      <c r="P184" s="137" t="str">
        <f ca="1">IF(C184&lt;&gt;"",HYPERLINK("#LANÇAMENTOS!"&amp;ADDRESS(ROW(LANÇAMENTOS!A$16)+PAINEL!B184*2-1,1),INDIRECT("LANÇAMENTOS!"&amp;ADDRESS(ROW(LANÇAMENTOS!A$16)+PAINEL!B184*2-1,COLUMN(LANÇAMENTOS!F160)))),"")</f>
        <v/>
      </c>
      <c r="Q184" s="138"/>
      <c r="R184" s="57">
        <f t="shared" ca="1" si="72"/>
        <v>0</v>
      </c>
      <c r="S184" s="57" t="str">
        <f t="shared" ca="1" si="73"/>
        <v/>
      </c>
      <c r="T184" s="57" t="str">
        <f t="shared" ca="1" si="74"/>
        <v/>
      </c>
      <c r="U184" s="115"/>
      <c r="V184" s="56"/>
      <c r="W184" s="56"/>
    </row>
    <row r="185" spans="1:23" s="162" customFormat="1" ht="37.5" customHeight="1" x14ac:dyDescent="0.35">
      <c r="A185" s="99"/>
      <c r="B185" s="80">
        <f>HYPERLINK("#LANÇAMENTOS!"&amp;ADDRESS(ROW(LANÇAMENTOS!$A$16)+(ROW()-ROW($B$40))*2-1,1),ROW()-ROW($B$40))</f>
        <v>145</v>
      </c>
      <c r="C185" s="127"/>
      <c r="D185" s="128"/>
      <c r="E185" s="124"/>
      <c r="F185" s="125"/>
      <c r="G185" s="125"/>
      <c r="H185" s="125"/>
      <c r="I185" s="125"/>
      <c r="J185" s="126"/>
      <c r="K185" s="124"/>
      <c r="L185" s="125"/>
      <c r="M185" s="126"/>
      <c r="N185" s="147" t="str">
        <f t="shared" si="71"/>
        <v/>
      </c>
      <c r="O185" s="148"/>
      <c r="P185" s="137" t="str">
        <f ca="1">IF(C185&lt;&gt;"",HYPERLINK("#LANÇAMENTOS!"&amp;ADDRESS(ROW(LANÇAMENTOS!A$16)+PAINEL!B185*2-1,1),INDIRECT("LANÇAMENTOS!"&amp;ADDRESS(ROW(LANÇAMENTOS!A$16)+PAINEL!B185*2-1,COLUMN(LANÇAMENTOS!F161)))),"")</f>
        <v/>
      </c>
      <c r="Q185" s="138"/>
      <c r="R185" s="57">
        <f t="shared" ca="1" si="72"/>
        <v>0</v>
      </c>
      <c r="S185" s="57" t="str">
        <f t="shared" ca="1" si="73"/>
        <v/>
      </c>
      <c r="T185" s="57" t="str">
        <f t="shared" ca="1" si="74"/>
        <v/>
      </c>
      <c r="U185" s="115"/>
      <c r="V185" s="56"/>
      <c r="W185" s="56"/>
    </row>
    <row r="186" spans="1:23" s="162" customFormat="1" ht="37.5" customHeight="1" x14ac:dyDescent="0.35">
      <c r="A186" s="99"/>
      <c r="B186" s="80">
        <f>HYPERLINK("#LANÇAMENTOS!"&amp;ADDRESS(ROW(LANÇAMENTOS!$A$16)+(ROW()-ROW($B$40))*2-1,1),ROW()-ROW($B$40))</f>
        <v>146</v>
      </c>
      <c r="C186" s="127"/>
      <c r="D186" s="128"/>
      <c r="E186" s="124"/>
      <c r="F186" s="125"/>
      <c r="G186" s="125"/>
      <c r="H186" s="125"/>
      <c r="I186" s="125"/>
      <c r="J186" s="126"/>
      <c r="K186" s="124"/>
      <c r="L186" s="125"/>
      <c r="M186" s="126"/>
      <c r="N186" s="147" t="str">
        <f t="shared" si="71"/>
        <v/>
      </c>
      <c r="O186" s="148"/>
      <c r="P186" s="137" t="str">
        <f ca="1">IF(C186&lt;&gt;"",HYPERLINK("#LANÇAMENTOS!"&amp;ADDRESS(ROW(LANÇAMENTOS!A$16)+PAINEL!B186*2-1,1),INDIRECT("LANÇAMENTOS!"&amp;ADDRESS(ROW(LANÇAMENTOS!A$16)+PAINEL!B186*2-1,COLUMN(LANÇAMENTOS!F162)))),"")</f>
        <v/>
      </c>
      <c r="Q186" s="138"/>
      <c r="R186" s="57">
        <f t="shared" ca="1" si="72"/>
        <v>0</v>
      </c>
      <c r="S186" s="57" t="str">
        <f t="shared" ca="1" si="73"/>
        <v/>
      </c>
      <c r="T186" s="57" t="str">
        <f t="shared" ca="1" si="74"/>
        <v/>
      </c>
      <c r="U186" s="115"/>
      <c r="V186" s="56"/>
      <c r="W186" s="56"/>
    </row>
    <row r="187" spans="1:23" s="162" customFormat="1" ht="37.5" customHeight="1" x14ac:dyDescent="0.35">
      <c r="A187" s="99"/>
      <c r="B187" s="80">
        <f>HYPERLINK("#LANÇAMENTOS!"&amp;ADDRESS(ROW(LANÇAMENTOS!$A$16)+(ROW()-ROW($B$40))*2-1,1),ROW()-ROW($B$40))</f>
        <v>147</v>
      </c>
      <c r="C187" s="127"/>
      <c r="D187" s="128"/>
      <c r="E187" s="124"/>
      <c r="F187" s="125"/>
      <c r="G187" s="125"/>
      <c r="H187" s="125"/>
      <c r="I187" s="125"/>
      <c r="J187" s="126"/>
      <c r="K187" s="124"/>
      <c r="L187" s="125"/>
      <c r="M187" s="126"/>
      <c r="N187" s="147" t="str">
        <f t="shared" si="71"/>
        <v/>
      </c>
      <c r="O187" s="148"/>
      <c r="P187" s="137" t="str">
        <f ca="1">IF(C187&lt;&gt;"",HYPERLINK("#LANÇAMENTOS!"&amp;ADDRESS(ROW(LANÇAMENTOS!A$16)+PAINEL!B187*2-1,1),INDIRECT("LANÇAMENTOS!"&amp;ADDRESS(ROW(LANÇAMENTOS!A$16)+PAINEL!B187*2-1,COLUMN(LANÇAMENTOS!F163)))),"")</f>
        <v/>
      </c>
      <c r="Q187" s="138"/>
      <c r="R187" s="57">
        <f t="shared" ca="1" si="72"/>
        <v>0</v>
      </c>
      <c r="S187" s="57" t="str">
        <f t="shared" ca="1" si="73"/>
        <v/>
      </c>
      <c r="T187" s="57" t="str">
        <f t="shared" ca="1" si="74"/>
        <v/>
      </c>
      <c r="U187" s="115"/>
      <c r="V187" s="56"/>
      <c r="W187" s="56"/>
    </row>
    <row r="188" spans="1:23" s="162" customFormat="1" ht="37.5" customHeight="1" x14ac:dyDescent="0.35">
      <c r="A188" s="99"/>
      <c r="B188" s="80">
        <f>HYPERLINK("#LANÇAMENTOS!"&amp;ADDRESS(ROW(LANÇAMENTOS!$A$16)+(ROW()-ROW($B$40))*2-1,1),ROW()-ROW($B$40))</f>
        <v>148</v>
      </c>
      <c r="C188" s="127"/>
      <c r="D188" s="128"/>
      <c r="E188" s="124"/>
      <c r="F188" s="125"/>
      <c r="G188" s="125"/>
      <c r="H188" s="125"/>
      <c r="I188" s="125"/>
      <c r="J188" s="126"/>
      <c r="K188" s="124"/>
      <c r="L188" s="125"/>
      <c r="M188" s="126"/>
      <c r="N188" s="147" t="str">
        <f t="shared" si="71"/>
        <v/>
      </c>
      <c r="O188" s="148"/>
      <c r="P188" s="137" t="str">
        <f ca="1">IF(C188&lt;&gt;"",HYPERLINK("#LANÇAMENTOS!"&amp;ADDRESS(ROW(LANÇAMENTOS!A$16)+PAINEL!B188*2-1,1),INDIRECT("LANÇAMENTOS!"&amp;ADDRESS(ROW(LANÇAMENTOS!A$16)+PAINEL!B188*2-1,COLUMN(LANÇAMENTOS!F164)))),"")</f>
        <v/>
      </c>
      <c r="Q188" s="138"/>
      <c r="R188" s="57">
        <f t="shared" ca="1" si="72"/>
        <v>0</v>
      </c>
      <c r="S188" s="57" t="str">
        <f t="shared" ca="1" si="73"/>
        <v/>
      </c>
      <c r="T188" s="57" t="str">
        <f t="shared" ca="1" si="74"/>
        <v/>
      </c>
      <c r="U188" s="115"/>
      <c r="V188" s="56"/>
      <c r="W188" s="56"/>
    </row>
    <row r="189" spans="1:23" s="162" customFormat="1" ht="37.5" customHeight="1" x14ac:dyDescent="0.35">
      <c r="A189" s="99"/>
      <c r="B189" s="80">
        <f>HYPERLINK("#LANÇAMENTOS!"&amp;ADDRESS(ROW(LANÇAMENTOS!$A$16)+(ROW()-ROW($B$40))*2-1,1),ROW()-ROW($B$40))</f>
        <v>149</v>
      </c>
      <c r="C189" s="127"/>
      <c r="D189" s="128"/>
      <c r="E189" s="124"/>
      <c r="F189" s="125"/>
      <c r="G189" s="125"/>
      <c r="H189" s="125"/>
      <c r="I189" s="125"/>
      <c r="J189" s="126"/>
      <c r="K189" s="124"/>
      <c r="L189" s="125"/>
      <c r="M189" s="126"/>
      <c r="N189" s="147" t="str">
        <f t="shared" si="71"/>
        <v/>
      </c>
      <c r="O189" s="148"/>
      <c r="P189" s="137" t="str">
        <f ca="1">IF(C189&lt;&gt;"",HYPERLINK("#LANÇAMENTOS!"&amp;ADDRESS(ROW(LANÇAMENTOS!A$16)+PAINEL!B189*2-1,1),INDIRECT("LANÇAMENTOS!"&amp;ADDRESS(ROW(LANÇAMENTOS!A$16)+PAINEL!B189*2-1,COLUMN(LANÇAMENTOS!F165)))),"")</f>
        <v/>
      </c>
      <c r="Q189" s="138"/>
      <c r="R189" s="57">
        <f t="shared" ca="1" si="72"/>
        <v>0</v>
      </c>
      <c r="S189" s="57" t="str">
        <f t="shared" ca="1" si="73"/>
        <v/>
      </c>
      <c r="T189" s="57" t="str">
        <f t="shared" ca="1" si="74"/>
        <v/>
      </c>
      <c r="U189" s="115"/>
      <c r="V189" s="56"/>
      <c r="W189" s="56"/>
    </row>
    <row r="190" spans="1:23" s="162" customFormat="1" ht="37.5" customHeight="1" x14ac:dyDescent="0.35">
      <c r="A190" s="99"/>
      <c r="B190" s="80">
        <f>HYPERLINK("#LANÇAMENTOS!"&amp;ADDRESS(ROW(LANÇAMENTOS!$A$16)+(ROW()-ROW($B$40))*2-1,1),ROW()-ROW($B$40))</f>
        <v>150</v>
      </c>
      <c r="C190" s="127"/>
      <c r="D190" s="128"/>
      <c r="E190" s="124"/>
      <c r="F190" s="125"/>
      <c r="G190" s="125"/>
      <c r="H190" s="125"/>
      <c r="I190" s="125"/>
      <c r="J190" s="126"/>
      <c r="K190" s="124"/>
      <c r="L190" s="125"/>
      <c r="M190" s="126"/>
      <c r="N190" s="147" t="str">
        <f t="shared" si="71"/>
        <v/>
      </c>
      <c r="O190" s="148"/>
      <c r="P190" s="137" t="str">
        <f ca="1">IF(C190&lt;&gt;"",HYPERLINK("#LANÇAMENTOS!"&amp;ADDRESS(ROW(LANÇAMENTOS!A$16)+PAINEL!B190*2-1,1),INDIRECT("LANÇAMENTOS!"&amp;ADDRESS(ROW(LANÇAMENTOS!A$16)+PAINEL!B190*2-1,COLUMN(LANÇAMENTOS!F166)))),"")</f>
        <v/>
      </c>
      <c r="Q190" s="138"/>
      <c r="R190" s="57">
        <f t="shared" ca="1" si="72"/>
        <v>0</v>
      </c>
      <c r="S190" s="57" t="str">
        <f t="shared" ca="1" si="73"/>
        <v/>
      </c>
      <c r="T190" s="57" t="str">
        <f t="shared" ca="1" si="74"/>
        <v/>
      </c>
      <c r="U190" s="115"/>
      <c r="V190" s="56"/>
      <c r="W190" s="56"/>
    </row>
    <row r="191" spans="1:23" s="162" customFormat="1" ht="37.5" customHeight="1" x14ac:dyDescent="0.35">
      <c r="A191" s="99"/>
      <c r="B191" s="80">
        <f>HYPERLINK("#LANÇAMENTOS!"&amp;ADDRESS(ROW(LANÇAMENTOS!$A$16)+(ROW()-ROW($B$40))*2-1,1),ROW()-ROW($B$40))</f>
        <v>151</v>
      </c>
      <c r="C191" s="127"/>
      <c r="D191" s="128"/>
      <c r="E191" s="124"/>
      <c r="F191" s="125"/>
      <c r="G191" s="125"/>
      <c r="H191" s="125"/>
      <c r="I191" s="125"/>
      <c r="J191" s="126"/>
      <c r="K191" s="124"/>
      <c r="L191" s="125"/>
      <c r="M191" s="126"/>
      <c r="N191" s="147" t="str">
        <f t="shared" si="71"/>
        <v/>
      </c>
      <c r="O191" s="148"/>
      <c r="P191" s="137" t="str">
        <f ca="1">IF(C191&lt;&gt;"",HYPERLINK("#LANÇAMENTOS!"&amp;ADDRESS(ROW(LANÇAMENTOS!A$16)+PAINEL!B191*2-1,1),INDIRECT("LANÇAMENTOS!"&amp;ADDRESS(ROW(LANÇAMENTOS!A$16)+PAINEL!B191*2-1,COLUMN(LANÇAMENTOS!F167)))),"")</f>
        <v/>
      </c>
      <c r="Q191" s="138"/>
      <c r="R191" s="57">
        <f t="shared" ca="1" si="72"/>
        <v>0</v>
      </c>
      <c r="S191" s="57" t="str">
        <f t="shared" ca="1" si="73"/>
        <v/>
      </c>
      <c r="T191" s="57" t="str">
        <f t="shared" ca="1" si="74"/>
        <v/>
      </c>
      <c r="U191" s="115"/>
      <c r="V191" s="56"/>
      <c r="W191" s="56"/>
    </row>
    <row r="192" spans="1:23" s="162" customFormat="1" ht="37.5" customHeight="1" x14ac:dyDescent="0.35">
      <c r="A192" s="99"/>
      <c r="B192" s="80">
        <f>HYPERLINK("#LANÇAMENTOS!"&amp;ADDRESS(ROW(LANÇAMENTOS!$A$16)+(ROW()-ROW($B$40))*2-1,1),ROW()-ROW($B$40))</f>
        <v>152</v>
      </c>
      <c r="C192" s="127"/>
      <c r="D192" s="128"/>
      <c r="E192" s="124"/>
      <c r="F192" s="125"/>
      <c r="G192" s="125"/>
      <c r="H192" s="125"/>
      <c r="I192" s="125"/>
      <c r="J192" s="126"/>
      <c r="K192" s="124"/>
      <c r="L192" s="125"/>
      <c r="M192" s="126"/>
      <c r="N192" s="147" t="str">
        <f t="shared" si="71"/>
        <v/>
      </c>
      <c r="O192" s="148"/>
      <c r="P192" s="137" t="str">
        <f ca="1">IF(C192&lt;&gt;"",HYPERLINK("#LANÇAMENTOS!"&amp;ADDRESS(ROW(LANÇAMENTOS!A$16)+PAINEL!B192*2-1,1),INDIRECT("LANÇAMENTOS!"&amp;ADDRESS(ROW(LANÇAMENTOS!A$16)+PAINEL!B192*2-1,COLUMN(LANÇAMENTOS!F168)))),"")</f>
        <v/>
      </c>
      <c r="Q192" s="138"/>
      <c r="R192" s="57">
        <f t="shared" ca="1" si="72"/>
        <v>0</v>
      </c>
      <c r="S192" s="57" t="str">
        <f t="shared" ca="1" si="73"/>
        <v/>
      </c>
      <c r="T192" s="57" t="str">
        <f t="shared" ca="1" si="74"/>
        <v/>
      </c>
      <c r="U192" s="115"/>
      <c r="V192" s="56"/>
      <c r="W192" s="56"/>
    </row>
    <row r="193" spans="1:23" s="162" customFormat="1" ht="37.5" customHeight="1" x14ac:dyDescent="0.35">
      <c r="A193" s="99"/>
      <c r="B193" s="80">
        <f>HYPERLINK("#LANÇAMENTOS!"&amp;ADDRESS(ROW(LANÇAMENTOS!$A$16)+(ROW()-ROW($B$40))*2-1,1),ROW()-ROW($B$40))</f>
        <v>153</v>
      </c>
      <c r="C193" s="127"/>
      <c r="D193" s="128"/>
      <c r="E193" s="124"/>
      <c r="F193" s="125"/>
      <c r="G193" s="125"/>
      <c r="H193" s="125"/>
      <c r="I193" s="125"/>
      <c r="J193" s="126"/>
      <c r="K193" s="124"/>
      <c r="L193" s="125"/>
      <c r="M193" s="126"/>
      <c r="N193" s="147" t="str">
        <f t="shared" si="71"/>
        <v/>
      </c>
      <c r="O193" s="148"/>
      <c r="P193" s="137" t="str">
        <f ca="1">IF(C193&lt;&gt;"",HYPERLINK("#LANÇAMENTOS!"&amp;ADDRESS(ROW(LANÇAMENTOS!A$16)+PAINEL!B193*2-1,1),INDIRECT("LANÇAMENTOS!"&amp;ADDRESS(ROW(LANÇAMENTOS!A$16)+PAINEL!B193*2-1,COLUMN(LANÇAMENTOS!F169)))),"")</f>
        <v/>
      </c>
      <c r="Q193" s="138"/>
      <c r="R193" s="57">
        <f t="shared" ca="1" si="72"/>
        <v>0</v>
      </c>
      <c r="S193" s="57" t="str">
        <f t="shared" ca="1" si="73"/>
        <v/>
      </c>
      <c r="T193" s="57" t="str">
        <f t="shared" ca="1" si="74"/>
        <v/>
      </c>
      <c r="U193" s="115"/>
      <c r="V193" s="56"/>
      <c r="W193" s="56"/>
    </row>
    <row r="194" spans="1:23" s="162" customFormat="1" ht="37.5" customHeight="1" x14ac:dyDescent="0.35">
      <c r="A194" s="99"/>
      <c r="B194" s="80">
        <f>HYPERLINK("#LANÇAMENTOS!"&amp;ADDRESS(ROW(LANÇAMENTOS!$A$16)+(ROW()-ROW($B$40))*2-1,1),ROW()-ROW($B$40))</f>
        <v>154</v>
      </c>
      <c r="C194" s="127"/>
      <c r="D194" s="128"/>
      <c r="E194" s="124"/>
      <c r="F194" s="125"/>
      <c r="G194" s="125"/>
      <c r="H194" s="125"/>
      <c r="I194" s="125"/>
      <c r="J194" s="126"/>
      <c r="K194" s="124"/>
      <c r="L194" s="125"/>
      <c r="M194" s="126"/>
      <c r="N194" s="147" t="str">
        <f t="shared" si="71"/>
        <v/>
      </c>
      <c r="O194" s="148"/>
      <c r="P194" s="137" t="str">
        <f ca="1">IF(C194&lt;&gt;"",HYPERLINK("#LANÇAMENTOS!"&amp;ADDRESS(ROW(LANÇAMENTOS!A$16)+PAINEL!B194*2-1,1),INDIRECT("LANÇAMENTOS!"&amp;ADDRESS(ROW(LANÇAMENTOS!A$16)+PAINEL!B194*2-1,COLUMN(LANÇAMENTOS!F170)))),"")</f>
        <v/>
      </c>
      <c r="Q194" s="138"/>
      <c r="R194" s="57">
        <f t="shared" ca="1" si="72"/>
        <v>0</v>
      </c>
      <c r="S194" s="57" t="str">
        <f t="shared" ca="1" si="73"/>
        <v/>
      </c>
      <c r="T194" s="57" t="str">
        <f t="shared" ca="1" si="74"/>
        <v/>
      </c>
      <c r="U194" s="115"/>
      <c r="V194" s="56"/>
      <c r="W194" s="56"/>
    </row>
    <row r="195" spans="1:23" s="162" customFormat="1" ht="37.5" customHeight="1" x14ac:dyDescent="0.35">
      <c r="A195" s="99"/>
      <c r="B195" s="80">
        <f>HYPERLINK("#LANÇAMENTOS!"&amp;ADDRESS(ROW(LANÇAMENTOS!$A$16)+(ROW()-ROW($B$40))*2-1,1),ROW()-ROW($B$40))</f>
        <v>155</v>
      </c>
      <c r="C195" s="127"/>
      <c r="D195" s="128"/>
      <c r="E195" s="124"/>
      <c r="F195" s="125"/>
      <c r="G195" s="125"/>
      <c r="H195" s="125"/>
      <c r="I195" s="125"/>
      <c r="J195" s="126"/>
      <c r="K195" s="124"/>
      <c r="L195" s="125"/>
      <c r="M195" s="126"/>
      <c r="N195" s="147" t="str">
        <f t="shared" si="71"/>
        <v/>
      </c>
      <c r="O195" s="148"/>
      <c r="P195" s="137" t="str">
        <f ca="1">IF(C195&lt;&gt;"",HYPERLINK("#LANÇAMENTOS!"&amp;ADDRESS(ROW(LANÇAMENTOS!A$16)+PAINEL!B195*2-1,1),INDIRECT("LANÇAMENTOS!"&amp;ADDRESS(ROW(LANÇAMENTOS!A$16)+PAINEL!B195*2-1,COLUMN(LANÇAMENTOS!F171)))),"")</f>
        <v/>
      </c>
      <c r="Q195" s="138"/>
      <c r="R195" s="57">
        <f t="shared" ca="1" si="72"/>
        <v>0</v>
      </c>
      <c r="S195" s="57" t="str">
        <f t="shared" ca="1" si="73"/>
        <v/>
      </c>
      <c r="T195" s="57" t="str">
        <f t="shared" ca="1" si="74"/>
        <v/>
      </c>
      <c r="U195" s="115"/>
      <c r="V195" s="56"/>
      <c r="W195" s="56"/>
    </row>
    <row r="196" spans="1:23" s="162" customFormat="1" ht="37.5" customHeight="1" x14ac:dyDescent="0.35">
      <c r="A196" s="99"/>
      <c r="B196" s="80">
        <f>HYPERLINK("#LANÇAMENTOS!"&amp;ADDRESS(ROW(LANÇAMENTOS!$A$16)+(ROW()-ROW($B$40))*2-1,1),ROW()-ROW($B$40))</f>
        <v>156</v>
      </c>
      <c r="C196" s="127"/>
      <c r="D196" s="128"/>
      <c r="E196" s="124"/>
      <c r="F196" s="125"/>
      <c r="G196" s="125"/>
      <c r="H196" s="125"/>
      <c r="I196" s="125"/>
      <c r="J196" s="126"/>
      <c r="K196" s="124"/>
      <c r="L196" s="125"/>
      <c r="M196" s="126"/>
      <c r="N196" s="147" t="str">
        <f t="shared" si="71"/>
        <v/>
      </c>
      <c r="O196" s="148"/>
      <c r="P196" s="137" t="str">
        <f ca="1">IF(C196&lt;&gt;"",HYPERLINK("#LANÇAMENTOS!"&amp;ADDRESS(ROW(LANÇAMENTOS!A$16)+PAINEL!B196*2-1,1),INDIRECT("LANÇAMENTOS!"&amp;ADDRESS(ROW(LANÇAMENTOS!A$16)+PAINEL!B196*2-1,COLUMN(LANÇAMENTOS!F172)))),"")</f>
        <v/>
      </c>
      <c r="Q196" s="138"/>
      <c r="R196" s="57">
        <f t="shared" ca="1" si="72"/>
        <v>0</v>
      </c>
      <c r="S196" s="57" t="str">
        <f t="shared" ca="1" si="73"/>
        <v/>
      </c>
      <c r="T196" s="57" t="str">
        <f t="shared" ca="1" si="74"/>
        <v/>
      </c>
      <c r="U196" s="115"/>
      <c r="V196" s="56"/>
      <c r="W196" s="56"/>
    </row>
    <row r="197" spans="1:23" s="162" customFormat="1" ht="37.5" customHeight="1" x14ac:dyDescent="0.35">
      <c r="A197" s="99"/>
      <c r="B197" s="80">
        <f>HYPERLINK("#LANÇAMENTOS!"&amp;ADDRESS(ROW(LANÇAMENTOS!$A$16)+(ROW()-ROW($B$40))*2-1,1),ROW()-ROW($B$40))</f>
        <v>157</v>
      </c>
      <c r="C197" s="127"/>
      <c r="D197" s="128"/>
      <c r="E197" s="124"/>
      <c r="F197" s="125"/>
      <c r="G197" s="125"/>
      <c r="H197" s="125"/>
      <c r="I197" s="125"/>
      <c r="J197" s="126"/>
      <c r="K197" s="124"/>
      <c r="L197" s="125"/>
      <c r="M197" s="126"/>
      <c r="N197" s="147" t="str">
        <f t="shared" si="71"/>
        <v/>
      </c>
      <c r="O197" s="148"/>
      <c r="P197" s="137" t="str">
        <f ca="1">IF(C197&lt;&gt;"",HYPERLINK("#LANÇAMENTOS!"&amp;ADDRESS(ROW(LANÇAMENTOS!A$16)+PAINEL!B197*2-1,1),INDIRECT("LANÇAMENTOS!"&amp;ADDRESS(ROW(LANÇAMENTOS!A$16)+PAINEL!B197*2-1,COLUMN(LANÇAMENTOS!F173)))),"")</f>
        <v/>
      </c>
      <c r="Q197" s="138"/>
      <c r="R197" s="57">
        <f t="shared" ca="1" si="72"/>
        <v>0</v>
      </c>
      <c r="S197" s="57" t="str">
        <f t="shared" ca="1" si="73"/>
        <v/>
      </c>
      <c r="T197" s="57" t="str">
        <f t="shared" ca="1" si="74"/>
        <v/>
      </c>
      <c r="U197" s="115"/>
      <c r="V197" s="56"/>
      <c r="W197" s="56"/>
    </row>
    <row r="198" spans="1:23" s="162" customFormat="1" ht="37.5" customHeight="1" x14ac:dyDescent="0.35">
      <c r="A198" s="99"/>
      <c r="B198" s="80">
        <f>HYPERLINK("#LANÇAMENTOS!"&amp;ADDRESS(ROW(LANÇAMENTOS!$A$16)+(ROW()-ROW($B$40))*2-1,1),ROW()-ROW($B$40))</f>
        <v>158</v>
      </c>
      <c r="C198" s="127"/>
      <c r="D198" s="128"/>
      <c r="E198" s="124"/>
      <c r="F198" s="125"/>
      <c r="G198" s="125"/>
      <c r="H198" s="125"/>
      <c r="I198" s="125"/>
      <c r="J198" s="126"/>
      <c r="K198" s="124"/>
      <c r="L198" s="125"/>
      <c r="M198" s="126"/>
      <c r="N198" s="147" t="str">
        <f t="shared" si="71"/>
        <v/>
      </c>
      <c r="O198" s="148"/>
      <c r="P198" s="137" t="str">
        <f ca="1">IF(C198&lt;&gt;"",HYPERLINK("#LANÇAMENTOS!"&amp;ADDRESS(ROW(LANÇAMENTOS!A$16)+PAINEL!B198*2-1,1),INDIRECT("LANÇAMENTOS!"&amp;ADDRESS(ROW(LANÇAMENTOS!A$16)+PAINEL!B198*2-1,COLUMN(LANÇAMENTOS!F174)))),"")</f>
        <v/>
      </c>
      <c r="Q198" s="138"/>
      <c r="R198" s="57">
        <f t="shared" ca="1" si="72"/>
        <v>0</v>
      </c>
      <c r="S198" s="57" t="str">
        <f t="shared" ca="1" si="73"/>
        <v/>
      </c>
      <c r="T198" s="57" t="str">
        <f t="shared" ca="1" si="74"/>
        <v/>
      </c>
      <c r="U198" s="115"/>
      <c r="V198" s="56"/>
      <c r="W198" s="56"/>
    </row>
    <row r="199" spans="1:23" s="162" customFormat="1" ht="37.5" customHeight="1" x14ac:dyDescent="0.35">
      <c r="A199" s="99"/>
      <c r="B199" s="80">
        <f>HYPERLINK("#LANÇAMENTOS!"&amp;ADDRESS(ROW(LANÇAMENTOS!$A$16)+(ROW()-ROW($B$40))*2-1,1),ROW()-ROW($B$40))</f>
        <v>159</v>
      </c>
      <c r="C199" s="127"/>
      <c r="D199" s="128"/>
      <c r="E199" s="124"/>
      <c r="F199" s="125"/>
      <c r="G199" s="125"/>
      <c r="H199" s="125"/>
      <c r="I199" s="125"/>
      <c r="J199" s="126"/>
      <c r="K199" s="124"/>
      <c r="L199" s="125"/>
      <c r="M199" s="126"/>
      <c r="N199" s="147" t="str">
        <f t="shared" si="71"/>
        <v/>
      </c>
      <c r="O199" s="148"/>
      <c r="P199" s="137" t="str">
        <f ca="1">IF(C199&lt;&gt;"",HYPERLINK("#LANÇAMENTOS!"&amp;ADDRESS(ROW(LANÇAMENTOS!A$16)+PAINEL!B199*2-1,1),INDIRECT("LANÇAMENTOS!"&amp;ADDRESS(ROW(LANÇAMENTOS!A$16)+PAINEL!B199*2-1,COLUMN(LANÇAMENTOS!F175)))),"")</f>
        <v/>
      </c>
      <c r="Q199" s="138"/>
      <c r="R199" s="57">
        <f t="shared" ca="1" si="72"/>
        <v>0</v>
      </c>
      <c r="S199" s="57" t="str">
        <f t="shared" ca="1" si="73"/>
        <v/>
      </c>
      <c r="T199" s="57" t="str">
        <f t="shared" ca="1" si="74"/>
        <v/>
      </c>
      <c r="U199" s="115"/>
      <c r="V199" s="56"/>
      <c r="W199" s="56"/>
    </row>
    <row r="200" spans="1:23" s="162" customFormat="1" ht="37.5" customHeight="1" x14ac:dyDescent="0.35">
      <c r="A200" s="99"/>
      <c r="B200" s="80">
        <f>HYPERLINK("#LANÇAMENTOS!"&amp;ADDRESS(ROW(LANÇAMENTOS!$A$16)+(ROW()-ROW($B$40))*2-1,1),ROW()-ROW($B$40))</f>
        <v>160</v>
      </c>
      <c r="C200" s="127"/>
      <c r="D200" s="128"/>
      <c r="E200" s="124"/>
      <c r="F200" s="125"/>
      <c r="G200" s="125"/>
      <c r="H200" s="125"/>
      <c r="I200" s="125"/>
      <c r="J200" s="126"/>
      <c r="K200" s="124"/>
      <c r="L200" s="125"/>
      <c r="M200" s="126"/>
      <c r="N200" s="147" t="str">
        <f t="shared" si="71"/>
        <v/>
      </c>
      <c r="O200" s="148"/>
      <c r="P200" s="137" t="str">
        <f ca="1">IF(C200&lt;&gt;"",HYPERLINK("#LANÇAMENTOS!"&amp;ADDRESS(ROW(LANÇAMENTOS!A$16)+PAINEL!B200*2-1,1),INDIRECT("LANÇAMENTOS!"&amp;ADDRESS(ROW(LANÇAMENTOS!A$16)+PAINEL!B200*2-1,COLUMN(LANÇAMENTOS!F176)))),"")</f>
        <v/>
      </c>
      <c r="Q200" s="138"/>
      <c r="R200" s="57">
        <f t="shared" ca="1" si="72"/>
        <v>0</v>
      </c>
      <c r="S200" s="57" t="str">
        <f t="shared" ca="1" si="73"/>
        <v/>
      </c>
      <c r="T200" s="57" t="str">
        <f t="shared" ca="1" si="74"/>
        <v/>
      </c>
      <c r="U200" s="115"/>
      <c r="V200" s="56"/>
      <c r="W200" s="56"/>
    </row>
    <row r="201" spans="1:23" s="162" customFormat="1" ht="37.5" customHeight="1" x14ac:dyDescent="0.35">
      <c r="A201" s="99"/>
      <c r="B201" s="80">
        <f>HYPERLINK("#LANÇAMENTOS!"&amp;ADDRESS(ROW(LANÇAMENTOS!$A$16)+(ROW()-ROW($B$40))*2-1,1),ROW()-ROW($B$40))</f>
        <v>161</v>
      </c>
      <c r="C201" s="127"/>
      <c r="D201" s="128"/>
      <c r="E201" s="124"/>
      <c r="F201" s="125"/>
      <c r="G201" s="125"/>
      <c r="H201" s="125"/>
      <c r="I201" s="125"/>
      <c r="J201" s="126"/>
      <c r="K201" s="124"/>
      <c r="L201" s="125"/>
      <c r="M201" s="126"/>
      <c r="N201" s="147" t="str">
        <f t="shared" si="71"/>
        <v/>
      </c>
      <c r="O201" s="148"/>
      <c r="P201" s="137" t="str">
        <f ca="1">IF(C201&lt;&gt;"",HYPERLINK("#LANÇAMENTOS!"&amp;ADDRESS(ROW(LANÇAMENTOS!A$16)+PAINEL!B201*2-1,1),INDIRECT("LANÇAMENTOS!"&amp;ADDRESS(ROW(LANÇAMENTOS!A$16)+PAINEL!B201*2-1,COLUMN(LANÇAMENTOS!F177)))),"")</f>
        <v/>
      </c>
      <c r="Q201" s="138"/>
      <c r="R201" s="57">
        <f t="shared" ca="1" si="72"/>
        <v>0</v>
      </c>
      <c r="S201" s="57" t="str">
        <f t="shared" ca="1" si="73"/>
        <v/>
      </c>
      <c r="T201" s="57" t="str">
        <f t="shared" ca="1" si="74"/>
        <v/>
      </c>
      <c r="U201" s="115"/>
      <c r="V201" s="56"/>
      <c r="W201" s="56"/>
    </row>
    <row r="202" spans="1:23" s="162" customFormat="1" ht="37.5" customHeight="1" x14ac:dyDescent="0.35">
      <c r="A202" s="99"/>
      <c r="B202" s="80">
        <f>HYPERLINK("#LANÇAMENTOS!"&amp;ADDRESS(ROW(LANÇAMENTOS!$A$16)+(ROW()-ROW($B$40))*2-1,1),ROW()-ROW($B$40))</f>
        <v>162</v>
      </c>
      <c r="C202" s="127"/>
      <c r="D202" s="128"/>
      <c r="E202" s="124"/>
      <c r="F202" s="125"/>
      <c r="G202" s="125"/>
      <c r="H202" s="125"/>
      <c r="I202" s="125"/>
      <c r="J202" s="126"/>
      <c r="K202" s="124"/>
      <c r="L202" s="125"/>
      <c r="M202" s="126"/>
      <c r="N202" s="147" t="str">
        <f t="shared" si="71"/>
        <v/>
      </c>
      <c r="O202" s="148"/>
      <c r="P202" s="137" t="str">
        <f ca="1">IF(C202&lt;&gt;"",HYPERLINK("#LANÇAMENTOS!"&amp;ADDRESS(ROW(LANÇAMENTOS!A$16)+PAINEL!B202*2-1,1),INDIRECT("LANÇAMENTOS!"&amp;ADDRESS(ROW(LANÇAMENTOS!A$16)+PAINEL!B202*2-1,COLUMN(LANÇAMENTOS!F178)))),"")</f>
        <v/>
      </c>
      <c r="Q202" s="138"/>
      <c r="R202" s="57">
        <f t="shared" ca="1" si="72"/>
        <v>0</v>
      </c>
      <c r="S202" s="57" t="str">
        <f t="shared" ca="1" si="73"/>
        <v/>
      </c>
      <c r="T202" s="57" t="str">
        <f t="shared" ca="1" si="74"/>
        <v/>
      </c>
      <c r="U202" s="115"/>
      <c r="V202" s="56"/>
      <c r="W202" s="56"/>
    </row>
    <row r="203" spans="1:23" s="162" customFormat="1" ht="37.5" customHeight="1" x14ac:dyDescent="0.35">
      <c r="A203" s="99"/>
      <c r="B203" s="80">
        <f>HYPERLINK("#LANÇAMENTOS!"&amp;ADDRESS(ROW(LANÇAMENTOS!$A$16)+(ROW()-ROW($B$40))*2-1,1),ROW()-ROW($B$40))</f>
        <v>163</v>
      </c>
      <c r="C203" s="127"/>
      <c r="D203" s="128"/>
      <c r="E203" s="124"/>
      <c r="F203" s="125"/>
      <c r="G203" s="125"/>
      <c r="H203" s="125"/>
      <c r="I203" s="125"/>
      <c r="J203" s="126"/>
      <c r="K203" s="124"/>
      <c r="L203" s="125"/>
      <c r="M203" s="126"/>
      <c r="N203" s="147" t="str">
        <f t="shared" si="71"/>
        <v/>
      </c>
      <c r="O203" s="148"/>
      <c r="P203" s="137" t="str">
        <f ca="1">IF(C203&lt;&gt;"",HYPERLINK("#LANÇAMENTOS!"&amp;ADDRESS(ROW(LANÇAMENTOS!A$16)+PAINEL!B203*2-1,1),INDIRECT("LANÇAMENTOS!"&amp;ADDRESS(ROW(LANÇAMENTOS!A$16)+PAINEL!B203*2-1,COLUMN(LANÇAMENTOS!F179)))),"")</f>
        <v/>
      </c>
      <c r="Q203" s="138"/>
      <c r="R203" s="57">
        <f t="shared" ca="1" si="72"/>
        <v>0</v>
      </c>
      <c r="S203" s="57" t="str">
        <f t="shared" ca="1" si="73"/>
        <v/>
      </c>
      <c r="T203" s="57" t="str">
        <f t="shared" ca="1" si="74"/>
        <v/>
      </c>
      <c r="U203" s="115"/>
      <c r="V203" s="56"/>
      <c r="W203" s="56"/>
    </row>
    <row r="204" spans="1:23" s="162" customFormat="1" ht="37.5" customHeight="1" x14ac:dyDescent="0.35">
      <c r="A204" s="99"/>
      <c r="B204" s="80">
        <f>HYPERLINK("#LANÇAMENTOS!"&amp;ADDRESS(ROW(LANÇAMENTOS!$A$16)+(ROW()-ROW($B$40))*2-1,1),ROW()-ROW($B$40))</f>
        <v>164</v>
      </c>
      <c r="C204" s="127"/>
      <c r="D204" s="128"/>
      <c r="E204" s="124"/>
      <c r="F204" s="125"/>
      <c r="G204" s="125"/>
      <c r="H204" s="125"/>
      <c r="I204" s="125"/>
      <c r="J204" s="126"/>
      <c r="K204" s="124"/>
      <c r="L204" s="125"/>
      <c r="M204" s="126"/>
      <c r="N204" s="147" t="str">
        <f t="shared" si="71"/>
        <v/>
      </c>
      <c r="O204" s="148"/>
      <c r="P204" s="137" t="str">
        <f ca="1">IF(C204&lt;&gt;"",HYPERLINK("#LANÇAMENTOS!"&amp;ADDRESS(ROW(LANÇAMENTOS!A$16)+PAINEL!B204*2-1,1),INDIRECT("LANÇAMENTOS!"&amp;ADDRESS(ROW(LANÇAMENTOS!A$16)+PAINEL!B204*2-1,COLUMN(LANÇAMENTOS!F180)))),"")</f>
        <v/>
      </c>
      <c r="Q204" s="138"/>
      <c r="R204" s="57">
        <f t="shared" ca="1" si="72"/>
        <v>0</v>
      </c>
      <c r="S204" s="57" t="str">
        <f t="shared" ca="1" si="73"/>
        <v/>
      </c>
      <c r="T204" s="57" t="str">
        <f t="shared" ca="1" si="74"/>
        <v/>
      </c>
      <c r="U204" s="115"/>
      <c r="V204" s="56"/>
      <c r="W204" s="56"/>
    </row>
    <row r="205" spans="1:23" s="162" customFormat="1" ht="37.5" customHeight="1" x14ac:dyDescent="0.35">
      <c r="A205" s="99"/>
      <c r="B205" s="80">
        <f>HYPERLINK("#LANÇAMENTOS!"&amp;ADDRESS(ROW(LANÇAMENTOS!$A$16)+(ROW()-ROW($B$40))*2-1,1),ROW()-ROW($B$40))</f>
        <v>165</v>
      </c>
      <c r="C205" s="127"/>
      <c r="D205" s="128"/>
      <c r="E205" s="124"/>
      <c r="F205" s="125"/>
      <c r="G205" s="125"/>
      <c r="H205" s="125"/>
      <c r="I205" s="125"/>
      <c r="J205" s="126"/>
      <c r="K205" s="124"/>
      <c r="L205" s="125"/>
      <c r="M205" s="126"/>
      <c r="N205" s="147" t="str">
        <f t="shared" si="71"/>
        <v/>
      </c>
      <c r="O205" s="148"/>
      <c r="P205" s="137" t="str">
        <f ca="1">IF(C205&lt;&gt;"",HYPERLINK("#LANÇAMENTOS!"&amp;ADDRESS(ROW(LANÇAMENTOS!A$16)+PAINEL!B205*2-1,1),INDIRECT("LANÇAMENTOS!"&amp;ADDRESS(ROW(LANÇAMENTOS!A$16)+PAINEL!B205*2-1,COLUMN(LANÇAMENTOS!F181)))),"")</f>
        <v/>
      </c>
      <c r="Q205" s="138"/>
      <c r="R205" s="57">
        <f t="shared" ca="1" si="72"/>
        <v>0</v>
      </c>
      <c r="S205" s="57" t="str">
        <f t="shared" ca="1" si="73"/>
        <v/>
      </c>
      <c r="T205" s="57" t="str">
        <f t="shared" ca="1" si="74"/>
        <v/>
      </c>
      <c r="U205" s="115"/>
      <c r="V205" s="56"/>
      <c r="W205" s="56"/>
    </row>
    <row r="206" spans="1:23" s="162" customFormat="1" ht="37.5" customHeight="1" x14ac:dyDescent="0.35">
      <c r="A206" s="99"/>
      <c r="B206" s="80">
        <f>HYPERLINK("#LANÇAMENTOS!"&amp;ADDRESS(ROW(LANÇAMENTOS!$A$16)+(ROW()-ROW($B$40))*2-1,1),ROW()-ROW($B$40))</f>
        <v>166</v>
      </c>
      <c r="C206" s="127"/>
      <c r="D206" s="128"/>
      <c r="E206" s="124"/>
      <c r="F206" s="125"/>
      <c r="G206" s="125"/>
      <c r="H206" s="125"/>
      <c r="I206" s="125"/>
      <c r="J206" s="126"/>
      <c r="K206" s="124"/>
      <c r="L206" s="125"/>
      <c r="M206" s="126"/>
      <c r="N206" s="147" t="str">
        <f t="shared" si="71"/>
        <v/>
      </c>
      <c r="O206" s="148"/>
      <c r="P206" s="137" t="str">
        <f ca="1">IF(C206&lt;&gt;"",HYPERLINK("#LANÇAMENTOS!"&amp;ADDRESS(ROW(LANÇAMENTOS!A$16)+PAINEL!B206*2-1,1),INDIRECT("LANÇAMENTOS!"&amp;ADDRESS(ROW(LANÇAMENTOS!A$16)+PAINEL!B206*2-1,COLUMN(LANÇAMENTOS!F182)))),"")</f>
        <v/>
      </c>
      <c r="Q206" s="138"/>
      <c r="R206" s="57">
        <f t="shared" ca="1" si="72"/>
        <v>0</v>
      </c>
      <c r="S206" s="57" t="str">
        <f t="shared" ca="1" si="73"/>
        <v/>
      </c>
      <c r="T206" s="57" t="str">
        <f t="shared" ca="1" si="74"/>
        <v/>
      </c>
      <c r="U206" s="115"/>
      <c r="V206" s="56"/>
      <c r="W206" s="56"/>
    </row>
    <row r="207" spans="1:23" s="162" customFormat="1" ht="37.5" customHeight="1" x14ac:dyDescent="0.35">
      <c r="A207" s="99"/>
      <c r="B207" s="80">
        <f>HYPERLINK("#LANÇAMENTOS!"&amp;ADDRESS(ROW(LANÇAMENTOS!$A$16)+(ROW()-ROW($B$40))*2-1,1),ROW()-ROW($B$40))</f>
        <v>167</v>
      </c>
      <c r="C207" s="127"/>
      <c r="D207" s="128"/>
      <c r="E207" s="124"/>
      <c r="F207" s="125"/>
      <c r="G207" s="125"/>
      <c r="H207" s="125"/>
      <c r="I207" s="125"/>
      <c r="J207" s="126"/>
      <c r="K207" s="124"/>
      <c r="L207" s="125"/>
      <c r="M207" s="126"/>
      <c r="N207" s="147" t="str">
        <f t="shared" si="71"/>
        <v/>
      </c>
      <c r="O207" s="148"/>
      <c r="P207" s="137" t="str">
        <f ca="1">IF(C207&lt;&gt;"",HYPERLINK("#LANÇAMENTOS!"&amp;ADDRESS(ROW(LANÇAMENTOS!A$16)+PAINEL!B207*2-1,1),INDIRECT("LANÇAMENTOS!"&amp;ADDRESS(ROW(LANÇAMENTOS!A$16)+PAINEL!B207*2-1,COLUMN(LANÇAMENTOS!F183)))),"")</f>
        <v/>
      </c>
      <c r="Q207" s="138"/>
      <c r="R207" s="57">
        <f t="shared" ca="1" si="72"/>
        <v>0</v>
      </c>
      <c r="S207" s="57" t="str">
        <f t="shared" ca="1" si="73"/>
        <v/>
      </c>
      <c r="T207" s="57" t="str">
        <f t="shared" ca="1" si="74"/>
        <v/>
      </c>
      <c r="U207" s="115"/>
      <c r="V207" s="56"/>
      <c r="W207" s="56"/>
    </row>
    <row r="208" spans="1:23" s="162" customFormat="1" ht="37.5" customHeight="1" x14ac:dyDescent="0.35">
      <c r="A208" s="99"/>
      <c r="B208" s="80">
        <f>HYPERLINK("#LANÇAMENTOS!"&amp;ADDRESS(ROW(LANÇAMENTOS!$A$16)+(ROW()-ROW($B$40))*2-1,1),ROW()-ROW($B$40))</f>
        <v>168</v>
      </c>
      <c r="C208" s="127"/>
      <c r="D208" s="128"/>
      <c r="E208" s="124"/>
      <c r="F208" s="125"/>
      <c r="G208" s="125"/>
      <c r="H208" s="125"/>
      <c r="I208" s="125"/>
      <c r="J208" s="126"/>
      <c r="K208" s="124"/>
      <c r="L208" s="125"/>
      <c r="M208" s="126"/>
      <c r="N208" s="147" t="str">
        <f t="shared" si="71"/>
        <v/>
      </c>
      <c r="O208" s="148"/>
      <c r="P208" s="137" t="str">
        <f ca="1">IF(C208&lt;&gt;"",HYPERLINK("#LANÇAMENTOS!"&amp;ADDRESS(ROW(LANÇAMENTOS!A$16)+PAINEL!B208*2-1,1),INDIRECT("LANÇAMENTOS!"&amp;ADDRESS(ROW(LANÇAMENTOS!A$16)+PAINEL!B208*2-1,COLUMN(LANÇAMENTOS!F184)))),"")</f>
        <v/>
      </c>
      <c r="Q208" s="138"/>
      <c r="R208" s="57">
        <f t="shared" ca="1" si="72"/>
        <v>0</v>
      </c>
      <c r="S208" s="57" t="str">
        <f t="shared" ca="1" si="73"/>
        <v/>
      </c>
      <c r="T208" s="57" t="str">
        <f t="shared" ca="1" si="74"/>
        <v/>
      </c>
      <c r="U208" s="115"/>
      <c r="V208" s="56"/>
      <c r="W208" s="56"/>
    </row>
    <row r="209" spans="1:23" s="162" customFormat="1" ht="37.5" customHeight="1" x14ac:dyDescent="0.35">
      <c r="A209" s="99"/>
      <c r="B209" s="80">
        <f>HYPERLINK("#LANÇAMENTOS!"&amp;ADDRESS(ROW(LANÇAMENTOS!$A$16)+(ROW()-ROW($B$40))*2-1,1),ROW()-ROW($B$40))</f>
        <v>169</v>
      </c>
      <c r="C209" s="127"/>
      <c r="D209" s="128"/>
      <c r="E209" s="124"/>
      <c r="F209" s="125"/>
      <c r="G209" s="125"/>
      <c r="H209" s="125"/>
      <c r="I209" s="125"/>
      <c r="J209" s="126"/>
      <c r="K209" s="124"/>
      <c r="L209" s="125"/>
      <c r="M209" s="126"/>
      <c r="N209" s="147" t="str">
        <f t="shared" si="71"/>
        <v/>
      </c>
      <c r="O209" s="148"/>
      <c r="P209" s="137" t="str">
        <f ca="1">IF(C209&lt;&gt;"",HYPERLINK("#LANÇAMENTOS!"&amp;ADDRESS(ROW(LANÇAMENTOS!A$16)+PAINEL!B209*2-1,1),INDIRECT("LANÇAMENTOS!"&amp;ADDRESS(ROW(LANÇAMENTOS!A$16)+PAINEL!B209*2-1,COLUMN(LANÇAMENTOS!F185)))),"")</f>
        <v/>
      </c>
      <c r="Q209" s="138"/>
      <c r="R209" s="57">
        <f t="shared" ca="1" si="72"/>
        <v>0</v>
      </c>
      <c r="S209" s="57" t="str">
        <f t="shared" ca="1" si="73"/>
        <v/>
      </c>
      <c r="T209" s="57" t="str">
        <f t="shared" ca="1" si="74"/>
        <v/>
      </c>
      <c r="U209" s="115"/>
      <c r="V209" s="56"/>
      <c r="W209" s="56"/>
    </row>
    <row r="210" spans="1:23" s="162" customFormat="1" ht="37.5" customHeight="1" x14ac:dyDescent="0.35">
      <c r="A210" s="99"/>
      <c r="B210" s="80">
        <f>HYPERLINK("#LANÇAMENTOS!"&amp;ADDRESS(ROW(LANÇAMENTOS!$A$16)+(ROW()-ROW($B$40))*2-1,1),ROW()-ROW($B$40))</f>
        <v>170</v>
      </c>
      <c r="C210" s="127"/>
      <c r="D210" s="128"/>
      <c r="E210" s="124"/>
      <c r="F210" s="125"/>
      <c r="G210" s="125"/>
      <c r="H210" s="125"/>
      <c r="I210" s="125"/>
      <c r="J210" s="126"/>
      <c r="K210" s="124"/>
      <c r="L210" s="125"/>
      <c r="M210" s="126"/>
      <c r="N210" s="147" t="str">
        <f t="shared" si="71"/>
        <v/>
      </c>
      <c r="O210" s="148"/>
      <c r="P210" s="137" t="str">
        <f ca="1">IF(C210&lt;&gt;"",HYPERLINK("#LANÇAMENTOS!"&amp;ADDRESS(ROW(LANÇAMENTOS!A$16)+PAINEL!B210*2-1,1),INDIRECT("LANÇAMENTOS!"&amp;ADDRESS(ROW(LANÇAMENTOS!A$16)+PAINEL!B210*2-1,COLUMN(LANÇAMENTOS!F186)))),"")</f>
        <v/>
      </c>
      <c r="Q210" s="138"/>
      <c r="R210" s="57">
        <f t="shared" ca="1" si="72"/>
        <v>0</v>
      </c>
      <c r="S210" s="57" t="str">
        <f t="shared" ca="1" si="73"/>
        <v/>
      </c>
      <c r="T210" s="57" t="str">
        <f t="shared" ca="1" si="74"/>
        <v/>
      </c>
      <c r="U210" s="115"/>
      <c r="V210" s="56"/>
      <c r="W210" s="56"/>
    </row>
    <row r="211" spans="1:23" s="162" customFormat="1" ht="37.5" customHeight="1" x14ac:dyDescent="0.35">
      <c r="A211" s="99"/>
      <c r="B211" s="80">
        <f>HYPERLINK("#LANÇAMENTOS!"&amp;ADDRESS(ROW(LANÇAMENTOS!$A$16)+(ROW()-ROW($B$40))*2-1,1),ROW()-ROW($B$40))</f>
        <v>171</v>
      </c>
      <c r="C211" s="127"/>
      <c r="D211" s="128"/>
      <c r="E211" s="124"/>
      <c r="F211" s="125"/>
      <c r="G211" s="125"/>
      <c r="H211" s="125"/>
      <c r="I211" s="125"/>
      <c r="J211" s="126"/>
      <c r="K211" s="124"/>
      <c r="L211" s="125"/>
      <c r="M211" s="126"/>
      <c r="N211" s="147" t="str">
        <f t="shared" si="71"/>
        <v/>
      </c>
      <c r="O211" s="148"/>
      <c r="P211" s="137" t="str">
        <f ca="1">IF(C211&lt;&gt;"",HYPERLINK("#LANÇAMENTOS!"&amp;ADDRESS(ROW(LANÇAMENTOS!A$16)+PAINEL!B211*2-1,1),INDIRECT("LANÇAMENTOS!"&amp;ADDRESS(ROW(LANÇAMENTOS!A$16)+PAINEL!B211*2-1,COLUMN(LANÇAMENTOS!F187)))),"")</f>
        <v/>
      </c>
      <c r="Q211" s="138"/>
      <c r="R211" s="57">
        <f t="shared" ca="1" si="72"/>
        <v>0</v>
      </c>
      <c r="S211" s="57" t="str">
        <f t="shared" ca="1" si="73"/>
        <v/>
      </c>
      <c r="T211" s="57" t="str">
        <f t="shared" ca="1" si="74"/>
        <v/>
      </c>
      <c r="U211" s="115"/>
      <c r="V211" s="56"/>
      <c r="W211" s="56"/>
    </row>
    <row r="212" spans="1:23" s="162" customFormat="1" ht="37.5" customHeight="1" x14ac:dyDescent="0.35">
      <c r="A212" s="99"/>
      <c r="B212" s="80">
        <f>HYPERLINK("#LANÇAMENTOS!"&amp;ADDRESS(ROW(LANÇAMENTOS!$A$16)+(ROW()-ROW($B$40))*2-1,1),ROW()-ROW($B$40))</f>
        <v>172</v>
      </c>
      <c r="C212" s="127"/>
      <c r="D212" s="128"/>
      <c r="E212" s="124"/>
      <c r="F212" s="125"/>
      <c r="G212" s="125"/>
      <c r="H212" s="125"/>
      <c r="I212" s="125"/>
      <c r="J212" s="126"/>
      <c r="K212" s="124"/>
      <c r="L212" s="125"/>
      <c r="M212" s="126"/>
      <c r="N212" s="147" t="str">
        <f t="shared" si="71"/>
        <v/>
      </c>
      <c r="O212" s="148"/>
      <c r="P212" s="137" t="str">
        <f ca="1">IF(C212&lt;&gt;"",HYPERLINK("#LANÇAMENTOS!"&amp;ADDRESS(ROW(LANÇAMENTOS!A$16)+PAINEL!B212*2-1,1),INDIRECT("LANÇAMENTOS!"&amp;ADDRESS(ROW(LANÇAMENTOS!A$16)+PAINEL!B212*2-1,COLUMN(LANÇAMENTOS!F188)))),"")</f>
        <v/>
      </c>
      <c r="Q212" s="138"/>
      <c r="R212" s="57">
        <f t="shared" ca="1" si="72"/>
        <v>0</v>
      </c>
      <c r="S212" s="57" t="str">
        <f t="shared" ca="1" si="73"/>
        <v/>
      </c>
      <c r="T212" s="57" t="str">
        <f t="shared" ca="1" si="74"/>
        <v/>
      </c>
      <c r="U212" s="115"/>
      <c r="V212" s="56"/>
      <c r="W212" s="56"/>
    </row>
    <row r="213" spans="1:23" s="162" customFormat="1" ht="37.5" customHeight="1" x14ac:dyDescent="0.35">
      <c r="A213" s="99"/>
      <c r="B213" s="80">
        <f>HYPERLINK("#LANÇAMENTOS!"&amp;ADDRESS(ROW(LANÇAMENTOS!$A$16)+(ROW()-ROW($B$40))*2-1,1),ROW()-ROW($B$40))</f>
        <v>173</v>
      </c>
      <c r="C213" s="127"/>
      <c r="D213" s="128"/>
      <c r="E213" s="124"/>
      <c r="F213" s="125"/>
      <c r="G213" s="125"/>
      <c r="H213" s="125"/>
      <c r="I213" s="125"/>
      <c r="J213" s="126"/>
      <c r="K213" s="124"/>
      <c r="L213" s="125"/>
      <c r="M213" s="126"/>
      <c r="N213" s="147" t="str">
        <f t="shared" si="71"/>
        <v/>
      </c>
      <c r="O213" s="148"/>
      <c r="P213" s="137" t="str">
        <f ca="1">IF(C213&lt;&gt;"",HYPERLINK("#LANÇAMENTOS!"&amp;ADDRESS(ROW(LANÇAMENTOS!A$16)+PAINEL!B213*2-1,1),INDIRECT("LANÇAMENTOS!"&amp;ADDRESS(ROW(LANÇAMENTOS!A$16)+PAINEL!B213*2-1,COLUMN(LANÇAMENTOS!F189)))),"")</f>
        <v/>
      </c>
      <c r="Q213" s="138"/>
      <c r="R213" s="57">
        <f t="shared" ca="1" si="72"/>
        <v>0</v>
      </c>
      <c r="S213" s="57" t="str">
        <f t="shared" ca="1" si="73"/>
        <v/>
      </c>
      <c r="T213" s="57" t="str">
        <f t="shared" ca="1" si="74"/>
        <v/>
      </c>
      <c r="U213" s="115"/>
      <c r="V213" s="56"/>
      <c r="W213" s="56"/>
    </row>
    <row r="214" spans="1:23" s="162" customFormat="1" ht="37.5" customHeight="1" x14ac:dyDescent="0.35">
      <c r="A214" s="99"/>
      <c r="B214" s="80">
        <f>HYPERLINK("#LANÇAMENTOS!"&amp;ADDRESS(ROW(LANÇAMENTOS!$A$16)+(ROW()-ROW($B$40))*2-1,1),ROW()-ROW($B$40))</f>
        <v>174</v>
      </c>
      <c r="C214" s="127"/>
      <c r="D214" s="128"/>
      <c r="E214" s="124"/>
      <c r="F214" s="125"/>
      <c r="G214" s="125"/>
      <c r="H214" s="125"/>
      <c r="I214" s="125"/>
      <c r="J214" s="126"/>
      <c r="K214" s="124"/>
      <c r="L214" s="125"/>
      <c r="M214" s="126"/>
      <c r="N214" s="147" t="str">
        <f t="shared" si="71"/>
        <v/>
      </c>
      <c r="O214" s="148"/>
      <c r="P214" s="137" t="str">
        <f ca="1">IF(C214&lt;&gt;"",HYPERLINK("#LANÇAMENTOS!"&amp;ADDRESS(ROW(LANÇAMENTOS!A$16)+PAINEL!B214*2-1,1),INDIRECT("LANÇAMENTOS!"&amp;ADDRESS(ROW(LANÇAMENTOS!A$16)+PAINEL!B214*2-1,COLUMN(LANÇAMENTOS!F190)))),"")</f>
        <v/>
      </c>
      <c r="Q214" s="138"/>
      <c r="R214" s="57">
        <f t="shared" ca="1" si="72"/>
        <v>0</v>
      </c>
      <c r="S214" s="57" t="str">
        <f t="shared" ca="1" si="73"/>
        <v/>
      </c>
      <c r="T214" s="57" t="str">
        <f t="shared" ca="1" si="74"/>
        <v/>
      </c>
      <c r="U214" s="115"/>
      <c r="V214" s="56"/>
      <c r="W214" s="56"/>
    </row>
    <row r="215" spans="1:23" s="162" customFormat="1" ht="37.5" customHeight="1" x14ac:dyDescent="0.35">
      <c r="A215" s="99"/>
      <c r="B215" s="80">
        <f>HYPERLINK("#LANÇAMENTOS!"&amp;ADDRESS(ROW(LANÇAMENTOS!$A$16)+(ROW()-ROW($B$40))*2-1,1),ROW()-ROW($B$40))</f>
        <v>175</v>
      </c>
      <c r="C215" s="127"/>
      <c r="D215" s="128"/>
      <c r="E215" s="124"/>
      <c r="F215" s="125"/>
      <c r="G215" s="125"/>
      <c r="H215" s="125"/>
      <c r="I215" s="125"/>
      <c r="J215" s="126"/>
      <c r="K215" s="124"/>
      <c r="L215" s="125"/>
      <c r="M215" s="126"/>
      <c r="N215" s="147" t="str">
        <f t="shared" si="71"/>
        <v/>
      </c>
      <c r="O215" s="148"/>
      <c r="P215" s="137" t="str">
        <f ca="1">IF(C215&lt;&gt;"",HYPERLINK("#LANÇAMENTOS!"&amp;ADDRESS(ROW(LANÇAMENTOS!A$16)+PAINEL!B215*2-1,1),INDIRECT("LANÇAMENTOS!"&amp;ADDRESS(ROW(LANÇAMENTOS!A$16)+PAINEL!B215*2-1,COLUMN(LANÇAMENTOS!F191)))),"")</f>
        <v/>
      </c>
      <c r="Q215" s="138"/>
      <c r="R215" s="57">
        <f t="shared" ca="1" si="72"/>
        <v>0</v>
      </c>
      <c r="S215" s="57" t="str">
        <f t="shared" ca="1" si="73"/>
        <v/>
      </c>
      <c r="T215" s="57" t="str">
        <f t="shared" ca="1" si="74"/>
        <v/>
      </c>
      <c r="U215" s="115"/>
      <c r="V215" s="56"/>
      <c r="W215" s="56"/>
    </row>
    <row r="216" spans="1:23" s="162" customFormat="1" ht="37.5" customHeight="1" x14ac:dyDescent="0.35">
      <c r="A216" s="99"/>
      <c r="B216" s="80">
        <f>HYPERLINK("#LANÇAMENTOS!"&amp;ADDRESS(ROW(LANÇAMENTOS!$A$16)+(ROW()-ROW($B$40))*2-1,1),ROW()-ROW($B$40))</f>
        <v>176</v>
      </c>
      <c r="C216" s="127"/>
      <c r="D216" s="128"/>
      <c r="E216" s="124"/>
      <c r="F216" s="125"/>
      <c r="G216" s="125"/>
      <c r="H216" s="125"/>
      <c r="I216" s="125"/>
      <c r="J216" s="126"/>
      <c r="K216" s="124"/>
      <c r="L216" s="125"/>
      <c r="M216" s="126"/>
      <c r="N216" s="147" t="str">
        <f t="shared" si="71"/>
        <v/>
      </c>
      <c r="O216" s="148"/>
      <c r="P216" s="137" t="str">
        <f ca="1">IF(C216&lt;&gt;"",HYPERLINK("#LANÇAMENTOS!"&amp;ADDRESS(ROW(LANÇAMENTOS!A$16)+PAINEL!B216*2-1,1),INDIRECT("LANÇAMENTOS!"&amp;ADDRESS(ROW(LANÇAMENTOS!A$16)+PAINEL!B216*2-1,COLUMN(LANÇAMENTOS!F192)))),"")</f>
        <v/>
      </c>
      <c r="Q216" s="138"/>
      <c r="R216" s="57">
        <f t="shared" ca="1" si="72"/>
        <v>0</v>
      </c>
      <c r="S216" s="57" t="str">
        <f t="shared" ca="1" si="73"/>
        <v/>
      </c>
      <c r="T216" s="57" t="str">
        <f t="shared" ca="1" si="74"/>
        <v/>
      </c>
      <c r="U216" s="115"/>
      <c r="V216" s="56"/>
      <c r="W216" s="56"/>
    </row>
    <row r="217" spans="1:23" s="162" customFormat="1" ht="37.5" customHeight="1" x14ac:dyDescent="0.35">
      <c r="A217" s="99"/>
      <c r="B217" s="80">
        <f>HYPERLINK("#LANÇAMENTOS!"&amp;ADDRESS(ROW(LANÇAMENTOS!$A$16)+(ROW()-ROW($B$40))*2-1,1),ROW()-ROW($B$40))</f>
        <v>177</v>
      </c>
      <c r="C217" s="127"/>
      <c r="D217" s="128"/>
      <c r="E217" s="124"/>
      <c r="F217" s="125"/>
      <c r="G217" s="125"/>
      <c r="H217" s="125"/>
      <c r="I217" s="125"/>
      <c r="J217" s="126"/>
      <c r="K217" s="124"/>
      <c r="L217" s="125"/>
      <c r="M217" s="126"/>
      <c r="N217" s="147" t="str">
        <f t="shared" si="71"/>
        <v/>
      </c>
      <c r="O217" s="148"/>
      <c r="P217" s="137" t="str">
        <f ca="1">IF(C217&lt;&gt;"",HYPERLINK("#LANÇAMENTOS!"&amp;ADDRESS(ROW(LANÇAMENTOS!A$16)+PAINEL!B217*2-1,1),INDIRECT("LANÇAMENTOS!"&amp;ADDRESS(ROW(LANÇAMENTOS!A$16)+PAINEL!B217*2-1,COLUMN(LANÇAMENTOS!F193)))),"")</f>
        <v/>
      </c>
      <c r="Q217" s="138"/>
      <c r="R217" s="57">
        <f t="shared" ca="1" si="72"/>
        <v>0</v>
      </c>
      <c r="S217" s="57" t="str">
        <f t="shared" ca="1" si="73"/>
        <v/>
      </c>
      <c r="T217" s="57" t="str">
        <f t="shared" ca="1" si="74"/>
        <v/>
      </c>
      <c r="U217" s="115"/>
      <c r="V217" s="56"/>
      <c r="W217" s="56"/>
    </row>
    <row r="218" spans="1:23" s="162" customFormat="1" ht="37.5" customHeight="1" x14ac:dyDescent="0.35">
      <c r="A218" s="99"/>
      <c r="B218" s="80">
        <f>HYPERLINK("#LANÇAMENTOS!"&amp;ADDRESS(ROW(LANÇAMENTOS!$A$16)+(ROW()-ROW($B$40))*2-1,1),ROW()-ROW($B$40))</f>
        <v>178</v>
      </c>
      <c r="C218" s="127"/>
      <c r="D218" s="128"/>
      <c r="E218" s="124"/>
      <c r="F218" s="125"/>
      <c r="G218" s="125"/>
      <c r="H218" s="125"/>
      <c r="I218" s="125"/>
      <c r="J218" s="126"/>
      <c r="K218" s="124"/>
      <c r="L218" s="125"/>
      <c r="M218" s="126"/>
      <c r="N218" s="147" t="str">
        <f t="shared" si="71"/>
        <v/>
      </c>
      <c r="O218" s="148"/>
      <c r="P218" s="137" t="str">
        <f ca="1">IF(C218&lt;&gt;"",HYPERLINK("#LANÇAMENTOS!"&amp;ADDRESS(ROW(LANÇAMENTOS!A$16)+PAINEL!B218*2-1,1),INDIRECT("LANÇAMENTOS!"&amp;ADDRESS(ROW(LANÇAMENTOS!A$16)+PAINEL!B218*2-1,COLUMN(LANÇAMENTOS!F194)))),"")</f>
        <v/>
      </c>
      <c r="Q218" s="138"/>
      <c r="R218" s="57">
        <f t="shared" ca="1" si="72"/>
        <v>0</v>
      </c>
      <c r="S218" s="57" t="str">
        <f t="shared" ca="1" si="73"/>
        <v/>
      </c>
      <c r="T218" s="57" t="str">
        <f t="shared" ca="1" si="74"/>
        <v/>
      </c>
      <c r="U218" s="115"/>
      <c r="V218" s="56"/>
      <c r="W218" s="56"/>
    </row>
    <row r="219" spans="1:23" s="162" customFormat="1" ht="37.5" customHeight="1" x14ac:dyDescent="0.35">
      <c r="A219" s="99"/>
      <c r="B219" s="80">
        <f>HYPERLINK("#LANÇAMENTOS!"&amp;ADDRESS(ROW(LANÇAMENTOS!$A$16)+(ROW()-ROW($B$40))*2-1,1),ROW()-ROW($B$40))</f>
        <v>179</v>
      </c>
      <c r="C219" s="127"/>
      <c r="D219" s="128"/>
      <c r="E219" s="124"/>
      <c r="F219" s="125"/>
      <c r="G219" s="125"/>
      <c r="H219" s="125"/>
      <c r="I219" s="125"/>
      <c r="J219" s="126"/>
      <c r="K219" s="124"/>
      <c r="L219" s="125"/>
      <c r="M219" s="126"/>
      <c r="N219" s="147" t="str">
        <f t="shared" si="71"/>
        <v/>
      </c>
      <c r="O219" s="148"/>
      <c r="P219" s="137" t="str">
        <f ca="1">IF(C219&lt;&gt;"",HYPERLINK("#LANÇAMENTOS!"&amp;ADDRESS(ROW(LANÇAMENTOS!A$16)+PAINEL!B219*2-1,1),INDIRECT("LANÇAMENTOS!"&amp;ADDRESS(ROW(LANÇAMENTOS!A$16)+PAINEL!B219*2-1,COLUMN(LANÇAMENTOS!F195)))),"")</f>
        <v/>
      </c>
      <c r="Q219" s="138"/>
      <c r="R219" s="57">
        <f t="shared" ca="1" si="72"/>
        <v>0</v>
      </c>
      <c r="S219" s="57" t="str">
        <f t="shared" ca="1" si="73"/>
        <v/>
      </c>
      <c r="T219" s="57" t="str">
        <f t="shared" ca="1" si="74"/>
        <v/>
      </c>
      <c r="U219" s="115"/>
      <c r="V219" s="56"/>
      <c r="W219" s="56"/>
    </row>
    <row r="220" spans="1:23" s="162" customFormat="1" ht="37.5" customHeight="1" x14ac:dyDescent="0.35">
      <c r="A220" s="99"/>
      <c r="B220" s="80">
        <f>HYPERLINK("#LANÇAMENTOS!"&amp;ADDRESS(ROW(LANÇAMENTOS!$A$16)+(ROW()-ROW($B$40))*2-1,1),ROW()-ROW($B$40))</f>
        <v>180</v>
      </c>
      <c r="C220" s="127"/>
      <c r="D220" s="128"/>
      <c r="E220" s="124"/>
      <c r="F220" s="125"/>
      <c r="G220" s="125"/>
      <c r="H220" s="125"/>
      <c r="I220" s="125"/>
      <c r="J220" s="126"/>
      <c r="K220" s="124"/>
      <c r="L220" s="125"/>
      <c r="M220" s="126"/>
      <c r="N220" s="147" t="str">
        <f t="shared" si="71"/>
        <v/>
      </c>
      <c r="O220" s="148"/>
      <c r="P220" s="137" t="str">
        <f ca="1">IF(C220&lt;&gt;"",HYPERLINK("#LANÇAMENTOS!"&amp;ADDRESS(ROW(LANÇAMENTOS!A$16)+PAINEL!B220*2-1,1),INDIRECT("LANÇAMENTOS!"&amp;ADDRESS(ROW(LANÇAMENTOS!A$16)+PAINEL!B220*2-1,COLUMN(LANÇAMENTOS!F196)))),"")</f>
        <v/>
      </c>
      <c r="Q220" s="138"/>
      <c r="R220" s="57">
        <f t="shared" ca="1" si="72"/>
        <v>0</v>
      </c>
      <c r="S220" s="57" t="str">
        <f t="shared" ca="1" si="73"/>
        <v/>
      </c>
      <c r="T220" s="57" t="str">
        <f t="shared" ca="1" si="74"/>
        <v/>
      </c>
      <c r="U220" s="115"/>
      <c r="V220" s="56"/>
      <c r="W220" s="56"/>
    </row>
    <row r="221" spans="1:23" s="162" customFormat="1" ht="37.5" customHeight="1" x14ac:dyDescent="0.35">
      <c r="A221" s="99"/>
      <c r="B221" s="80">
        <f>HYPERLINK("#LANÇAMENTOS!"&amp;ADDRESS(ROW(LANÇAMENTOS!$A$16)+(ROW()-ROW($B$40))*2-1,1),ROW()-ROW($B$40))</f>
        <v>181</v>
      </c>
      <c r="C221" s="127"/>
      <c r="D221" s="128"/>
      <c r="E221" s="124"/>
      <c r="F221" s="125"/>
      <c r="G221" s="125"/>
      <c r="H221" s="125"/>
      <c r="I221" s="125"/>
      <c r="J221" s="126"/>
      <c r="K221" s="124"/>
      <c r="L221" s="125"/>
      <c r="M221" s="126"/>
      <c r="N221" s="147" t="str">
        <f t="shared" si="71"/>
        <v/>
      </c>
      <c r="O221" s="148"/>
      <c r="P221" s="137" t="str">
        <f ca="1">IF(C221&lt;&gt;"",HYPERLINK("#LANÇAMENTOS!"&amp;ADDRESS(ROW(LANÇAMENTOS!A$16)+PAINEL!B221*2-1,1),INDIRECT("LANÇAMENTOS!"&amp;ADDRESS(ROW(LANÇAMENTOS!A$16)+PAINEL!B221*2-1,COLUMN(LANÇAMENTOS!F197)))),"")</f>
        <v/>
      </c>
      <c r="Q221" s="138"/>
      <c r="R221" s="57">
        <f t="shared" ca="1" si="72"/>
        <v>0</v>
      </c>
      <c r="S221" s="57" t="str">
        <f t="shared" ca="1" si="73"/>
        <v/>
      </c>
      <c r="T221" s="57" t="str">
        <f t="shared" ca="1" si="74"/>
        <v/>
      </c>
      <c r="U221" s="115"/>
      <c r="V221" s="56"/>
      <c r="W221" s="56"/>
    </row>
    <row r="222" spans="1:23" s="162" customFormat="1" ht="37.5" customHeight="1" x14ac:dyDescent="0.35">
      <c r="A222" s="99"/>
      <c r="B222" s="80">
        <f>HYPERLINK("#LANÇAMENTOS!"&amp;ADDRESS(ROW(LANÇAMENTOS!$A$16)+(ROW()-ROW($B$40))*2-1,1),ROW()-ROW($B$40))</f>
        <v>182</v>
      </c>
      <c r="C222" s="127"/>
      <c r="D222" s="128"/>
      <c r="E222" s="124"/>
      <c r="F222" s="125"/>
      <c r="G222" s="125"/>
      <c r="H222" s="125"/>
      <c r="I222" s="125"/>
      <c r="J222" s="126"/>
      <c r="K222" s="124"/>
      <c r="L222" s="125"/>
      <c r="M222" s="126"/>
      <c r="N222" s="147" t="str">
        <f t="shared" si="71"/>
        <v/>
      </c>
      <c r="O222" s="148"/>
      <c r="P222" s="137" t="str">
        <f ca="1">IF(C222&lt;&gt;"",HYPERLINK("#LANÇAMENTOS!"&amp;ADDRESS(ROW(LANÇAMENTOS!A$16)+PAINEL!B222*2-1,1),INDIRECT("LANÇAMENTOS!"&amp;ADDRESS(ROW(LANÇAMENTOS!A$16)+PAINEL!B222*2-1,COLUMN(LANÇAMENTOS!F198)))),"")</f>
        <v/>
      </c>
      <c r="Q222" s="138"/>
      <c r="R222" s="57">
        <f t="shared" ca="1" si="72"/>
        <v>0</v>
      </c>
      <c r="S222" s="57" t="str">
        <f t="shared" ca="1" si="73"/>
        <v/>
      </c>
      <c r="T222" s="57" t="str">
        <f t="shared" ca="1" si="74"/>
        <v/>
      </c>
      <c r="U222" s="115"/>
      <c r="V222" s="56"/>
      <c r="W222" s="56"/>
    </row>
    <row r="223" spans="1:23" s="162" customFormat="1" ht="37.5" customHeight="1" x14ac:dyDescent="0.35">
      <c r="A223" s="99"/>
      <c r="B223" s="80">
        <f>HYPERLINK("#LANÇAMENTOS!"&amp;ADDRESS(ROW(LANÇAMENTOS!$A$16)+(ROW()-ROW($B$40))*2-1,1),ROW()-ROW($B$40))</f>
        <v>183</v>
      </c>
      <c r="C223" s="127"/>
      <c r="D223" s="128"/>
      <c r="E223" s="124"/>
      <c r="F223" s="125"/>
      <c r="G223" s="125"/>
      <c r="H223" s="125"/>
      <c r="I223" s="125"/>
      <c r="J223" s="126"/>
      <c r="K223" s="124"/>
      <c r="L223" s="125"/>
      <c r="M223" s="126"/>
      <c r="N223" s="147" t="str">
        <f t="shared" si="71"/>
        <v/>
      </c>
      <c r="O223" s="148"/>
      <c r="P223" s="137" t="str">
        <f ca="1">IF(C223&lt;&gt;"",HYPERLINK("#LANÇAMENTOS!"&amp;ADDRESS(ROW(LANÇAMENTOS!A$16)+PAINEL!B223*2-1,1),INDIRECT("LANÇAMENTOS!"&amp;ADDRESS(ROW(LANÇAMENTOS!A$16)+PAINEL!B223*2-1,COLUMN(LANÇAMENTOS!F199)))),"")</f>
        <v/>
      </c>
      <c r="Q223" s="138"/>
      <c r="R223" s="57">
        <f t="shared" ca="1" si="72"/>
        <v>0</v>
      </c>
      <c r="S223" s="57" t="str">
        <f t="shared" ca="1" si="73"/>
        <v/>
      </c>
      <c r="T223" s="57" t="str">
        <f t="shared" ca="1" si="74"/>
        <v/>
      </c>
      <c r="U223" s="115"/>
      <c r="V223" s="56"/>
      <c r="W223" s="56"/>
    </row>
    <row r="224" spans="1:23" s="162" customFormat="1" ht="37.5" customHeight="1" x14ac:dyDescent="0.35">
      <c r="A224" s="99"/>
      <c r="B224" s="80">
        <f>HYPERLINK("#LANÇAMENTOS!"&amp;ADDRESS(ROW(LANÇAMENTOS!$A$16)+(ROW()-ROW($B$40))*2-1,1),ROW()-ROW($B$40))</f>
        <v>184</v>
      </c>
      <c r="C224" s="127"/>
      <c r="D224" s="128"/>
      <c r="E224" s="124"/>
      <c r="F224" s="125"/>
      <c r="G224" s="125"/>
      <c r="H224" s="125"/>
      <c r="I224" s="125"/>
      <c r="J224" s="126"/>
      <c r="K224" s="124"/>
      <c r="L224" s="125"/>
      <c r="M224" s="126"/>
      <c r="N224" s="147" t="str">
        <f t="shared" si="71"/>
        <v/>
      </c>
      <c r="O224" s="148"/>
      <c r="P224" s="137" t="str">
        <f ca="1">IF(C224&lt;&gt;"",HYPERLINK("#LANÇAMENTOS!"&amp;ADDRESS(ROW(LANÇAMENTOS!A$16)+PAINEL!B224*2-1,1),INDIRECT("LANÇAMENTOS!"&amp;ADDRESS(ROW(LANÇAMENTOS!A$16)+PAINEL!B224*2-1,COLUMN(LANÇAMENTOS!F200)))),"")</f>
        <v/>
      </c>
      <c r="Q224" s="138"/>
      <c r="R224" s="57">
        <f t="shared" ca="1" si="72"/>
        <v>0</v>
      </c>
      <c r="S224" s="57" t="str">
        <f t="shared" ca="1" si="73"/>
        <v/>
      </c>
      <c r="T224" s="57" t="str">
        <f t="shared" ca="1" si="74"/>
        <v/>
      </c>
      <c r="U224" s="115"/>
      <c r="V224" s="56"/>
      <c r="W224" s="56"/>
    </row>
    <row r="225" spans="1:23" s="162" customFormat="1" ht="37.5" customHeight="1" x14ac:dyDescent="0.35">
      <c r="A225" s="99"/>
      <c r="B225" s="80">
        <f>HYPERLINK("#LANÇAMENTOS!"&amp;ADDRESS(ROW(LANÇAMENTOS!$A$16)+(ROW()-ROW($B$40))*2-1,1),ROW()-ROW($B$40))</f>
        <v>185</v>
      </c>
      <c r="C225" s="127"/>
      <c r="D225" s="128"/>
      <c r="E225" s="124"/>
      <c r="F225" s="125"/>
      <c r="G225" s="125"/>
      <c r="H225" s="125"/>
      <c r="I225" s="125"/>
      <c r="J225" s="126"/>
      <c r="K225" s="124"/>
      <c r="L225" s="125"/>
      <c r="M225" s="126"/>
      <c r="N225" s="147" t="str">
        <f t="shared" si="71"/>
        <v/>
      </c>
      <c r="O225" s="148"/>
      <c r="P225" s="137" t="str">
        <f ca="1">IF(C225&lt;&gt;"",HYPERLINK("#LANÇAMENTOS!"&amp;ADDRESS(ROW(LANÇAMENTOS!A$16)+PAINEL!B225*2-1,1),INDIRECT("LANÇAMENTOS!"&amp;ADDRESS(ROW(LANÇAMENTOS!A$16)+PAINEL!B225*2-1,COLUMN(LANÇAMENTOS!F201)))),"")</f>
        <v/>
      </c>
      <c r="Q225" s="138"/>
      <c r="R225" s="57">
        <f t="shared" ca="1" si="72"/>
        <v>0</v>
      </c>
      <c r="S225" s="57" t="str">
        <f t="shared" ca="1" si="73"/>
        <v/>
      </c>
      <c r="T225" s="57" t="str">
        <f t="shared" ca="1" si="74"/>
        <v/>
      </c>
      <c r="U225" s="115"/>
      <c r="V225" s="56"/>
      <c r="W225" s="56"/>
    </row>
    <row r="226" spans="1:23" s="162" customFormat="1" ht="37.5" customHeight="1" x14ac:dyDescent="0.35">
      <c r="A226" s="99"/>
      <c r="B226" s="80">
        <f>HYPERLINK("#LANÇAMENTOS!"&amp;ADDRESS(ROW(LANÇAMENTOS!$A$16)+(ROW()-ROW($B$40))*2-1,1),ROW()-ROW($B$40))</f>
        <v>186</v>
      </c>
      <c r="C226" s="127"/>
      <c r="D226" s="128"/>
      <c r="E226" s="124"/>
      <c r="F226" s="125"/>
      <c r="G226" s="125"/>
      <c r="H226" s="125"/>
      <c r="I226" s="125"/>
      <c r="J226" s="126"/>
      <c r="K226" s="124"/>
      <c r="L226" s="125"/>
      <c r="M226" s="126"/>
      <c r="N226" s="147" t="str">
        <f t="shared" si="71"/>
        <v/>
      </c>
      <c r="O226" s="148"/>
      <c r="P226" s="137" t="str">
        <f ca="1">IF(C226&lt;&gt;"",HYPERLINK("#LANÇAMENTOS!"&amp;ADDRESS(ROW(LANÇAMENTOS!A$16)+PAINEL!B226*2-1,1),INDIRECT("LANÇAMENTOS!"&amp;ADDRESS(ROW(LANÇAMENTOS!A$16)+PAINEL!B226*2-1,COLUMN(LANÇAMENTOS!F202)))),"")</f>
        <v/>
      </c>
      <c r="Q226" s="138"/>
      <c r="R226" s="57">
        <f t="shared" ca="1" si="72"/>
        <v>0</v>
      </c>
      <c r="S226" s="57" t="str">
        <f t="shared" ca="1" si="73"/>
        <v/>
      </c>
      <c r="T226" s="57" t="str">
        <f t="shared" ca="1" si="74"/>
        <v/>
      </c>
      <c r="U226" s="115"/>
      <c r="V226" s="56"/>
      <c r="W226" s="56"/>
    </row>
    <row r="227" spans="1:23" s="162" customFormat="1" ht="37.5" customHeight="1" x14ac:dyDescent="0.35">
      <c r="A227" s="99"/>
      <c r="B227" s="80">
        <f>HYPERLINK("#LANÇAMENTOS!"&amp;ADDRESS(ROW(LANÇAMENTOS!$A$16)+(ROW()-ROW($B$40))*2-1,1),ROW()-ROW($B$40))</f>
        <v>187</v>
      </c>
      <c r="C227" s="127"/>
      <c r="D227" s="128"/>
      <c r="E227" s="124"/>
      <c r="F227" s="125"/>
      <c r="G227" s="125"/>
      <c r="H227" s="125"/>
      <c r="I227" s="125"/>
      <c r="J227" s="126"/>
      <c r="K227" s="124"/>
      <c r="L227" s="125"/>
      <c r="M227" s="126"/>
      <c r="N227" s="147" t="str">
        <f t="shared" si="71"/>
        <v/>
      </c>
      <c r="O227" s="148"/>
      <c r="P227" s="137" t="str">
        <f ca="1">IF(C227&lt;&gt;"",HYPERLINK("#LANÇAMENTOS!"&amp;ADDRESS(ROW(LANÇAMENTOS!A$16)+PAINEL!B227*2-1,1),INDIRECT("LANÇAMENTOS!"&amp;ADDRESS(ROW(LANÇAMENTOS!A$16)+PAINEL!B227*2-1,COLUMN(LANÇAMENTOS!F203)))),"")</f>
        <v/>
      </c>
      <c r="Q227" s="138"/>
      <c r="R227" s="57">
        <f t="shared" ca="1" si="72"/>
        <v>0</v>
      </c>
      <c r="S227" s="57" t="str">
        <f t="shared" ca="1" si="73"/>
        <v/>
      </c>
      <c r="T227" s="57" t="str">
        <f t="shared" ca="1" si="74"/>
        <v/>
      </c>
      <c r="U227" s="115"/>
      <c r="V227" s="56"/>
      <c r="W227" s="56"/>
    </row>
    <row r="228" spans="1:23" s="162" customFormat="1" ht="37.5" customHeight="1" x14ac:dyDescent="0.35">
      <c r="A228" s="99"/>
      <c r="B228" s="80">
        <f>HYPERLINK("#LANÇAMENTOS!"&amp;ADDRESS(ROW(LANÇAMENTOS!$A$16)+(ROW()-ROW($B$40))*2-1,1),ROW()-ROW($B$40))</f>
        <v>188</v>
      </c>
      <c r="C228" s="127"/>
      <c r="D228" s="128"/>
      <c r="E228" s="124"/>
      <c r="F228" s="125"/>
      <c r="G228" s="125"/>
      <c r="H228" s="125"/>
      <c r="I228" s="125"/>
      <c r="J228" s="126"/>
      <c r="K228" s="124"/>
      <c r="L228" s="125"/>
      <c r="M228" s="126"/>
      <c r="N228" s="147" t="str">
        <f t="shared" si="71"/>
        <v/>
      </c>
      <c r="O228" s="148"/>
      <c r="P228" s="137" t="str">
        <f ca="1">IF(C228&lt;&gt;"",HYPERLINK("#LANÇAMENTOS!"&amp;ADDRESS(ROW(LANÇAMENTOS!A$16)+PAINEL!B228*2-1,1),INDIRECT("LANÇAMENTOS!"&amp;ADDRESS(ROW(LANÇAMENTOS!A$16)+PAINEL!B228*2-1,COLUMN(LANÇAMENTOS!F204)))),"")</f>
        <v/>
      </c>
      <c r="Q228" s="138"/>
      <c r="R228" s="57">
        <f t="shared" ca="1" si="72"/>
        <v>0</v>
      </c>
      <c r="S228" s="57" t="str">
        <f t="shared" ca="1" si="73"/>
        <v/>
      </c>
      <c r="T228" s="57" t="str">
        <f t="shared" ca="1" si="74"/>
        <v/>
      </c>
      <c r="U228" s="115"/>
      <c r="V228" s="56"/>
      <c r="W228" s="56"/>
    </row>
    <row r="229" spans="1:23" s="162" customFormat="1" ht="37.5" customHeight="1" x14ac:dyDescent="0.35">
      <c r="A229" s="99"/>
      <c r="B229" s="80">
        <f>HYPERLINK("#LANÇAMENTOS!"&amp;ADDRESS(ROW(LANÇAMENTOS!$A$16)+(ROW()-ROW($B$40))*2-1,1),ROW()-ROW($B$40))</f>
        <v>189</v>
      </c>
      <c r="C229" s="127"/>
      <c r="D229" s="128"/>
      <c r="E229" s="124"/>
      <c r="F229" s="125"/>
      <c r="G229" s="125"/>
      <c r="H229" s="125"/>
      <c r="I229" s="125"/>
      <c r="J229" s="126"/>
      <c r="K229" s="124"/>
      <c r="L229" s="125"/>
      <c r="M229" s="126"/>
      <c r="N229" s="147" t="str">
        <f t="shared" si="71"/>
        <v/>
      </c>
      <c r="O229" s="148"/>
      <c r="P229" s="137" t="str">
        <f ca="1">IF(C229&lt;&gt;"",HYPERLINK("#LANÇAMENTOS!"&amp;ADDRESS(ROW(LANÇAMENTOS!A$16)+PAINEL!B229*2-1,1),INDIRECT("LANÇAMENTOS!"&amp;ADDRESS(ROW(LANÇAMENTOS!A$16)+PAINEL!B229*2-1,COLUMN(LANÇAMENTOS!F205)))),"")</f>
        <v/>
      </c>
      <c r="Q229" s="138"/>
      <c r="R229" s="57">
        <f t="shared" ca="1" si="72"/>
        <v>0</v>
      </c>
      <c r="S229" s="57" t="str">
        <f t="shared" ca="1" si="73"/>
        <v/>
      </c>
      <c r="T229" s="57" t="str">
        <f t="shared" ca="1" si="74"/>
        <v/>
      </c>
      <c r="U229" s="115"/>
      <c r="V229" s="56"/>
      <c r="W229" s="56"/>
    </row>
    <row r="230" spans="1:23" s="162" customFormat="1" ht="37.5" customHeight="1" x14ac:dyDescent="0.35">
      <c r="A230" s="99"/>
      <c r="B230" s="80">
        <f>HYPERLINK("#LANÇAMENTOS!"&amp;ADDRESS(ROW(LANÇAMENTOS!$A$16)+(ROW()-ROW($B$40))*2-1,1),ROW()-ROW($B$40))</f>
        <v>190</v>
      </c>
      <c r="C230" s="127"/>
      <c r="D230" s="128"/>
      <c r="E230" s="124"/>
      <c r="F230" s="125"/>
      <c r="G230" s="125"/>
      <c r="H230" s="125"/>
      <c r="I230" s="125"/>
      <c r="J230" s="126"/>
      <c r="K230" s="124"/>
      <c r="L230" s="125"/>
      <c r="M230" s="126"/>
      <c r="N230" s="147" t="str">
        <f t="shared" si="71"/>
        <v/>
      </c>
      <c r="O230" s="148"/>
      <c r="P230" s="137" t="str">
        <f ca="1">IF(C230&lt;&gt;"",HYPERLINK("#LANÇAMENTOS!"&amp;ADDRESS(ROW(LANÇAMENTOS!A$16)+PAINEL!B230*2-1,1),INDIRECT("LANÇAMENTOS!"&amp;ADDRESS(ROW(LANÇAMENTOS!A$16)+PAINEL!B230*2-1,COLUMN(LANÇAMENTOS!F206)))),"")</f>
        <v/>
      </c>
      <c r="Q230" s="138"/>
      <c r="R230" s="57">
        <f t="shared" ca="1" si="72"/>
        <v>0</v>
      </c>
      <c r="S230" s="57" t="str">
        <f t="shared" ca="1" si="73"/>
        <v/>
      </c>
      <c r="T230" s="57" t="str">
        <f t="shared" ca="1" si="74"/>
        <v/>
      </c>
      <c r="U230" s="115"/>
      <c r="V230" s="56"/>
      <c r="W230" s="56"/>
    </row>
    <row r="231" spans="1:23" s="162" customFormat="1" ht="37.5" customHeight="1" x14ac:dyDescent="0.35">
      <c r="A231" s="99"/>
      <c r="B231" s="80">
        <f>HYPERLINK("#LANÇAMENTOS!"&amp;ADDRESS(ROW(LANÇAMENTOS!$A$16)+(ROW()-ROW($B$40))*2-1,1),ROW()-ROW($B$40))</f>
        <v>191</v>
      </c>
      <c r="C231" s="127"/>
      <c r="D231" s="128"/>
      <c r="E231" s="124"/>
      <c r="F231" s="125"/>
      <c r="G231" s="125"/>
      <c r="H231" s="125"/>
      <c r="I231" s="125"/>
      <c r="J231" s="126"/>
      <c r="K231" s="124"/>
      <c r="L231" s="125"/>
      <c r="M231" s="126"/>
      <c r="N231" s="147" t="str">
        <f t="shared" si="71"/>
        <v/>
      </c>
      <c r="O231" s="148"/>
      <c r="P231" s="137" t="str">
        <f ca="1">IF(C231&lt;&gt;"",HYPERLINK("#LANÇAMENTOS!"&amp;ADDRESS(ROW(LANÇAMENTOS!A$16)+PAINEL!B231*2-1,1),INDIRECT("LANÇAMENTOS!"&amp;ADDRESS(ROW(LANÇAMENTOS!A$16)+PAINEL!B231*2-1,COLUMN(LANÇAMENTOS!F207)))),"")</f>
        <v/>
      </c>
      <c r="Q231" s="138"/>
      <c r="R231" s="57">
        <f t="shared" ca="1" si="72"/>
        <v>0</v>
      </c>
      <c r="S231" s="57" t="str">
        <f t="shared" ca="1" si="73"/>
        <v/>
      </c>
      <c r="T231" s="57" t="str">
        <f t="shared" ca="1" si="74"/>
        <v/>
      </c>
      <c r="U231" s="115"/>
      <c r="V231" s="56"/>
      <c r="W231" s="56"/>
    </row>
    <row r="232" spans="1:23" s="162" customFormat="1" ht="37.5" customHeight="1" x14ac:dyDescent="0.35">
      <c r="A232" s="99"/>
      <c r="B232" s="80">
        <f>HYPERLINK("#LANÇAMENTOS!"&amp;ADDRESS(ROW(LANÇAMENTOS!$A$16)+(ROW()-ROW($B$40))*2-1,1),ROW()-ROW($B$40))</f>
        <v>192</v>
      </c>
      <c r="C232" s="127"/>
      <c r="D232" s="128"/>
      <c r="E232" s="124"/>
      <c r="F232" s="125"/>
      <c r="G232" s="125"/>
      <c r="H232" s="125"/>
      <c r="I232" s="125"/>
      <c r="J232" s="126"/>
      <c r="K232" s="124"/>
      <c r="L232" s="125"/>
      <c r="M232" s="126"/>
      <c r="N232" s="147" t="str">
        <f t="shared" si="71"/>
        <v/>
      </c>
      <c r="O232" s="148"/>
      <c r="P232" s="137" t="str">
        <f ca="1">IF(C232&lt;&gt;"",HYPERLINK("#LANÇAMENTOS!"&amp;ADDRESS(ROW(LANÇAMENTOS!A$16)+PAINEL!B232*2-1,1),INDIRECT("LANÇAMENTOS!"&amp;ADDRESS(ROW(LANÇAMENTOS!A$16)+PAINEL!B232*2-1,COLUMN(LANÇAMENTOS!F208)))),"")</f>
        <v/>
      </c>
      <c r="Q232" s="138"/>
      <c r="R232" s="57">
        <f t="shared" ca="1" si="72"/>
        <v>0</v>
      </c>
      <c r="S232" s="57" t="str">
        <f t="shared" ca="1" si="73"/>
        <v/>
      </c>
      <c r="T232" s="57" t="str">
        <f t="shared" ca="1" si="74"/>
        <v/>
      </c>
      <c r="U232" s="115"/>
      <c r="V232" s="56"/>
      <c r="W232" s="56"/>
    </row>
    <row r="233" spans="1:23" s="162" customFormat="1" ht="37.5" customHeight="1" x14ac:dyDescent="0.35">
      <c r="A233" s="99"/>
      <c r="B233" s="80">
        <f>HYPERLINK("#LANÇAMENTOS!"&amp;ADDRESS(ROW(LANÇAMENTOS!$A$16)+(ROW()-ROW($B$40))*2-1,1),ROW()-ROW($B$40))</f>
        <v>193</v>
      </c>
      <c r="C233" s="127"/>
      <c r="D233" s="128"/>
      <c r="E233" s="124"/>
      <c r="F233" s="125"/>
      <c r="G233" s="125"/>
      <c r="H233" s="125"/>
      <c r="I233" s="125"/>
      <c r="J233" s="126"/>
      <c r="K233" s="124"/>
      <c r="L233" s="125"/>
      <c r="M233" s="126"/>
      <c r="N233" s="147" t="str">
        <f t="shared" si="71"/>
        <v/>
      </c>
      <c r="O233" s="148"/>
      <c r="P233" s="137" t="str">
        <f ca="1">IF(C233&lt;&gt;"",HYPERLINK("#LANÇAMENTOS!"&amp;ADDRESS(ROW(LANÇAMENTOS!A$16)+PAINEL!B233*2-1,1),INDIRECT("LANÇAMENTOS!"&amp;ADDRESS(ROW(LANÇAMENTOS!A$16)+PAINEL!B233*2-1,COLUMN(LANÇAMENTOS!F209)))),"")</f>
        <v/>
      </c>
      <c r="Q233" s="138"/>
      <c r="R233" s="57">
        <f t="shared" ca="1" si="72"/>
        <v>0</v>
      </c>
      <c r="S233" s="57" t="str">
        <f t="shared" ca="1" si="73"/>
        <v/>
      </c>
      <c r="T233" s="57" t="str">
        <f t="shared" ca="1" si="74"/>
        <v/>
      </c>
      <c r="U233" s="115"/>
      <c r="V233" s="56"/>
      <c r="W233" s="56"/>
    </row>
    <row r="234" spans="1:23" s="162" customFormat="1" ht="37.5" customHeight="1" x14ac:dyDescent="0.35">
      <c r="A234" s="99"/>
      <c r="B234" s="80">
        <f>HYPERLINK("#LANÇAMENTOS!"&amp;ADDRESS(ROW(LANÇAMENTOS!$A$16)+(ROW()-ROW($B$40))*2-1,1),ROW()-ROW($B$40))</f>
        <v>194</v>
      </c>
      <c r="C234" s="127"/>
      <c r="D234" s="128"/>
      <c r="E234" s="124"/>
      <c r="F234" s="125"/>
      <c r="G234" s="125"/>
      <c r="H234" s="125"/>
      <c r="I234" s="125"/>
      <c r="J234" s="126"/>
      <c r="K234" s="124"/>
      <c r="L234" s="125"/>
      <c r="M234" s="126"/>
      <c r="N234" s="147" t="str">
        <f t="shared" ref="N234:N297" si="75">HYPERLINK("#"&amp;ADDRESS(ROW($X$38),COLUMN($X$38)),IF(C234&lt;&gt;"",IF(NOT(ISERROR(VLOOKUP(K234,$Z$42:$AA$73,2,FALSE))),VLOOKUP(K234,$Z$42:$AA$73,2,FALSE),$AA$41),""))</f>
        <v/>
      </c>
      <c r="O234" s="148"/>
      <c r="P234" s="137" t="str">
        <f ca="1">IF(C234&lt;&gt;"",HYPERLINK("#LANÇAMENTOS!"&amp;ADDRESS(ROW(LANÇAMENTOS!A$16)+PAINEL!B234*2-1,1),INDIRECT("LANÇAMENTOS!"&amp;ADDRESS(ROW(LANÇAMENTOS!A$16)+PAINEL!B234*2-1,COLUMN(LANÇAMENTOS!F210)))),"")</f>
        <v/>
      </c>
      <c r="Q234" s="138"/>
      <c r="R234" s="57">
        <f t="shared" ref="R234:R297" ca="1" si="76">IF(AND(ISNUMBER(N234),P234&lt;=N234),1,0)</f>
        <v>0</v>
      </c>
      <c r="S234" s="57" t="str">
        <f t="shared" ref="S234:S297" ca="1" si="77">IF(R234,TEXT(B234,"0"),"")</f>
        <v/>
      </c>
      <c r="T234" s="57" t="str">
        <f t="shared" ref="T234:T297" ca="1" si="78">IF(R234,TRIM(S234)&amp;", "&amp;TRIM(T235),TRIM(T235))</f>
        <v/>
      </c>
      <c r="U234" s="115"/>
      <c r="V234" s="56"/>
      <c r="W234" s="56"/>
    </row>
    <row r="235" spans="1:23" s="162" customFormat="1" ht="37.5" customHeight="1" x14ac:dyDescent="0.35">
      <c r="A235" s="99"/>
      <c r="B235" s="80">
        <f>HYPERLINK("#LANÇAMENTOS!"&amp;ADDRESS(ROW(LANÇAMENTOS!$A$16)+(ROW()-ROW($B$40))*2-1,1),ROW()-ROW($B$40))</f>
        <v>195</v>
      </c>
      <c r="C235" s="127"/>
      <c r="D235" s="128"/>
      <c r="E235" s="124"/>
      <c r="F235" s="125"/>
      <c r="G235" s="125"/>
      <c r="H235" s="125"/>
      <c r="I235" s="125"/>
      <c r="J235" s="126"/>
      <c r="K235" s="124"/>
      <c r="L235" s="125"/>
      <c r="M235" s="126"/>
      <c r="N235" s="147" t="str">
        <f t="shared" si="75"/>
        <v/>
      </c>
      <c r="O235" s="148"/>
      <c r="P235" s="137" t="str">
        <f ca="1">IF(C235&lt;&gt;"",HYPERLINK("#LANÇAMENTOS!"&amp;ADDRESS(ROW(LANÇAMENTOS!A$16)+PAINEL!B235*2-1,1),INDIRECT("LANÇAMENTOS!"&amp;ADDRESS(ROW(LANÇAMENTOS!A$16)+PAINEL!B235*2-1,COLUMN(LANÇAMENTOS!F211)))),"")</f>
        <v/>
      </c>
      <c r="Q235" s="138"/>
      <c r="R235" s="57">
        <f t="shared" ca="1" si="76"/>
        <v>0</v>
      </c>
      <c r="S235" s="57" t="str">
        <f t="shared" ca="1" si="77"/>
        <v/>
      </c>
      <c r="T235" s="57" t="str">
        <f t="shared" ca="1" si="78"/>
        <v/>
      </c>
      <c r="U235" s="115"/>
      <c r="V235" s="56"/>
      <c r="W235" s="56"/>
    </row>
    <row r="236" spans="1:23" s="162" customFormat="1" ht="37.5" customHeight="1" x14ac:dyDescent="0.35">
      <c r="A236" s="99"/>
      <c r="B236" s="80">
        <f>HYPERLINK("#LANÇAMENTOS!"&amp;ADDRESS(ROW(LANÇAMENTOS!$A$16)+(ROW()-ROW($B$40))*2-1,1),ROW()-ROW($B$40))</f>
        <v>196</v>
      </c>
      <c r="C236" s="127"/>
      <c r="D236" s="128"/>
      <c r="E236" s="124"/>
      <c r="F236" s="125"/>
      <c r="G236" s="125"/>
      <c r="H236" s="125"/>
      <c r="I236" s="125"/>
      <c r="J236" s="126"/>
      <c r="K236" s="124"/>
      <c r="L236" s="125"/>
      <c r="M236" s="126"/>
      <c r="N236" s="147" t="str">
        <f t="shared" si="75"/>
        <v/>
      </c>
      <c r="O236" s="148"/>
      <c r="P236" s="137" t="str">
        <f ca="1">IF(C236&lt;&gt;"",HYPERLINK("#LANÇAMENTOS!"&amp;ADDRESS(ROW(LANÇAMENTOS!A$16)+PAINEL!B236*2-1,1),INDIRECT("LANÇAMENTOS!"&amp;ADDRESS(ROW(LANÇAMENTOS!A$16)+PAINEL!B236*2-1,COLUMN(LANÇAMENTOS!F212)))),"")</f>
        <v/>
      </c>
      <c r="Q236" s="138"/>
      <c r="R236" s="57">
        <f t="shared" ca="1" si="76"/>
        <v>0</v>
      </c>
      <c r="S236" s="57" t="str">
        <f t="shared" ca="1" si="77"/>
        <v/>
      </c>
      <c r="T236" s="57" t="str">
        <f t="shared" ca="1" si="78"/>
        <v/>
      </c>
      <c r="U236" s="115"/>
      <c r="V236" s="56"/>
      <c r="W236" s="56"/>
    </row>
    <row r="237" spans="1:23" s="162" customFormat="1" ht="37.5" customHeight="1" x14ac:dyDescent="0.35">
      <c r="A237" s="99"/>
      <c r="B237" s="80">
        <f>HYPERLINK("#LANÇAMENTOS!"&amp;ADDRESS(ROW(LANÇAMENTOS!$A$16)+(ROW()-ROW($B$40))*2-1,1),ROW()-ROW($B$40))</f>
        <v>197</v>
      </c>
      <c r="C237" s="127"/>
      <c r="D237" s="128"/>
      <c r="E237" s="124"/>
      <c r="F237" s="125"/>
      <c r="G237" s="125"/>
      <c r="H237" s="125"/>
      <c r="I237" s="125"/>
      <c r="J237" s="126"/>
      <c r="K237" s="124"/>
      <c r="L237" s="125"/>
      <c r="M237" s="126"/>
      <c r="N237" s="147" t="str">
        <f t="shared" si="75"/>
        <v/>
      </c>
      <c r="O237" s="148"/>
      <c r="P237" s="137" t="str">
        <f ca="1">IF(C237&lt;&gt;"",HYPERLINK("#LANÇAMENTOS!"&amp;ADDRESS(ROW(LANÇAMENTOS!A$16)+PAINEL!B237*2-1,1),INDIRECT("LANÇAMENTOS!"&amp;ADDRESS(ROW(LANÇAMENTOS!A$16)+PAINEL!B237*2-1,COLUMN(LANÇAMENTOS!F213)))),"")</f>
        <v/>
      </c>
      <c r="Q237" s="138"/>
      <c r="R237" s="57">
        <f t="shared" ca="1" si="76"/>
        <v>0</v>
      </c>
      <c r="S237" s="57" t="str">
        <f t="shared" ca="1" si="77"/>
        <v/>
      </c>
      <c r="T237" s="57" t="str">
        <f t="shared" ca="1" si="78"/>
        <v/>
      </c>
      <c r="U237" s="115"/>
      <c r="V237" s="56"/>
      <c r="W237" s="56"/>
    </row>
    <row r="238" spans="1:23" s="162" customFormat="1" ht="37.5" customHeight="1" x14ac:dyDescent="0.35">
      <c r="A238" s="99"/>
      <c r="B238" s="80">
        <f>HYPERLINK("#LANÇAMENTOS!"&amp;ADDRESS(ROW(LANÇAMENTOS!$A$16)+(ROW()-ROW($B$40))*2-1,1),ROW()-ROW($B$40))</f>
        <v>198</v>
      </c>
      <c r="C238" s="127"/>
      <c r="D238" s="128"/>
      <c r="E238" s="124"/>
      <c r="F238" s="125"/>
      <c r="G238" s="125"/>
      <c r="H238" s="125"/>
      <c r="I238" s="125"/>
      <c r="J238" s="126"/>
      <c r="K238" s="124"/>
      <c r="L238" s="125"/>
      <c r="M238" s="126"/>
      <c r="N238" s="147" t="str">
        <f t="shared" si="75"/>
        <v/>
      </c>
      <c r="O238" s="148"/>
      <c r="P238" s="137" t="str">
        <f ca="1">IF(C238&lt;&gt;"",HYPERLINK("#LANÇAMENTOS!"&amp;ADDRESS(ROW(LANÇAMENTOS!A$16)+PAINEL!B238*2-1,1),INDIRECT("LANÇAMENTOS!"&amp;ADDRESS(ROW(LANÇAMENTOS!A$16)+PAINEL!B238*2-1,COLUMN(LANÇAMENTOS!F214)))),"")</f>
        <v/>
      </c>
      <c r="Q238" s="138"/>
      <c r="R238" s="57">
        <f t="shared" ca="1" si="76"/>
        <v>0</v>
      </c>
      <c r="S238" s="57" t="str">
        <f t="shared" ca="1" si="77"/>
        <v/>
      </c>
      <c r="T238" s="57" t="str">
        <f t="shared" ca="1" si="78"/>
        <v/>
      </c>
      <c r="U238" s="115"/>
      <c r="V238" s="56"/>
      <c r="W238" s="56"/>
    </row>
    <row r="239" spans="1:23" s="162" customFormat="1" ht="37.5" customHeight="1" x14ac:dyDescent="0.35">
      <c r="A239" s="99"/>
      <c r="B239" s="80">
        <f>HYPERLINK("#LANÇAMENTOS!"&amp;ADDRESS(ROW(LANÇAMENTOS!$A$16)+(ROW()-ROW($B$40))*2-1,1),ROW()-ROW($B$40))</f>
        <v>199</v>
      </c>
      <c r="C239" s="127"/>
      <c r="D239" s="128"/>
      <c r="E239" s="124"/>
      <c r="F239" s="125"/>
      <c r="G239" s="125"/>
      <c r="H239" s="125"/>
      <c r="I239" s="125"/>
      <c r="J239" s="126"/>
      <c r="K239" s="124"/>
      <c r="L239" s="125"/>
      <c r="M239" s="126"/>
      <c r="N239" s="147" t="str">
        <f t="shared" si="75"/>
        <v/>
      </c>
      <c r="O239" s="148"/>
      <c r="P239" s="137" t="str">
        <f ca="1">IF(C239&lt;&gt;"",HYPERLINK("#LANÇAMENTOS!"&amp;ADDRESS(ROW(LANÇAMENTOS!A$16)+PAINEL!B239*2-1,1),INDIRECT("LANÇAMENTOS!"&amp;ADDRESS(ROW(LANÇAMENTOS!A$16)+PAINEL!B239*2-1,COLUMN(LANÇAMENTOS!F215)))),"")</f>
        <v/>
      </c>
      <c r="Q239" s="138"/>
      <c r="R239" s="57">
        <f t="shared" ca="1" si="76"/>
        <v>0</v>
      </c>
      <c r="S239" s="57" t="str">
        <f t="shared" ca="1" si="77"/>
        <v/>
      </c>
      <c r="T239" s="57" t="str">
        <f t="shared" ca="1" si="78"/>
        <v/>
      </c>
      <c r="U239" s="115"/>
      <c r="V239" s="56"/>
      <c r="W239" s="56"/>
    </row>
    <row r="240" spans="1:23" s="162" customFormat="1" ht="37.5" customHeight="1" x14ac:dyDescent="0.35">
      <c r="A240" s="99"/>
      <c r="B240" s="80">
        <f>HYPERLINK("#LANÇAMENTOS!"&amp;ADDRESS(ROW(LANÇAMENTOS!$A$16)+(ROW()-ROW($B$40))*2-1,1),ROW()-ROW($B$40))</f>
        <v>200</v>
      </c>
      <c r="C240" s="127"/>
      <c r="D240" s="128"/>
      <c r="E240" s="124"/>
      <c r="F240" s="125"/>
      <c r="G240" s="125"/>
      <c r="H240" s="125"/>
      <c r="I240" s="125"/>
      <c r="J240" s="126"/>
      <c r="K240" s="124"/>
      <c r="L240" s="125"/>
      <c r="M240" s="126"/>
      <c r="N240" s="147" t="str">
        <f t="shared" si="75"/>
        <v/>
      </c>
      <c r="O240" s="148"/>
      <c r="P240" s="137" t="str">
        <f ca="1">IF(C240&lt;&gt;"",HYPERLINK("#LANÇAMENTOS!"&amp;ADDRESS(ROW(LANÇAMENTOS!A$16)+PAINEL!B240*2-1,1),INDIRECT("LANÇAMENTOS!"&amp;ADDRESS(ROW(LANÇAMENTOS!A$16)+PAINEL!B240*2-1,COLUMN(LANÇAMENTOS!F216)))),"")</f>
        <v/>
      </c>
      <c r="Q240" s="138"/>
      <c r="R240" s="57">
        <f t="shared" ca="1" si="76"/>
        <v>0</v>
      </c>
      <c r="S240" s="57" t="str">
        <f t="shared" ca="1" si="77"/>
        <v/>
      </c>
      <c r="T240" s="57" t="str">
        <f t="shared" ca="1" si="78"/>
        <v/>
      </c>
      <c r="U240" s="115"/>
      <c r="V240" s="56"/>
      <c r="W240" s="56"/>
    </row>
    <row r="241" spans="1:23" s="162" customFormat="1" ht="37.5" customHeight="1" x14ac:dyDescent="0.35">
      <c r="A241" s="99"/>
      <c r="B241" s="80">
        <f>HYPERLINK("#LANÇAMENTOS!"&amp;ADDRESS(ROW(LANÇAMENTOS!$A$16)+(ROW()-ROW($B$40))*2-1,1),ROW()-ROW($B$40))</f>
        <v>201</v>
      </c>
      <c r="C241" s="127"/>
      <c r="D241" s="128"/>
      <c r="E241" s="124"/>
      <c r="F241" s="125"/>
      <c r="G241" s="125"/>
      <c r="H241" s="125"/>
      <c r="I241" s="125"/>
      <c r="J241" s="126"/>
      <c r="K241" s="124"/>
      <c r="L241" s="125"/>
      <c r="M241" s="126"/>
      <c r="N241" s="147" t="str">
        <f t="shared" si="75"/>
        <v/>
      </c>
      <c r="O241" s="148"/>
      <c r="P241" s="137" t="str">
        <f ca="1">IF(C241&lt;&gt;"",HYPERLINK("#LANÇAMENTOS!"&amp;ADDRESS(ROW(LANÇAMENTOS!A$16)+PAINEL!B241*2-1,1),INDIRECT("LANÇAMENTOS!"&amp;ADDRESS(ROW(LANÇAMENTOS!A$16)+PAINEL!B241*2-1,COLUMN(LANÇAMENTOS!F217)))),"")</f>
        <v/>
      </c>
      <c r="Q241" s="138"/>
      <c r="R241" s="57">
        <f t="shared" ca="1" si="76"/>
        <v>0</v>
      </c>
      <c r="S241" s="57" t="str">
        <f t="shared" ca="1" si="77"/>
        <v/>
      </c>
      <c r="T241" s="57" t="str">
        <f t="shared" ca="1" si="78"/>
        <v/>
      </c>
      <c r="U241" s="115"/>
      <c r="V241" s="56"/>
      <c r="W241" s="56"/>
    </row>
    <row r="242" spans="1:23" s="162" customFormat="1" ht="37.5" customHeight="1" x14ac:dyDescent="0.35">
      <c r="A242" s="99"/>
      <c r="B242" s="80">
        <f>HYPERLINK("#LANÇAMENTOS!"&amp;ADDRESS(ROW(LANÇAMENTOS!$A$16)+(ROW()-ROW($B$40))*2-1,1),ROW()-ROW($B$40))</f>
        <v>202</v>
      </c>
      <c r="C242" s="127"/>
      <c r="D242" s="128"/>
      <c r="E242" s="124"/>
      <c r="F242" s="125"/>
      <c r="G242" s="125"/>
      <c r="H242" s="125"/>
      <c r="I242" s="125"/>
      <c r="J242" s="126"/>
      <c r="K242" s="124"/>
      <c r="L242" s="125"/>
      <c r="M242" s="126"/>
      <c r="N242" s="147" t="str">
        <f t="shared" si="75"/>
        <v/>
      </c>
      <c r="O242" s="148"/>
      <c r="P242" s="137" t="str">
        <f ca="1">IF(C242&lt;&gt;"",HYPERLINK("#LANÇAMENTOS!"&amp;ADDRESS(ROW(LANÇAMENTOS!A$16)+PAINEL!B242*2-1,1),INDIRECT("LANÇAMENTOS!"&amp;ADDRESS(ROW(LANÇAMENTOS!A$16)+PAINEL!B242*2-1,COLUMN(LANÇAMENTOS!F218)))),"")</f>
        <v/>
      </c>
      <c r="Q242" s="138"/>
      <c r="R242" s="57">
        <f t="shared" ca="1" si="76"/>
        <v>0</v>
      </c>
      <c r="S242" s="57" t="str">
        <f t="shared" ca="1" si="77"/>
        <v/>
      </c>
      <c r="T242" s="57" t="str">
        <f t="shared" ca="1" si="78"/>
        <v/>
      </c>
      <c r="U242" s="115"/>
      <c r="V242" s="56"/>
      <c r="W242" s="56"/>
    </row>
    <row r="243" spans="1:23" s="162" customFormat="1" ht="37.5" customHeight="1" x14ac:dyDescent="0.35">
      <c r="A243" s="99"/>
      <c r="B243" s="80">
        <f>HYPERLINK("#LANÇAMENTOS!"&amp;ADDRESS(ROW(LANÇAMENTOS!$A$16)+(ROW()-ROW($B$40))*2-1,1),ROW()-ROW($B$40))</f>
        <v>203</v>
      </c>
      <c r="C243" s="127"/>
      <c r="D243" s="128"/>
      <c r="E243" s="124"/>
      <c r="F243" s="125"/>
      <c r="G243" s="125"/>
      <c r="H243" s="125"/>
      <c r="I243" s="125"/>
      <c r="J243" s="126"/>
      <c r="K243" s="124"/>
      <c r="L243" s="125"/>
      <c r="M243" s="126"/>
      <c r="N243" s="147" t="str">
        <f t="shared" si="75"/>
        <v/>
      </c>
      <c r="O243" s="148"/>
      <c r="P243" s="137" t="str">
        <f ca="1">IF(C243&lt;&gt;"",HYPERLINK("#LANÇAMENTOS!"&amp;ADDRESS(ROW(LANÇAMENTOS!A$16)+PAINEL!B243*2-1,1),INDIRECT("LANÇAMENTOS!"&amp;ADDRESS(ROW(LANÇAMENTOS!A$16)+PAINEL!B243*2-1,COLUMN(LANÇAMENTOS!F219)))),"")</f>
        <v/>
      </c>
      <c r="Q243" s="138"/>
      <c r="R243" s="57">
        <f t="shared" ca="1" si="76"/>
        <v>0</v>
      </c>
      <c r="S243" s="57" t="str">
        <f t="shared" ca="1" si="77"/>
        <v/>
      </c>
      <c r="T243" s="57" t="str">
        <f t="shared" ca="1" si="78"/>
        <v/>
      </c>
      <c r="U243" s="115"/>
      <c r="V243" s="56"/>
      <c r="W243" s="56"/>
    </row>
    <row r="244" spans="1:23" s="162" customFormat="1" ht="37.5" customHeight="1" x14ac:dyDescent="0.35">
      <c r="A244" s="99"/>
      <c r="B244" s="80">
        <f>HYPERLINK("#LANÇAMENTOS!"&amp;ADDRESS(ROW(LANÇAMENTOS!$A$16)+(ROW()-ROW($B$40))*2-1,1),ROW()-ROW($B$40))</f>
        <v>204</v>
      </c>
      <c r="C244" s="127"/>
      <c r="D244" s="128"/>
      <c r="E244" s="124"/>
      <c r="F244" s="125"/>
      <c r="G244" s="125"/>
      <c r="H244" s="125"/>
      <c r="I244" s="125"/>
      <c r="J244" s="126"/>
      <c r="K244" s="124"/>
      <c r="L244" s="125"/>
      <c r="M244" s="126"/>
      <c r="N244" s="147" t="str">
        <f t="shared" si="75"/>
        <v/>
      </c>
      <c r="O244" s="148"/>
      <c r="P244" s="137" t="str">
        <f ca="1">IF(C244&lt;&gt;"",HYPERLINK("#LANÇAMENTOS!"&amp;ADDRESS(ROW(LANÇAMENTOS!A$16)+PAINEL!B244*2-1,1),INDIRECT("LANÇAMENTOS!"&amp;ADDRESS(ROW(LANÇAMENTOS!A$16)+PAINEL!B244*2-1,COLUMN(LANÇAMENTOS!F220)))),"")</f>
        <v/>
      </c>
      <c r="Q244" s="138"/>
      <c r="R244" s="57">
        <f t="shared" ca="1" si="76"/>
        <v>0</v>
      </c>
      <c r="S244" s="57" t="str">
        <f t="shared" ca="1" si="77"/>
        <v/>
      </c>
      <c r="T244" s="57" t="str">
        <f t="shared" ca="1" si="78"/>
        <v/>
      </c>
      <c r="U244" s="115"/>
      <c r="V244" s="56"/>
      <c r="W244" s="56"/>
    </row>
    <row r="245" spans="1:23" s="162" customFormat="1" ht="37.5" customHeight="1" x14ac:dyDescent="0.35">
      <c r="A245" s="99"/>
      <c r="B245" s="80">
        <f>HYPERLINK("#LANÇAMENTOS!"&amp;ADDRESS(ROW(LANÇAMENTOS!$A$16)+(ROW()-ROW($B$40))*2-1,1),ROW()-ROW($B$40))</f>
        <v>205</v>
      </c>
      <c r="C245" s="127"/>
      <c r="D245" s="128"/>
      <c r="E245" s="124"/>
      <c r="F245" s="125"/>
      <c r="G245" s="125"/>
      <c r="H245" s="125"/>
      <c r="I245" s="125"/>
      <c r="J245" s="126"/>
      <c r="K245" s="124"/>
      <c r="L245" s="125"/>
      <c r="M245" s="126"/>
      <c r="N245" s="147" t="str">
        <f t="shared" si="75"/>
        <v/>
      </c>
      <c r="O245" s="148"/>
      <c r="P245" s="137" t="str">
        <f ca="1">IF(C245&lt;&gt;"",HYPERLINK("#LANÇAMENTOS!"&amp;ADDRESS(ROW(LANÇAMENTOS!A$16)+PAINEL!B245*2-1,1),INDIRECT("LANÇAMENTOS!"&amp;ADDRESS(ROW(LANÇAMENTOS!A$16)+PAINEL!B245*2-1,COLUMN(LANÇAMENTOS!F221)))),"")</f>
        <v/>
      </c>
      <c r="Q245" s="138"/>
      <c r="R245" s="57">
        <f t="shared" ca="1" si="76"/>
        <v>0</v>
      </c>
      <c r="S245" s="57" t="str">
        <f t="shared" ca="1" si="77"/>
        <v/>
      </c>
      <c r="T245" s="57" t="str">
        <f t="shared" ca="1" si="78"/>
        <v/>
      </c>
      <c r="U245" s="115"/>
      <c r="V245" s="56"/>
      <c r="W245" s="56"/>
    </row>
    <row r="246" spans="1:23" s="162" customFormat="1" ht="37.5" customHeight="1" x14ac:dyDescent="0.35">
      <c r="A246" s="99"/>
      <c r="B246" s="80">
        <f>HYPERLINK("#LANÇAMENTOS!"&amp;ADDRESS(ROW(LANÇAMENTOS!$A$16)+(ROW()-ROW($B$40))*2-1,1),ROW()-ROW($B$40))</f>
        <v>206</v>
      </c>
      <c r="C246" s="127"/>
      <c r="D246" s="128"/>
      <c r="E246" s="124"/>
      <c r="F246" s="125"/>
      <c r="G246" s="125"/>
      <c r="H246" s="125"/>
      <c r="I246" s="125"/>
      <c r="J246" s="126"/>
      <c r="K246" s="124"/>
      <c r="L246" s="125"/>
      <c r="M246" s="126"/>
      <c r="N246" s="147" t="str">
        <f t="shared" si="75"/>
        <v/>
      </c>
      <c r="O246" s="148"/>
      <c r="P246" s="137" t="str">
        <f ca="1">IF(C246&lt;&gt;"",HYPERLINK("#LANÇAMENTOS!"&amp;ADDRESS(ROW(LANÇAMENTOS!A$16)+PAINEL!B246*2-1,1),INDIRECT("LANÇAMENTOS!"&amp;ADDRESS(ROW(LANÇAMENTOS!A$16)+PAINEL!B246*2-1,COLUMN(LANÇAMENTOS!F222)))),"")</f>
        <v/>
      </c>
      <c r="Q246" s="138"/>
      <c r="R246" s="57">
        <f t="shared" ca="1" si="76"/>
        <v>0</v>
      </c>
      <c r="S246" s="57" t="str">
        <f t="shared" ca="1" si="77"/>
        <v/>
      </c>
      <c r="T246" s="57" t="str">
        <f t="shared" ca="1" si="78"/>
        <v/>
      </c>
      <c r="U246" s="115"/>
      <c r="V246" s="56"/>
      <c r="W246" s="56"/>
    </row>
    <row r="247" spans="1:23" s="162" customFormat="1" ht="37.5" customHeight="1" x14ac:dyDescent="0.35">
      <c r="A247" s="99"/>
      <c r="B247" s="80">
        <f>HYPERLINK("#LANÇAMENTOS!"&amp;ADDRESS(ROW(LANÇAMENTOS!$A$16)+(ROW()-ROW($B$40))*2-1,1),ROW()-ROW($B$40))</f>
        <v>207</v>
      </c>
      <c r="C247" s="127"/>
      <c r="D247" s="128"/>
      <c r="E247" s="124"/>
      <c r="F247" s="125"/>
      <c r="G247" s="125"/>
      <c r="H247" s="125"/>
      <c r="I247" s="125"/>
      <c r="J247" s="126"/>
      <c r="K247" s="124"/>
      <c r="L247" s="125"/>
      <c r="M247" s="126"/>
      <c r="N247" s="147" t="str">
        <f t="shared" si="75"/>
        <v/>
      </c>
      <c r="O247" s="148"/>
      <c r="P247" s="137" t="str">
        <f ca="1">IF(C247&lt;&gt;"",HYPERLINK("#LANÇAMENTOS!"&amp;ADDRESS(ROW(LANÇAMENTOS!A$16)+PAINEL!B247*2-1,1),INDIRECT("LANÇAMENTOS!"&amp;ADDRESS(ROW(LANÇAMENTOS!A$16)+PAINEL!B247*2-1,COLUMN(LANÇAMENTOS!F223)))),"")</f>
        <v/>
      </c>
      <c r="Q247" s="138"/>
      <c r="R247" s="57">
        <f t="shared" ca="1" si="76"/>
        <v>0</v>
      </c>
      <c r="S247" s="57" t="str">
        <f t="shared" ca="1" si="77"/>
        <v/>
      </c>
      <c r="T247" s="57" t="str">
        <f t="shared" ca="1" si="78"/>
        <v/>
      </c>
      <c r="U247" s="115"/>
      <c r="V247" s="56"/>
      <c r="W247" s="56"/>
    </row>
    <row r="248" spans="1:23" s="162" customFormat="1" ht="37.5" customHeight="1" x14ac:dyDescent="0.35">
      <c r="A248" s="99"/>
      <c r="B248" s="80">
        <f>HYPERLINK("#LANÇAMENTOS!"&amp;ADDRESS(ROW(LANÇAMENTOS!$A$16)+(ROW()-ROW($B$40))*2-1,1),ROW()-ROW($B$40))</f>
        <v>208</v>
      </c>
      <c r="C248" s="127"/>
      <c r="D248" s="128"/>
      <c r="E248" s="124"/>
      <c r="F248" s="125"/>
      <c r="G248" s="125"/>
      <c r="H248" s="125"/>
      <c r="I248" s="125"/>
      <c r="J248" s="126"/>
      <c r="K248" s="124"/>
      <c r="L248" s="125"/>
      <c r="M248" s="126"/>
      <c r="N248" s="147" t="str">
        <f t="shared" si="75"/>
        <v/>
      </c>
      <c r="O248" s="148"/>
      <c r="P248" s="137" t="str">
        <f ca="1">IF(C248&lt;&gt;"",HYPERLINK("#LANÇAMENTOS!"&amp;ADDRESS(ROW(LANÇAMENTOS!A$16)+PAINEL!B248*2-1,1),INDIRECT("LANÇAMENTOS!"&amp;ADDRESS(ROW(LANÇAMENTOS!A$16)+PAINEL!B248*2-1,COLUMN(LANÇAMENTOS!F224)))),"")</f>
        <v/>
      </c>
      <c r="Q248" s="138"/>
      <c r="R248" s="57">
        <f t="shared" ca="1" si="76"/>
        <v>0</v>
      </c>
      <c r="S248" s="57" t="str">
        <f t="shared" ca="1" si="77"/>
        <v/>
      </c>
      <c r="T248" s="57" t="str">
        <f t="shared" ca="1" si="78"/>
        <v/>
      </c>
      <c r="U248" s="115"/>
      <c r="V248" s="56"/>
      <c r="W248" s="56"/>
    </row>
    <row r="249" spans="1:23" s="162" customFormat="1" ht="37.5" customHeight="1" x14ac:dyDescent="0.35">
      <c r="A249" s="99"/>
      <c r="B249" s="80">
        <f>HYPERLINK("#LANÇAMENTOS!"&amp;ADDRESS(ROW(LANÇAMENTOS!$A$16)+(ROW()-ROW($B$40))*2-1,1),ROW()-ROW($B$40))</f>
        <v>209</v>
      </c>
      <c r="C249" s="127"/>
      <c r="D249" s="128"/>
      <c r="E249" s="124"/>
      <c r="F249" s="125"/>
      <c r="G249" s="125"/>
      <c r="H249" s="125"/>
      <c r="I249" s="125"/>
      <c r="J249" s="126"/>
      <c r="K249" s="124"/>
      <c r="L249" s="125"/>
      <c r="M249" s="126"/>
      <c r="N249" s="147" t="str">
        <f t="shared" si="75"/>
        <v/>
      </c>
      <c r="O249" s="148"/>
      <c r="P249" s="137" t="str">
        <f ca="1">IF(C249&lt;&gt;"",HYPERLINK("#LANÇAMENTOS!"&amp;ADDRESS(ROW(LANÇAMENTOS!A$16)+PAINEL!B249*2-1,1),INDIRECT("LANÇAMENTOS!"&amp;ADDRESS(ROW(LANÇAMENTOS!A$16)+PAINEL!B249*2-1,COLUMN(LANÇAMENTOS!F225)))),"")</f>
        <v/>
      </c>
      <c r="Q249" s="138"/>
      <c r="R249" s="57">
        <f t="shared" ca="1" si="76"/>
        <v>0</v>
      </c>
      <c r="S249" s="57" t="str">
        <f t="shared" ca="1" si="77"/>
        <v/>
      </c>
      <c r="T249" s="57" t="str">
        <f t="shared" ca="1" si="78"/>
        <v/>
      </c>
      <c r="U249" s="115"/>
      <c r="V249" s="56"/>
      <c r="W249" s="56"/>
    </row>
    <row r="250" spans="1:23" s="162" customFormat="1" ht="37.5" customHeight="1" x14ac:dyDescent="0.35">
      <c r="A250" s="99"/>
      <c r="B250" s="80">
        <f>HYPERLINK("#LANÇAMENTOS!"&amp;ADDRESS(ROW(LANÇAMENTOS!$A$16)+(ROW()-ROW($B$40))*2-1,1),ROW()-ROW($B$40))</f>
        <v>210</v>
      </c>
      <c r="C250" s="127"/>
      <c r="D250" s="128"/>
      <c r="E250" s="124"/>
      <c r="F250" s="125"/>
      <c r="G250" s="125"/>
      <c r="H250" s="125"/>
      <c r="I250" s="125"/>
      <c r="J250" s="126"/>
      <c r="K250" s="124"/>
      <c r="L250" s="125"/>
      <c r="M250" s="126"/>
      <c r="N250" s="147" t="str">
        <f t="shared" si="75"/>
        <v/>
      </c>
      <c r="O250" s="148"/>
      <c r="P250" s="137" t="str">
        <f ca="1">IF(C250&lt;&gt;"",HYPERLINK("#LANÇAMENTOS!"&amp;ADDRESS(ROW(LANÇAMENTOS!A$16)+PAINEL!B250*2-1,1),INDIRECT("LANÇAMENTOS!"&amp;ADDRESS(ROW(LANÇAMENTOS!A$16)+PAINEL!B250*2-1,COLUMN(LANÇAMENTOS!F226)))),"")</f>
        <v/>
      </c>
      <c r="Q250" s="138"/>
      <c r="R250" s="57">
        <f t="shared" ca="1" si="76"/>
        <v>0</v>
      </c>
      <c r="S250" s="57" t="str">
        <f t="shared" ca="1" si="77"/>
        <v/>
      </c>
      <c r="T250" s="57" t="str">
        <f t="shared" ca="1" si="78"/>
        <v/>
      </c>
      <c r="U250" s="115"/>
      <c r="V250" s="56"/>
      <c r="W250" s="56"/>
    </row>
    <row r="251" spans="1:23" s="162" customFormat="1" ht="37.5" customHeight="1" x14ac:dyDescent="0.35">
      <c r="A251" s="99"/>
      <c r="B251" s="80">
        <f>HYPERLINK("#LANÇAMENTOS!"&amp;ADDRESS(ROW(LANÇAMENTOS!$A$16)+(ROW()-ROW($B$40))*2-1,1),ROW()-ROW($B$40))</f>
        <v>211</v>
      </c>
      <c r="C251" s="127"/>
      <c r="D251" s="128"/>
      <c r="E251" s="124"/>
      <c r="F251" s="125"/>
      <c r="G251" s="125"/>
      <c r="H251" s="125"/>
      <c r="I251" s="125"/>
      <c r="J251" s="126"/>
      <c r="K251" s="124"/>
      <c r="L251" s="125"/>
      <c r="M251" s="126"/>
      <c r="N251" s="147" t="str">
        <f t="shared" si="75"/>
        <v/>
      </c>
      <c r="O251" s="148"/>
      <c r="P251" s="137" t="str">
        <f ca="1">IF(C251&lt;&gt;"",HYPERLINK("#LANÇAMENTOS!"&amp;ADDRESS(ROW(LANÇAMENTOS!A$16)+PAINEL!B251*2-1,1),INDIRECT("LANÇAMENTOS!"&amp;ADDRESS(ROW(LANÇAMENTOS!A$16)+PAINEL!B251*2-1,COLUMN(LANÇAMENTOS!F227)))),"")</f>
        <v/>
      </c>
      <c r="Q251" s="138"/>
      <c r="R251" s="57">
        <f t="shared" ca="1" si="76"/>
        <v>0</v>
      </c>
      <c r="S251" s="57" t="str">
        <f t="shared" ca="1" si="77"/>
        <v/>
      </c>
      <c r="T251" s="57" t="str">
        <f t="shared" ca="1" si="78"/>
        <v/>
      </c>
      <c r="U251" s="115"/>
      <c r="V251" s="56"/>
      <c r="W251" s="56"/>
    </row>
    <row r="252" spans="1:23" s="162" customFormat="1" ht="37.5" customHeight="1" x14ac:dyDescent="0.35">
      <c r="A252" s="99"/>
      <c r="B252" s="80">
        <f>HYPERLINK("#LANÇAMENTOS!"&amp;ADDRESS(ROW(LANÇAMENTOS!$A$16)+(ROW()-ROW($B$40))*2-1,1),ROW()-ROW($B$40))</f>
        <v>212</v>
      </c>
      <c r="C252" s="127"/>
      <c r="D252" s="128"/>
      <c r="E252" s="124"/>
      <c r="F252" s="125"/>
      <c r="G252" s="125"/>
      <c r="H252" s="125"/>
      <c r="I252" s="125"/>
      <c r="J252" s="126"/>
      <c r="K252" s="124"/>
      <c r="L252" s="125"/>
      <c r="M252" s="126"/>
      <c r="N252" s="147" t="str">
        <f t="shared" si="75"/>
        <v/>
      </c>
      <c r="O252" s="148"/>
      <c r="P252" s="137" t="str">
        <f ca="1">IF(C252&lt;&gt;"",HYPERLINK("#LANÇAMENTOS!"&amp;ADDRESS(ROW(LANÇAMENTOS!A$16)+PAINEL!B252*2-1,1),INDIRECT("LANÇAMENTOS!"&amp;ADDRESS(ROW(LANÇAMENTOS!A$16)+PAINEL!B252*2-1,COLUMN(LANÇAMENTOS!F228)))),"")</f>
        <v/>
      </c>
      <c r="Q252" s="138"/>
      <c r="R252" s="57">
        <f t="shared" ca="1" si="76"/>
        <v>0</v>
      </c>
      <c r="S252" s="57" t="str">
        <f t="shared" ca="1" si="77"/>
        <v/>
      </c>
      <c r="T252" s="57" t="str">
        <f t="shared" ca="1" si="78"/>
        <v/>
      </c>
      <c r="U252" s="115"/>
      <c r="V252" s="56"/>
      <c r="W252" s="56"/>
    </row>
    <row r="253" spans="1:23" s="162" customFormat="1" ht="37.5" customHeight="1" x14ac:dyDescent="0.35">
      <c r="A253" s="99"/>
      <c r="B253" s="80">
        <f>HYPERLINK("#LANÇAMENTOS!"&amp;ADDRESS(ROW(LANÇAMENTOS!$A$16)+(ROW()-ROW($B$40))*2-1,1),ROW()-ROW($B$40))</f>
        <v>213</v>
      </c>
      <c r="C253" s="127"/>
      <c r="D253" s="128"/>
      <c r="E253" s="124"/>
      <c r="F253" s="125"/>
      <c r="G253" s="125"/>
      <c r="H253" s="125"/>
      <c r="I253" s="125"/>
      <c r="J253" s="126"/>
      <c r="K253" s="124"/>
      <c r="L253" s="125"/>
      <c r="M253" s="126"/>
      <c r="N253" s="147" t="str">
        <f t="shared" si="75"/>
        <v/>
      </c>
      <c r="O253" s="148"/>
      <c r="P253" s="137" t="str">
        <f ca="1">IF(C253&lt;&gt;"",HYPERLINK("#LANÇAMENTOS!"&amp;ADDRESS(ROW(LANÇAMENTOS!A$16)+PAINEL!B253*2-1,1),INDIRECT("LANÇAMENTOS!"&amp;ADDRESS(ROW(LANÇAMENTOS!A$16)+PAINEL!B253*2-1,COLUMN(LANÇAMENTOS!F229)))),"")</f>
        <v/>
      </c>
      <c r="Q253" s="138"/>
      <c r="R253" s="57">
        <f t="shared" ca="1" si="76"/>
        <v>0</v>
      </c>
      <c r="S253" s="57" t="str">
        <f t="shared" ca="1" si="77"/>
        <v/>
      </c>
      <c r="T253" s="57" t="str">
        <f t="shared" ca="1" si="78"/>
        <v/>
      </c>
      <c r="U253" s="115"/>
      <c r="V253" s="56"/>
      <c r="W253" s="56"/>
    </row>
    <row r="254" spans="1:23" s="162" customFormat="1" ht="37.5" customHeight="1" x14ac:dyDescent="0.35">
      <c r="A254" s="99"/>
      <c r="B254" s="80">
        <f>HYPERLINK("#LANÇAMENTOS!"&amp;ADDRESS(ROW(LANÇAMENTOS!$A$16)+(ROW()-ROW($B$40))*2-1,1),ROW()-ROW($B$40))</f>
        <v>214</v>
      </c>
      <c r="C254" s="127"/>
      <c r="D254" s="128"/>
      <c r="E254" s="124"/>
      <c r="F254" s="125"/>
      <c r="G254" s="125"/>
      <c r="H254" s="125"/>
      <c r="I254" s="125"/>
      <c r="J254" s="126"/>
      <c r="K254" s="124"/>
      <c r="L254" s="125"/>
      <c r="M254" s="126"/>
      <c r="N254" s="147" t="str">
        <f t="shared" si="75"/>
        <v/>
      </c>
      <c r="O254" s="148"/>
      <c r="P254" s="137" t="str">
        <f ca="1">IF(C254&lt;&gt;"",HYPERLINK("#LANÇAMENTOS!"&amp;ADDRESS(ROW(LANÇAMENTOS!A$16)+PAINEL!B254*2-1,1),INDIRECT("LANÇAMENTOS!"&amp;ADDRESS(ROW(LANÇAMENTOS!A$16)+PAINEL!B254*2-1,COLUMN(LANÇAMENTOS!F230)))),"")</f>
        <v/>
      </c>
      <c r="Q254" s="138"/>
      <c r="R254" s="57">
        <f t="shared" ca="1" si="76"/>
        <v>0</v>
      </c>
      <c r="S254" s="57" t="str">
        <f t="shared" ca="1" si="77"/>
        <v/>
      </c>
      <c r="T254" s="57" t="str">
        <f t="shared" ca="1" si="78"/>
        <v/>
      </c>
      <c r="U254" s="115"/>
      <c r="V254" s="56"/>
      <c r="W254" s="56"/>
    </row>
    <row r="255" spans="1:23" s="162" customFormat="1" ht="37.5" customHeight="1" x14ac:dyDescent="0.35">
      <c r="A255" s="99"/>
      <c r="B255" s="80">
        <f>HYPERLINK("#LANÇAMENTOS!"&amp;ADDRESS(ROW(LANÇAMENTOS!$A$16)+(ROW()-ROW($B$40))*2-1,1),ROW()-ROW($B$40))</f>
        <v>215</v>
      </c>
      <c r="C255" s="127"/>
      <c r="D255" s="128"/>
      <c r="E255" s="124"/>
      <c r="F255" s="125"/>
      <c r="G255" s="125"/>
      <c r="H255" s="125"/>
      <c r="I255" s="125"/>
      <c r="J255" s="126"/>
      <c r="K255" s="124"/>
      <c r="L255" s="125"/>
      <c r="M255" s="126"/>
      <c r="N255" s="147" t="str">
        <f t="shared" si="75"/>
        <v/>
      </c>
      <c r="O255" s="148"/>
      <c r="P255" s="137" t="str">
        <f ca="1">IF(C255&lt;&gt;"",HYPERLINK("#LANÇAMENTOS!"&amp;ADDRESS(ROW(LANÇAMENTOS!A$16)+PAINEL!B255*2-1,1),INDIRECT("LANÇAMENTOS!"&amp;ADDRESS(ROW(LANÇAMENTOS!A$16)+PAINEL!B255*2-1,COLUMN(LANÇAMENTOS!F231)))),"")</f>
        <v/>
      </c>
      <c r="Q255" s="138"/>
      <c r="R255" s="57">
        <f t="shared" ca="1" si="76"/>
        <v>0</v>
      </c>
      <c r="S255" s="57" t="str">
        <f t="shared" ca="1" si="77"/>
        <v/>
      </c>
      <c r="T255" s="57" t="str">
        <f t="shared" ca="1" si="78"/>
        <v/>
      </c>
      <c r="U255" s="115"/>
      <c r="V255" s="56"/>
      <c r="W255" s="56"/>
    </row>
    <row r="256" spans="1:23" s="162" customFormat="1" ht="37.5" customHeight="1" x14ac:dyDescent="0.35">
      <c r="A256" s="99"/>
      <c r="B256" s="80">
        <f>HYPERLINK("#LANÇAMENTOS!"&amp;ADDRESS(ROW(LANÇAMENTOS!$A$16)+(ROW()-ROW($B$40))*2-1,1),ROW()-ROW($B$40))</f>
        <v>216</v>
      </c>
      <c r="C256" s="127"/>
      <c r="D256" s="128"/>
      <c r="E256" s="124"/>
      <c r="F256" s="125"/>
      <c r="G256" s="125"/>
      <c r="H256" s="125"/>
      <c r="I256" s="125"/>
      <c r="J256" s="126"/>
      <c r="K256" s="124"/>
      <c r="L256" s="125"/>
      <c r="M256" s="126"/>
      <c r="N256" s="147" t="str">
        <f t="shared" si="75"/>
        <v/>
      </c>
      <c r="O256" s="148"/>
      <c r="P256" s="137" t="str">
        <f ca="1">IF(C256&lt;&gt;"",HYPERLINK("#LANÇAMENTOS!"&amp;ADDRESS(ROW(LANÇAMENTOS!A$16)+PAINEL!B256*2-1,1),INDIRECT("LANÇAMENTOS!"&amp;ADDRESS(ROW(LANÇAMENTOS!A$16)+PAINEL!B256*2-1,COLUMN(LANÇAMENTOS!F232)))),"")</f>
        <v/>
      </c>
      <c r="Q256" s="138"/>
      <c r="R256" s="57">
        <f t="shared" ca="1" si="76"/>
        <v>0</v>
      </c>
      <c r="S256" s="57" t="str">
        <f t="shared" ca="1" si="77"/>
        <v/>
      </c>
      <c r="T256" s="57" t="str">
        <f t="shared" ca="1" si="78"/>
        <v/>
      </c>
      <c r="U256" s="115"/>
      <c r="V256" s="56"/>
      <c r="W256" s="56"/>
    </row>
    <row r="257" spans="1:23" s="162" customFormat="1" ht="37.5" customHeight="1" x14ac:dyDescent="0.35">
      <c r="A257" s="99"/>
      <c r="B257" s="80">
        <f>HYPERLINK("#LANÇAMENTOS!"&amp;ADDRESS(ROW(LANÇAMENTOS!$A$16)+(ROW()-ROW($B$40))*2-1,1),ROW()-ROW($B$40))</f>
        <v>217</v>
      </c>
      <c r="C257" s="127"/>
      <c r="D257" s="128"/>
      <c r="E257" s="124"/>
      <c r="F257" s="125"/>
      <c r="G257" s="125"/>
      <c r="H257" s="125"/>
      <c r="I257" s="125"/>
      <c r="J257" s="126"/>
      <c r="K257" s="124"/>
      <c r="L257" s="125"/>
      <c r="M257" s="126"/>
      <c r="N257" s="147" t="str">
        <f t="shared" si="75"/>
        <v/>
      </c>
      <c r="O257" s="148"/>
      <c r="P257" s="137" t="str">
        <f ca="1">IF(C257&lt;&gt;"",HYPERLINK("#LANÇAMENTOS!"&amp;ADDRESS(ROW(LANÇAMENTOS!A$16)+PAINEL!B257*2-1,1),INDIRECT("LANÇAMENTOS!"&amp;ADDRESS(ROW(LANÇAMENTOS!A$16)+PAINEL!B257*2-1,COLUMN(LANÇAMENTOS!F233)))),"")</f>
        <v/>
      </c>
      <c r="Q257" s="138"/>
      <c r="R257" s="57">
        <f t="shared" ca="1" si="76"/>
        <v>0</v>
      </c>
      <c r="S257" s="57" t="str">
        <f t="shared" ca="1" si="77"/>
        <v/>
      </c>
      <c r="T257" s="57" t="str">
        <f t="shared" ca="1" si="78"/>
        <v/>
      </c>
      <c r="U257" s="115"/>
      <c r="V257" s="56"/>
      <c r="W257" s="56"/>
    </row>
    <row r="258" spans="1:23" s="162" customFormat="1" ht="37.5" customHeight="1" x14ac:dyDescent="0.35">
      <c r="A258" s="99"/>
      <c r="B258" s="80">
        <f>HYPERLINK("#LANÇAMENTOS!"&amp;ADDRESS(ROW(LANÇAMENTOS!$A$16)+(ROW()-ROW($B$40))*2-1,1),ROW()-ROW($B$40))</f>
        <v>218</v>
      </c>
      <c r="C258" s="127"/>
      <c r="D258" s="128"/>
      <c r="E258" s="124"/>
      <c r="F258" s="125"/>
      <c r="G258" s="125"/>
      <c r="H258" s="125"/>
      <c r="I258" s="125"/>
      <c r="J258" s="126"/>
      <c r="K258" s="124"/>
      <c r="L258" s="125"/>
      <c r="M258" s="126"/>
      <c r="N258" s="147" t="str">
        <f t="shared" si="75"/>
        <v/>
      </c>
      <c r="O258" s="148"/>
      <c r="P258" s="137" t="str">
        <f ca="1">IF(C258&lt;&gt;"",HYPERLINK("#LANÇAMENTOS!"&amp;ADDRESS(ROW(LANÇAMENTOS!A$16)+PAINEL!B258*2-1,1),INDIRECT("LANÇAMENTOS!"&amp;ADDRESS(ROW(LANÇAMENTOS!A$16)+PAINEL!B258*2-1,COLUMN(LANÇAMENTOS!F234)))),"")</f>
        <v/>
      </c>
      <c r="Q258" s="138"/>
      <c r="R258" s="57">
        <f t="shared" ca="1" si="76"/>
        <v>0</v>
      </c>
      <c r="S258" s="57" t="str">
        <f t="shared" ca="1" si="77"/>
        <v/>
      </c>
      <c r="T258" s="57" t="str">
        <f t="shared" ca="1" si="78"/>
        <v/>
      </c>
      <c r="U258" s="115"/>
      <c r="V258" s="56"/>
      <c r="W258" s="56"/>
    </row>
    <row r="259" spans="1:23" s="162" customFormat="1" ht="37.5" customHeight="1" x14ac:dyDescent="0.35">
      <c r="A259" s="99"/>
      <c r="B259" s="80">
        <f>HYPERLINK("#LANÇAMENTOS!"&amp;ADDRESS(ROW(LANÇAMENTOS!$A$16)+(ROW()-ROW($B$40))*2-1,1),ROW()-ROW($B$40))</f>
        <v>219</v>
      </c>
      <c r="C259" s="127"/>
      <c r="D259" s="128"/>
      <c r="E259" s="124"/>
      <c r="F259" s="125"/>
      <c r="G259" s="125"/>
      <c r="H259" s="125"/>
      <c r="I259" s="125"/>
      <c r="J259" s="126"/>
      <c r="K259" s="124"/>
      <c r="L259" s="125"/>
      <c r="M259" s="126"/>
      <c r="N259" s="147" t="str">
        <f t="shared" si="75"/>
        <v/>
      </c>
      <c r="O259" s="148"/>
      <c r="P259" s="137" t="str">
        <f ca="1">IF(C259&lt;&gt;"",HYPERLINK("#LANÇAMENTOS!"&amp;ADDRESS(ROW(LANÇAMENTOS!A$16)+PAINEL!B259*2-1,1),INDIRECT("LANÇAMENTOS!"&amp;ADDRESS(ROW(LANÇAMENTOS!A$16)+PAINEL!B259*2-1,COLUMN(LANÇAMENTOS!F235)))),"")</f>
        <v/>
      </c>
      <c r="Q259" s="138"/>
      <c r="R259" s="57">
        <f t="shared" ca="1" si="76"/>
        <v>0</v>
      </c>
      <c r="S259" s="57" t="str">
        <f t="shared" ca="1" si="77"/>
        <v/>
      </c>
      <c r="T259" s="57" t="str">
        <f t="shared" ca="1" si="78"/>
        <v/>
      </c>
      <c r="U259" s="115"/>
      <c r="V259" s="56"/>
      <c r="W259" s="56"/>
    </row>
    <row r="260" spans="1:23" s="162" customFormat="1" ht="37.5" customHeight="1" x14ac:dyDescent="0.35">
      <c r="A260" s="99"/>
      <c r="B260" s="80">
        <f>HYPERLINK("#LANÇAMENTOS!"&amp;ADDRESS(ROW(LANÇAMENTOS!$A$16)+(ROW()-ROW($B$40))*2-1,1),ROW()-ROW($B$40))</f>
        <v>220</v>
      </c>
      <c r="C260" s="127"/>
      <c r="D260" s="128"/>
      <c r="E260" s="124"/>
      <c r="F260" s="125"/>
      <c r="G260" s="125"/>
      <c r="H260" s="125"/>
      <c r="I260" s="125"/>
      <c r="J260" s="126"/>
      <c r="K260" s="124"/>
      <c r="L260" s="125"/>
      <c r="M260" s="126"/>
      <c r="N260" s="147" t="str">
        <f t="shared" si="75"/>
        <v/>
      </c>
      <c r="O260" s="148"/>
      <c r="P260" s="137" t="str">
        <f ca="1">IF(C260&lt;&gt;"",HYPERLINK("#LANÇAMENTOS!"&amp;ADDRESS(ROW(LANÇAMENTOS!A$16)+PAINEL!B260*2-1,1),INDIRECT("LANÇAMENTOS!"&amp;ADDRESS(ROW(LANÇAMENTOS!A$16)+PAINEL!B260*2-1,COLUMN(LANÇAMENTOS!F236)))),"")</f>
        <v/>
      </c>
      <c r="Q260" s="138"/>
      <c r="R260" s="57">
        <f t="shared" ca="1" si="76"/>
        <v>0</v>
      </c>
      <c r="S260" s="57" t="str">
        <f t="shared" ca="1" si="77"/>
        <v/>
      </c>
      <c r="T260" s="57" t="str">
        <f t="shared" ca="1" si="78"/>
        <v/>
      </c>
      <c r="U260" s="115"/>
      <c r="V260" s="56"/>
      <c r="W260" s="56"/>
    </row>
    <row r="261" spans="1:23" s="162" customFormat="1" ht="37.5" customHeight="1" x14ac:dyDescent="0.35">
      <c r="A261" s="99"/>
      <c r="B261" s="80">
        <f>HYPERLINK("#LANÇAMENTOS!"&amp;ADDRESS(ROW(LANÇAMENTOS!$A$16)+(ROW()-ROW($B$40))*2-1,1),ROW()-ROW($B$40))</f>
        <v>221</v>
      </c>
      <c r="C261" s="127"/>
      <c r="D261" s="128"/>
      <c r="E261" s="124"/>
      <c r="F261" s="125"/>
      <c r="G261" s="125"/>
      <c r="H261" s="125"/>
      <c r="I261" s="125"/>
      <c r="J261" s="126"/>
      <c r="K261" s="124"/>
      <c r="L261" s="125"/>
      <c r="M261" s="126"/>
      <c r="N261" s="147" t="str">
        <f t="shared" si="75"/>
        <v/>
      </c>
      <c r="O261" s="148"/>
      <c r="P261" s="137" t="str">
        <f ca="1">IF(C261&lt;&gt;"",HYPERLINK("#LANÇAMENTOS!"&amp;ADDRESS(ROW(LANÇAMENTOS!A$16)+PAINEL!B261*2-1,1),INDIRECT("LANÇAMENTOS!"&amp;ADDRESS(ROW(LANÇAMENTOS!A$16)+PAINEL!B261*2-1,COLUMN(LANÇAMENTOS!F237)))),"")</f>
        <v/>
      </c>
      <c r="Q261" s="138"/>
      <c r="R261" s="57">
        <f t="shared" ca="1" si="76"/>
        <v>0</v>
      </c>
      <c r="S261" s="57" t="str">
        <f t="shared" ca="1" si="77"/>
        <v/>
      </c>
      <c r="T261" s="57" t="str">
        <f t="shared" ca="1" si="78"/>
        <v/>
      </c>
      <c r="U261" s="115"/>
      <c r="V261" s="56"/>
      <c r="W261" s="56"/>
    </row>
    <row r="262" spans="1:23" s="162" customFormat="1" ht="37.5" customHeight="1" x14ac:dyDescent="0.35">
      <c r="A262" s="99"/>
      <c r="B262" s="80">
        <f>HYPERLINK("#LANÇAMENTOS!"&amp;ADDRESS(ROW(LANÇAMENTOS!$A$16)+(ROW()-ROW($B$40))*2-1,1),ROW()-ROW($B$40))</f>
        <v>222</v>
      </c>
      <c r="C262" s="127"/>
      <c r="D262" s="128"/>
      <c r="E262" s="124"/>
      <c r="F262" s="125"/>
      <c r="G262" s="125"/>
      <c r="H262" s="125"/>
      <c r="I262" s="125"/>
      <c r="J262" s="126"/>
      <c r="K262" s="124"/>
      <c r="L262" s="125"/>
      <c r="M262" s="126"/>
      <c r="N262" s="147" t="str">
        <f t="shared" si="75"/>
        <v/>
      </c>
      <c r="O262" s="148"/>
      <c r="P262" s="137" t="str">
        <f ca="1">IF(C262&lt;&gt;"",HYPERLINK("#LANÇAMENTOS!"&amp;ADDRESS(ROW(LANÇAMENTOS!A$16)+PAINEL!B262*2-1,1),INDIRECT("LANÇAMENTOS!"&amp;ADDRESS(ROW(LANÇAMENTOS!A$16)+PAINEL!B262*2-1,COLUMN(LANÇAMENTOS!F238)))),"")</f>
        <v/>
      </c>
      <c r="Q262" s="138"/>
      <c r="R262" s="57">
        <f t="shared" ca="1" si="76"/>
        <v>0</v>
      </c>
      <c r="S262" s="57" t="str">
        <f t="shared" ca="1" si="77"/>
        <v/>
      </c>
      <c r="T262" s="57" t="str">
        <f t="shared" ca="1" si="78"/>
        <v/>
      </c>
      <c r="U262" s="115"/>
      <c r="V262" s="56"/>
      <c r="W262" s="56"/>
    </row>
    <row r="263" spans="1:23" s="162" customFormat="1" ht="37.5" customHeight="1" x14ac:dyDescent="0.35">
      <c r="A263" s="99"/>
      <c r="B263" s="80">
        <f>HYPERLINK("#LANÇAMENTOS!"&amp;ADDRESS(ROW(LANÇAMENTOS!$A$16)+(ROW()-ROW($B$40))*2-1,1),ROW()-ROW($B$40))</f>
        <v>223</v>
      </c>
      <c r="C263" s="127"/>
      <c r="D263" s="128"/>
      <c r="E263" s="124"/>
      <c r="F263" s="125"/>
      <c r="G263" s="125"/>
      <c r="H263" s="125"/>
      <c r="I263" s="125"/>
      <c r="J263" s="126"/>
      <c r="K263" s="124"/>
      <c r="L263" s="125"/>
      <c r="M263" s="126"/>
      <c r="N263" s="147" t="str">
        <f t="shared" si="75"/>
        <v/>
      </c>
      <c r="O263" s="148"/>
      <c r="P263" s="137" t="str">
        <f ca="1">IF(C263&lt;&gt;"",HYPERLINK("#LANÇAMENTOS!"&amp;ADDRESS(ROW(LANÇAMENTOS!A$16)+PAINEL!B263*2-1,1),INDIRECT("LANÇAMENTOS!"&amp;ADDRESS(ROW(LANÇAMENTOS!A$16)+PAINEL!B263*2-1,COLUMN(LANÇAMENTOS!F239)))),"")</f>
        <v/>
      </c>
      <c r="Q263" s="138"/>
      <c r="R263" s="57">
        <f t="shared" ca="1" si="76"/>
        <v>0</v>
      </c>
      <c r="S263" s="57" t="str">
        <f t="shared" ca="1" si="77"/>
        <v/>
      </c>
      <c r="T263" s="57" t="str">
        <f t="shared" ca="1" si="78"/>
        <v/>
      </c>
      <c r="U263" s="115"/>
      <c r="V263" s="56"/>
      <c r="W263" s="56"/>
    </row>
    <row r="264" spans="1:23" s="162" customFormat="1" ht="37.5" customHeight="1" x14ac:dyDescent="0.35">
      <c r="A264" s="99"/>
      <c r="B264" s="80">
        <f>HYPERLINK("#LANÇAMENTOS!"&amp;ADDRESS(ROW(LANÇAMENTOS!$A$16)+(ROW()-ROW($B$40))*2-1,1),ROW()-ROW($B$40))</f>
        <v>224</v>
      </c>
      <c r="C264" s="127"/>
      <c r="D264" s="128"/>
      <c r="E264" s="124"/>
      <c r="F264" s="125"/>
      <c r="G264" s="125"/>
      <c r="H264" s="125"/>
      <c r="I264" s="125"/>
      <c r="J264" s="126"/>
      <c r="K264" s="124"/>
      <c r="L264" s="125"/>
      <c r="M264" s="126"/>
      <c r="N264" s="147" t="str">
        <f t="shared" si="75"/>
        <v/>
      </c>
      <c r="O264" s="148"/>
      <c r="P264" s="137" t="str">
        <f ca="1">IF(C264&lt;&gt;"",HYPERLINK("#LANÇAMENTOS!"&amp;ADDRESS(ROW(LANÇAMENTOS!A$16)+PAINEL!B264*2-1,1),INDIRECT("LANÇAMENTOS!"&amp;ADDRESS(ROW(LANÇAMENTOS!A$16)+PAINEL!B264*2-1,COLUMN(LANÇAMENTOS!F240)))),"")</f>
        <v/>
      </c>
      <c r="Q264" s="138"/>
      <c r="R264" s="57">
        <f t="shared" ca="1" si="76"/>
        <v>0</v>
      </c>
      <c r="S264" s="57" t="str">
        <f t="shared" ca="1" si="77"/>
        <v/>
      </c>
      <c r="T264" s="57" t="str">
        <f t="shared" ca="1" si="78"/>
        <v/>
      </c>
      <c r="U264" s="115"/>
      <c r="V264" s="56"/>
      <c r="W264" s="56"/>
    </row>
    <row r="265" spans="1:23" s="162" customFormat="1" ht="37.5" customHeight="1" x14ac:dyDescent="0.35">
      <c r="A265" s="99"/>
      <c r="B265" s="80">
        <f>HYPERLINK("#LANÇAMENTOS!"&amp;ADDRESS(ROW(LANÇAMENTOS!$A$16)+(ROW()-ROW($B$40))*2-1,1),ROW()-ROW($B$40))</f>
        <v>225</v>
      </c>
      <c r="C265" s="127"/>
      <c r="D265" s="128"/>
      <c r="E265" s="124"/>
      <c r="F265" s="125"/>
      <c r="G265" s="125"/>
      <c r="H265" s="125"/>
      <c r="I265" s="125"/>
      <c r="J265" s="126"/>
      <c r="K265" s="124"/>
      <c r="L265" s="125"/>
      <c r="M265" s="126"/>
      <c r="N265" s="147" t="str">
        <f t="shared" si="75"/>
        <v/>
      </c>
      <c r="O265" s="148"/>
      <c r="P265" s="137" t="str">
        <f ca="1">IF(C265&lt;&gt;"",HYPERLINK("#LANÇAMENTOS!"&amp;ADDRESS(ROW(LANÇAMENTOS!A$16)+PAINEL!B265*2-1,1),INDIRECT("LANÇAMENTOS!"&amp;ADDRESS(ROW(LANÇAMENTOS!A$16)+PAINEL!B265*2-1,COLUMN(LANÇAMENTOS!F241)))),"")</f>
        <v/>
      </c>
      <c r="Q265" s="138"/>
      <c r="R265" s="57">
        <f t="shared" ca="1" si="76"/>
        <v>0</v>
      </c>
      <c r="S265" s="57" t="str">
        <f t="shared" ca="1" si="77"/>
        <v/>
      </c>
      <c r="T265" s="57" t="str">
        <f t="shared" ca="1" si="78"/>
        <v/>
      </c>
      <c r="U265" s="115"/>
      <c r="V265" s="56"/>
      <c r="W265" s="56"/>
    </row>
    <row r="266" spans="1:23" s="162" customFormat="1" ht="37.5" customHeight="1" x14ac:dyDescent="0.35">
      <c r="A266" s="99"/>
      <c r="B266" s="80">
        <f>HYPERLINK("#LANÇAMENTOS!"&amp;ADDRESS(ROW(LANÇAMENTOS!$A$16)+(ROW()-ROW($B$40))*2-1,1),ROW()-ROW($B$40))</f>
        <v>226</v>
      </c>
      <c r="C266" s="127"/>
      <c r="D266" s="128"/>
      <c r="E266" s="124"/>
      <c r="F266" s="125"/>
      <c r="G266" s="125"/>
      <c r="H266" s="125"/>
      <c r="I266" s="125"/>
      <c r="J266" s="126"/>
      <c r="K266" s="124"/>
      <c r="L266" s="125"/>
      <c r="M266" s="126"/>
      <c r="N266" s="147" t="str">
        <f t="shared" si="75"/>
        <v/>
      </c>
      <c r="O266" s="148"/>
      <c r="P266" s="137" t="str">
        <f ca="1">IF(C266&lt;&gt;"",HYPERLINK("#LANÇAMENTOS!"&amp;ADDRESS(ROW(LANÇAMENTOS!A$16)+PAINEL!B266*2-1,1),INDIRECT("LANÇAMENTOS!"&amp;ADDRESS(ROW(LANÇAMENTOS!A$16)+PAINEL!B266*2-1,COLUMN(LANÇAMENTOS!F242)))),"")</f>
        <v/>
      </c>
      <c r="Q266" s="138"/>
      <c r="R266" s="57">
        <f t="shared" ca="1" si="76"/>
        <v>0</v>
      </c>
      <c r="S266" s="57" t="str">
        <f t="shared" ca="1" si="77"/>
        <v/>
      </c>
      <c r="T266" s="57" t="str">
        <f t="shared" ca="1" si="78"/>
        <v/>
      </c>
      <c r="U266" s="115"/>
      <c r="V266" s="56"/>
      <c r="W266" s="56"/>
    </row>
    <row r="267" spans="1:23" s="162" customFormat="1" ht="37.5" customHeight="1" x14ac:dyDescent="0.35">
      <c r="A267" s="99"/>
      <c r="B267" s="80">
        <f>HYPERLINK("#LANÇAMENTOS!"&amp;ADDRESS(ROW(LANÇAMENTOS!$A$16)+(ROW()-ROW($B$40))*2-1,1),ROW()-ROW($B$40))</f>
        <v>227</v>
      </c>
      <c r="C267" s="127"/>
      <c r="D267" s="128"/>
      <c r="E267" s="124"/>
      <c r="F267" s="125"/>
      <c r="G267" s="125"/>
      <c r="H267" s="125"/>
      <c r="I267" s="125"/>
      <c r="J267" s="126"/>
      <c r="K267" s="124"/>
      <c r="L267" s="125"/>
      <c r="M267" s="126"/>
      <c r="N267" s="147" t="str">
        <f t="shared" si="75"/>
        <v/>
      </c>
      <c r="O267" s="148"/>
      <c r="P267" s="137" t="str">
        <f ca="1">IF(C267&lt;&gt;"",HYPERLINK("#LANÇAMENTOS!"&amp;ADDRESS(ROW(LANÇAMENTOS!A$16)+PAINEL!B267*2-1,1),INDIRECT("LANÇAMENTOS!"&amp;ADDRESS(ROW(LANÇAMENTOS!A$16)+PAINEL!B267*2-1,COLUMN(LANÇAMENTOS!F243)))),"")</f>
        <v/>
      </c>
      <c r="Q267" s="138"/>
      <c r="R267" s="57">
        <f t="shared" ca="1" si="76"/>
        <v>0</v>
      </c>
      <c r="S267" s="57" t="str">
        <f t="shared" ca="1" si="77"/>
        <v/>
      </c>
      <c r="T267" s="57" t="str">
        <f t="shared" ca="1" si="78"/>
        <v/>
      </c>
      <c r="U267" s="115"/>
      <c r="V267" s="56"/>
      <c r="W267" s="56"/>
    </row>
    <row r="268" spans="1:23" s="162" customFormat="1" ht="37.5" customHeight="1" x14ac:dyDescent="0.35">
      <c r="A268" s="99"/>
      <c r="B268" s="80">
        <f>HYPERLINK("#LANÇAMENTOS!"&amp;ADDRESS(ROW(LANÇAMENTOS!$A$16)+(ROW()-ROW($B$40))*2-1,1),ROW()-ROW($B$40))</f>
        <v>228</v>
      </c>
      <c r="C268" s="127"/>
      <c r="D268" s="128"/>
      <c r="E268" s="124"/>
      <c r="F268" s="125"/>
      <c r="G268" s="125"/>
      <c r="H268" s="125"/>
      <c r="I268" s="125"/>
      <c r="J268" s="126"/>
      <c r="K268" s="124"/>
      <c r="L268" s="125"/>
      <c r="M268" s="126"/>
      <c r="N268" s="147" t="str">
        <f t="shared" si="75"/>
        <v/>
      </c>
      <c r="O268" s="148"/>
      <c r="P268" s="137" t="str">
        <f ca="1">IF(C268&lt;&gt;"",HYPERLINK("#LANÇAMENTOS!"&amp;ADDRESS(ROW(LANÇAMENTOS!A$16)+PAINEL!B268*2-1,1),INDIRECT("LANÇAMENTOS!"&amp;ADDRESS(ROW(LANÇAMENTOS!A$16)+PAINEL!B268*2-1,COLUMN(LANÇAMENTOS!F244)))),"")</f>
        <v/>
      </c>
      <c r="Q268" s="138"/>
      <c r="R268" s="57">
        <f t="shared" ca="1" si="76"/>
        <v>0</v>
      </c>
      <c r="S268" s="57" t="str">
        <f t="shared" ca="1" si="77"/>
        <v/>
      </c>
      <c r="T268" s="57" t="str">
        <f t="shared" ca="1" si="78"/>
        <v/>
      </c>
      <c r="U268" s="115"/>
      <c r="V268" s="56"/>
      <c r="W268" s="56"/>
    </row>
    <row r="269" spans="1:23" s="162" customFormat="1" ht="37.5" customHeight="1" x14ac:dyDescent="0.35">
      <c r="A269" s="99"/>
      <c r="B269" s="80">
        <f>HYPERLINK("#LANÇAMENTOS!"&amp;ADDRESS(ROW(LANÇAMENTOS!$A$16)+(ROW()-ROW($B$40))*2-1,1),ROW()-ROW($B$40))</f>
        <v>229</v>
      </c>
      <c r="C269" s="127"/>
      <c r="D269" s="128"/>
      <c r="E269" s="124"/>
      <c r="F269" s="125"/>
      <c r="G269" s="125"/>
      <c r="H269" s="125"/>
      <c r="I269" s="125"/>
      <c r="J269" s="126"/>
      <c r="K269" s="124"/>
      <c r="L269" s="125"/>
      <c r="M269" s="126"/>
      <c r="N269" s="147" t="str">
        <f t="shared" si="75"/>
        <v/>
      </c>
      <c r="O269" s="148"/>
      <c r="P269" s="137" t="str">
        <f ca="1">IF(C269&lt;&gt;"",HYPERLINK("#LANÇAMENTOS!"&amp;ADDRESS(ROW(LANÇAMENTOS!A$16)+PAINEL!B269*2-1,1),INDIRECT("LANÇAMENTOS!"&amp;ADDRESS(ROW(LANÇAMENTOS!A$16)+PAINEL!B269*2-1,COLUMN(LANÇAMENTOS!F245)))),"")</f>
        <v/>
      </c>
      <c r="Q269" s="138"/>
      <c r="R269" s="57">
        <f t="shared" ca="1" si="76"/>
        <v>0</v>
      </c>
      <c r="S269" s="57" t="str">
        <f t="shared" ca="1" si="77"/>
        <v/>
      </c>
      <c r="T269" s="57" t="str">
        <f t="shared" ca="1" si="78"/>
        <v/>
      </c>
      <c r="U269" s="115"/>
      <c r="V269" s="56"/>
      <c r="W269" s="56"/>
    </row>
    <row r="270" spans="1:23" s="162" customFormat="1" ht="37.5" customHeight="1" x14ac:dyDescent="0.35">
      <c r="A270" s="99"/>
      <c r="B270" s="80">
        <f>HYPERLINK("#LANÇAMENTOS!"&amp;ADDRESS(ROW(LANÇAMENTOS!$A$16)+(ROW()-ROW($B$40))*2-1,1),ROW()-ROW($B$40))</f>
        <v>230</v>
      </c>
      <c r="C270" s="127"/>
      <c r="D270" s="128"/>
      <c r="E270" s="124"/>
      <c r="F270" s="125"/>
      <c r="G270" s="125"/>
      <c r="H270" s="125"/>
      <c r="I270" s="125"/>
      <c r="J270" s="126"/>
      <c r="K270" s="124"/>
      <c r="L270" s="125"/>
      <c r="M270" s="126"/>
      <c r="N270" s="147" t="str">
        <f t="shared" si="75"/>
        <v/>
      </c>
      <c r="O270" s="148"/>
      <c r="P270" s="137" t="str">
        <f ca="1">IF(C270&lt;&gt;"",HYPERLINK("#LANÇAMENTOS!"&amp;ADDRESS(ROW(LANÇAMENTOS!A$16)+PAINEL!B270*2-1,1),INDIRECT("LANÇAMENTOS!"&amp;ADDRESS(ROW(LANÇAMENTOS!A$16)+PAINEL!B270*2-1,COLUMN(LANÇAMENTOS!F246)))),"")</f>
        <v/>
      </c>
      <c r="Q270" s="138"/>
      <c r="R270" s="57">
        <f t="shared" ca="1" si="76"/>
        <v>0</v>
      </c>
      <c r="S270" s="57" t="str">
        <f t="shared" ca="1" si="77"/>
        <v/>
      </c>
      <c r="T270" s="57" t="str">
        <f t="shared" ca="1" si="78"/>
        <v/>
      </c>
      <c r="U270" s="115"/>
      <c r="V270" s="56"/>
      <c r="W270" s="56"/>
    </row>
    <row r="271" spans="1:23" s="162" customFormat="1" ht="37.5" customHeight="1" x14ac:dyDescent="0.35">
      <c r="A271" s="99"/>
      <c r="B271" s="80">
        <f>HYPERLINK("#LANÇAMENTOS!"&amp;ADDRESS(ROW(LANÇAMENTOS!$A$16)+(ROW()-ROW($B$40))*2-1,1),ROW()-ROW($B$40))</f>
        <v>231</v>
      </c>
      <c r="C271" s="127"/>
      <c r="D271" s="128"/>
      <c r="E271" s="124"/>
      <c r="F271" s="125"/>
      <c r="G271" s="125"/>
      <c r="H271" s="125"/>
      <c r="I271" s="125"/>
      <c r="J271" s="126"/>
      <c r="K271" s="124"/>
      <c r="L271" s="125"/>
      <c r="M271" s="126"/>
      <c r="N271" s="147" t="str">
        <f t="shared" si="75"/>
        <v/>
      </c>
      <c r="O271" s="148"/>
      <c r="P271" s="137" t="str">
        <f ca="1">IF(C271&lt;&gt;"",HYPERLINK("#LANÇAMENTOS!"&amp;ADDRESS(ROW(LANÇAMENTOS!A$16)+PAINEL!B271*2-1,1),INDIRECT("LANÇAMENTOS!"&amp;ADDRESS(ROW(LANÇAMENTOS!A$16)+PAINEL!B271*2-1,COLUMN(LANÇAMENTOS!F247)))),"")</f>
        <v/>
      </c>
      <c r="Q271" s="138"/>
      <c r="R271" s="57">
        <f t="shared" ca="1" si="76"/>
        <v>0</v>
      </c>
      <c r="S271" s="57" t="str">
        <f t="shared" ca="1" si="77"/>
        <v/>
      </c>
      <c r="T271" s="57" t="str">
        <f t="shared" ca="1" si="78"/>
        <v/>
      </c>
      <c r="U271" s="115"/>
      <c r="V271" s="56"/>
      <c r="W271" s="56"/>
    </row>
    <row r="272" spans="1:23" s="162" customFormat="1" ht="37.5" customHeight="1" x14ac:dyDescent="0.35">
      <c r="A272" s="99"/>
      <c r="B272" s="80">
        <f>HYPERLINK("#LANÇAMENTOS!"&amp;ADDRESS(ROW(LANÇAMENTOS!$A$16)+(ROW()-ROW($B$40))*2-1,1),ROW()-ROW($B$40))</f>
        <v>232</v>
      </c>
      <c r="C272" s="127"/>
      <c r="D272" s="128"/>
      <c r="E272" s="124"/>
      <c r="F272" s="125"/>
      <c r="G272" s="125"/>
      <c r="H272" s="125"/>
      <c r="I272" s="125"/>
      <c r="J272" s="126"/>
      <c r="K272" s="124"/>
      <c r="L272" s="125"/>
      <c r="M272" s="126"/>
      <c r="N272" s="147" t="str">
        <f t="shared" si="75"/>
        <v/>
      </c>
      <c r="O272" s="148"/>
      <c r="P272" s="137" t="str">
        <f ca="1">IF(C272&lt;&gt;"",HYPERLINK("#LANÇAMENTOS!"&amp;ADDRESS(ROW(LANÇAMENTOS!A$16)+PAINEL!B272*2-1,1),INDIRECT("LANÇAMENTOS!"&amp;ADDRESS(ROW(LANÇAMENTOS!A$16)+PAINEL!B272*2-1,COLUMN(LANÇAMENTOS!F248)))),"")</f>
        <v/>
      </c>
      <c r="Q272" s="138"/>
      <c r="R272" s="57">
        <f t="shared" ca="1" si="76"/>
        <v>0</v>
      </c>
      <c r="S272" s="57" t="str">
        <f t="shared" ca="1" si="77"/>
        <v/>
      </c>
      <c r="T272" s="57" t="str">
        <f t="shared" ca="1" si="78"/>
        <v/>
      </c>
      <c r="U272" s="115"/>
      <c r="V272" s="56"/>
      <c r="W272" s="56"/>
    </row>
    <row r="273" spans="1:23" s="162" customFormat="1" ht="37.5" customHeight="1" x14ac:dyDescent="0.35">
      <c r="A273" s="99"/>
      <c r="B273" s="80">
        <f>HYPERLINK("#LANÇAMENTOS!"&amp;ADDRESS(ROW(LANÇAMENTOS!$A$16)+(ROW()-ROW($B$40))*2-1,1),ROW()-ROW($B$40))</f>
        <v>233</v>
      </c>
      <c r="C273" s="127"/>
      <c r="D273" s="128"/>
      <c r="E273" s="124"/>
      <c r="F273" s="125"/>
      <c r="G273" s="125"/>
      <c r="H273" s="125"/>
      <c r="I273" s="125"/>
      <c r="J273" s="126"/>
      <c r="K273" s="124"/>
      <c r="L273" s="125"/>
      <c r="M273" s="126"/>
      <c r="N273" s="147" t="str">
        <f t="shared" si="75"/>
        <v/>
      </c>
      <c r="O273" s="148"/>
      <c r="P273" s="137" t="str">
        <f ca="1">IF(C273&lt;&gt;"",HYPERLINK("#LANÇAMENTOS!"&amp;ADDRESS(ROW(LANÇAMENTOS!A$16)+PAINEL!B273*2-1,1),INDIRECT("LANÇAMENTOS!"&amp;ADDRESS(ROW(LANÇAMENTOS!A$16)+PAINEL!B273*2-1,COLUMN(LANÇAMENTOS!F249)))),"")</f>
        <v/>
      </c>
      <c r="Q273" s="138"/>
      <c r="R273" s="57">
        <f t="shared" ca="1" si="76"/>
        <v>0</v>
      </c>
      <c r="S273" s="57" t="str">
        <f t="shared" ca="1" si="77"/>
        <v/>
      </c>
      <c r="T273" s="57" t="str">
        <f t="shared" ca="1" si="78"/>
        <v/>
      </c>
      <c r="U273" s="115"/>
      <c r="V273" s="56"/>
      <c r="W273" s="56"/>
    </row>
    <row r="274" spans="1:23" s="162" customFormat="1" ht="37.5" customHeight="1" x14ac:dyDescent="0.35">
      <c r="A274" s="99"/>
      <c r="B274" s="80">
        <f>HYPERLINK("#LANÇAMENTOS!"&amp;ADDRESS(ROW(LANÇAMENTOS!$A$16)+(ROW()-ROW($B$40))*2-1,1),ROW()-ROW($B$40))</f>
        <v>234</v>
      </c>
      <c r="C274" s="127"/>
      <c r="D274" s="128"/>
      <c r="E274" s="124"/>
      <c r="F274" s="125"/>
      <c r="G274" s="125"/>
      <c r="H274" s="125"/>
      <c r="I274" s="125"/>
      <c r="J274" s="126"/>
      <c r="K274" s="124"/>
      <c r="L274" s="125"/>
      <c r="M274" s="126"/>
      <c r="N274" s="147" t="str">
        <f t="shared" si="75"/>
        <v/>
      </c>
      <c r="O274" s="148"/>
      <c r="P274" s="137" t="str">
        <f ca="1">IF(C274&lt;&gt;"",HYPERLINK("#LANÇAMENTOS!"&amp;ADDRESS(ROW(LANÇAMENTOS!A$16)+PAINEL!B274*2-1,1),INDIRECT("LANÇAMENTOS!"&amp;ADDRESS(ROW(LANÇAMENTOS!A$16)+PAINEL!B274*2-1,COLUMN(LANÇAMENTOS!F250)))),"")</f>
        <v/>
      </c>
      <c r="Q274" s="138"/>
      <c r="R274" s="57">
        <f t="shared" ca="1" si="76"/>
        <v>0</v>
      </c>
      <c r="S274" s="57" t="str">
        <f t="shared" ca="1" si="77"/>
        <v/>
      </c>
      <c r="T274" s="57" t="str">
        <f t="shared" ca="1" si="78"/>
        <v/>
      </c>
      <c r="U274" s="115"/>
      <c r="V274" s="56"/>
      <c r="W274" s="56"/>
    </row>
    <row r="275" spans="1:23" s="162" customFormat="1" ht="37.5" customHeight="1" x14ac:dyDescent="0.35">
      <c r="A275" s="99"/>
      <c r="B275" s="80">
        <f>HYPERLINK("#LANÇAMENTOS!"&amp;ADDRESS(ROW(LANÇAMENTOS!$A$16)+(ROW()-ROW($B$40))*2-1,1),ROW()-ROW($B$40))</f>
        <v>235</v>
      </c>
      <c r="C275" s="127"/>
      <c r="D275" s="128"/>
      <c r="E275" s="124"/>
      <c r="F275" s="125"/>
      <c r="G275" s="125"/>
      <c r="H275" s="125"/>
      <c r="I275" s="125"/>
      <c r="J275" s="126"/>
      <c r="K275" s="124"/>
      <c r="L275" s="125"/>
      <c r="M275" s="126"/>
      <c r="N275" s="147" t="str">
        <f t="shared" si="75"/>
        <v/>
      </c>
      <c r="O275" s="148"/>
      <c r="P275" s="137" t="str">
        <f ca="1">IF(C275&lt;&gt;"",HYPERLINK("#LANÇAMENTOS!"&amp;ADDRESS(ROW(LANÇAMENTOS!A$16)+PAINEL!B275*2-1,1),INDIRECT("LANÇAMENTOS!"&amp;ADDRESS(ROW(LANÇAMENTOS!A$16)+PAINEL!B275*2-1,COLUMN(LANÇAMENTOS!F251)))),"")</f>
        <v/>
      </c>
      <c r="Q275" s="138"/>
      <c r="R275" s="57">
        <f t="shared" ca="1" si="76"/>
        <v>0</v>
      </c>
      <c r="S275" s="57" t="str">
        <f t="shared" ca="1" si="77"/>
        <v/>
      </c>
      <c r="T275" s="57" t="str">
        <f t="shared" ca="1" si="78"/>
        <v/>
      </c>
      <c r="U275" s="115"/>
      <c r="V275" s="56"/>
      <c r="W275" s="56"/>
    </row>
    <row r="276" spans="1:23" s="162" customFormat="1" ht="37.5" customHeight="1" x14ac:dyDescent="0.35">
      <c r="A276" s="99"/>
      <c r="B276" s="80">
        <f>HYPERLINK("#LANÇAMENTOS!"&amp;ADDRESS(ROW(LANÇAMENTOS!$A$16)+(ROW()-ROW($B$40))*2-1,1),ROW()-ROW($B$40))</f>
        <v>236</v>
      </c>
      <c r="C276" s="127"/>
      <c r="D276" s="128"/>
      <c r="E276" s="124"/>
      <c r="F276" s="125"/>
      <c r="G276" s="125"/>
      <c r="H276" s="125"/>
      <c r="I276" s="125"/>
      <c r="J276" s="126"/>
      <c r="K276" s="124"/>
      <c r="L276" s="125"/>
      <c r="M276" s="126"/>
      <c r="N276" s="147" t="str">
        <f t="shared" si="75"/>
        <v/>
      </c>
      <c r="O276" s="148"/>
      <c r="P276" s="137" t="str">
        <f ca="1">IF(C276&lt;&gt;"",HYPERLINK("#LANÇAMENTOS!"&amp;ADDRESS(ROW(LANÇAMENTOS!A$16)+PAINEL!B276*2-1,1),INDIRECT("LANÇAMENTOS!"&amp;ADDRESS(ROW(LANÇAMENTOS!A$16)+PAINEL!B276*2-1,COLUMN(LANÇAMENTOS!F252)))),"")</f>
        <v/>
      </c>
      <c r="Q276" s="138"/>
      <c r="R276" s="57">
        <f t="shared" ca="1" si="76"/>
        <v>0</v>
      </c>
      <c r="S276" s="57" t="str">
        <f t="shared" ca="1" si="77"/>
        <v/>
      </c>
      <c r="T276" s="57" t="str">
        <f t="shared" ca="1" si="78"/>
        <v/>
      </c>
      <c r="U276" s="115"/>
      <c r="V276" s="56"/>
      <c r="W276" s="56"/>
    </row>
    <row r="277" spans="1:23" s="162" customFormat="1" ht="37.5" customHeight="1" x14ac:dyDescent="0.35">
      <c r="A277" s="99"/>
      <c r="B277" s="80">
        <f>HYPERLINK("#LANÇAMENTOS!"&amp;ADDRESS(ROW(LANÇAMENTOS!$A$16)+(ROW()-ROW($B$40))*2-1,1),ROW()-ROW($B$40))</f>
        <v>237</v>
      </c>
      <c r="C277" s="127"/>
      <c r="D277" s="128"/>
      <c r="E277" s="124"/>
      <c r="F277" s="125"/>
      <c r="G277" s="125"/>
      <c r="H277" s="125"/>
      <c r="I277" s="125"/>
      <c r="J277" s="126"/>
      <c r="K277" s="124"/>
      <c r="L277" s="125"/>
      <c r="M277" s="126"/>
      <c r="N277" s="147" t="str">
        <f t="shared" si="75"/>
        <v/>
      </c>
      <c r="O277" s="148"/>
      <c r="P277" s="137" t="str">
        <f ca="1">IF(C277&lt;&gt;"",HYPERLINK("#LANÇAMENTOS!"&amp;ADDRESS(ROW(LANÇAMENTOS!A$16)+PAINEL!B277*2-1,1),INDIRECT("LANÇAMENTOS!"&amp;ADDRESS(ROW(LANÇAMENTOS!A$16)+PAINEL!B277*2-1,COLUMN(LANÇAMENTOS!F253)))),"")</f>
        <v/>
      </c>
      <c r="Q277" s="138"/>
      <c r="R277" s="57">
        <f t="shared" ca="1" si="76"/>
        <v>0</v>
      </c>
      <c r="S277" s="57" t="str">
        <f t="shared" ca="1" si="77"/>
        <v/>
      </c>
      <c r="T277" s="57" t="str">
        <f t="shared" ca="1" si="78"/>
        <v/>
      </c>
      <c r="U277" s="115"/>
      <c r="V277" s="56"/>
      <c r="W277" s="56"/>
    </row>
    <row r="278" spans="1:23" s="162" customFormat="1" ht="37.5" customHeight="1" x14ac:dyDescent="0.35">
      <c r="A278" s="99"/>
      <c r="B278" s="80">
        <f>HYPERLINK("#LANÇAMENTOS!"&amp;ADDRESS(ROW(LANÇAMENTOS!$A$16)+(ROW()-ROW($B$40))*2-1,1),ROW()-ROW($B$40))</f>
        <v>238</v>
      </c>
      <c r="C278" s="127"/>
      <c r="D278" s="128"/>
      <c r="E278" s="124"/>
      <c r="F278" s="125"/>
      <c r="G278" s="125"/>
      <c r="H278" s="125"/>
      <c r="I278" s="125"/>
      <c r="J278" s="126"/>
      <c r="K278" s="124"/>
      <c r="L278" s="125"/>
      <c r="M278" s="126"/>
      <c r="N278" s="147" t="str">
        <f t="shared" si="75"/>
        <v/>
      </c>
      <c r="O278" s="148"/>
      <c r="P278" s="137" t="str">
        <f ca="1">IF(C278&lt;&gt;"",HYPERLINK("#LANÇAMENTOS!"&amp;ADDRESS(ROW(LANÇAMENTOS!A$16)+PAINEL!B278*2-1,1),INDIRECT("LANÇAMENTOS!"&amp;ADDRESS(ROW(LANÇAMENTOS!A$16)+PAINEL!B278*2-1,COLUMN(LANÇAMENTOS!F254)))),"")</f>
        <v/>
      </c>
      <c r="Q278" s="138"/>
      <c r="R278" s="57">
        <f t="shared" ca="1" si="76"/>
        <v>0</v>
      </c>
      <c r="S278" s="57" t="str">
        <f t="shared" ca="1" si="77"/>
        <v/>
      </c>
      <c r="T278" s="57" t="str">
        <f t="shared" ca="1" si="78"/>
        <v/>
      </c>
      <c r="U278" s="115"/>
      <c r="V278" s="56"/>
      <c r="W278" s="56"/>
    </row>
    <row r="279" spans="1:23" s="162" customFormat="1" ht="37.5" customHeight="1" x14ac:dyDescent="0.35">
      <c r="A279" s="99"/>
      <c r="B279" s="80">
        <f>HYPERLINK("#LANÇAMENTOS!"&amp;ADDRESS(ROW(LANÇAMENTOS!$A$16)+(ROW()-ROW($B$40))*2-1,1),ROW()-ROW($B$40))</f>
        <v>239</v>
      </c>
      <c r="C279" s="127"/>
      <c r="D279" s="128"/>
      <c r="E279" s="124"/>
      <c r="F279" s="125"/>
      <c r="G279" s="125"/>
      <c r="H279" s="125"/>
      <c r="I279" s="125"/>
      <c r="J279" s="126"/>
      <c r="K279" s="124"/>
      <c r="L279" s="125"/>
      <c r="M279" s="126"/>
      <c r="N279" s="147" t="str">
        <f t="shared" si="75"/>
        <v/>
      </c>
      <c r="O279" s="148"/>
      <c r="P279" s="137" t="str">
        <f ca="1">IF(C279&lt;&gt;"",HYPERLINK("#LANÇAMENTOS!"&amp;ADDRESS(ROW(LANÇAMENTOS!A$16)+PAINEL!B279*2-1,1),INDIRECT("LANÇAMENTOS!"&amp;ADDRESS(ROW(LANÇAMENTOS!A$16)+PAINEL!B279*2-1,COLUMN(LANÇAMENTOS!F255)))),"")</f>
        <v/>
      </c>
      <c r="Q279" s="138"/>
      <c r="R279" s="57">
        <f t="shared" ca="1" si="76"/>
        <v>0</v>
      </c>
      <c r="S279" s="57" t="str">
        <f t="shared" ca="1" si="77"/>
        <v/>
      </c>
      <c r="T279" s="57" t="str">
        <f t="shared" ca="1" si="78"/>
        <v/>
      </c>
      <c r="U279" s="115"/>
      <c r="V279" s="56"/>
      <c r="W279" s="56"/>
    </row>
    <row r="280" spans="1:23" s="162" customFormat="1" ht="37.5" customHeight="1" x14ac:dyDescent="0.35">
      <c r="A280" s="99"/>
      <c r="B280" s="80">
        <f>HYPERLINK("#LANÇAMENTOS!"&amp;ADDRESS(ROW(LANÇAMENTOS!$A$16)+(ROW()-ROW($B$40))*2-1,1),ROW()-ROW($B$40))</f>
        <v>240</v>
      </c>
      <c r="C280" s="127"/>
      <c r="D280" s="128"/>
      <c r="E280" s="124"/>
      <c r="F280" s="125"/>
      <c r="G280" s="125"/>
      <c r="H280" s="125"/>
      <c r="I280" s="125"/>
      <c r="J280" s="126"/>
      <c r="K280" s="124"/>
      <c r="L280" s="125"/>
      <c r="M280" s="126"/>
      <c r="N280" s="147" t="str">
        <f t="shared" si="75"/>
        <v/>
      </c>
      <c r="O280" s="148"/>
      <c r="P280" s="137" t="str">
        <f ca="1">IF(C280&lt;&gt;"",HYPERLINK("#LANÇAMENTOS!"&amp;ADDRESS(ROW(LANÇAMENTOS!A$16)+PAINEL!B280*2-1,1),INDIRECT("LANÇAMENTOS!"&amp;ADDRESS(ROW(LANÇAMENTOS!A$16)+PAINEL!B280*2-1,COLUMN(LANÇAMENTOS!F256)))),"")</f>
        <v/>
      </c>
      <c r="Q280" s="138"/>
      <c r="R280" s="57">
        <f t="shared" ca="1" si="76"/>
        <v>0</v>
      </c>
      <c r="S280" s="57" t="str">
        <f t="shared" ca="1" si="77"/>
        <v/>
      </c>
      <c r="T280" s="57" t="str">
        <f t="shared" ca="1" si="78"/>
        <v/>
      </c>
      <c r="U280" s="115"/>
      <c r="V280" s="56"/>
      <c r="W280" s="56"/>
    </row>
    <row r="281" spans="1:23" s="162" customFormat="1" ht="37.5" customHeight="1" x14ac:dyDescent="0.35">
      <c r="A281" s="99"/>
      <c r="B281" s="80">
        <f>HYPERLINK("#LANÇAMENTOS!"&amp;ADDRESS(ROW(LANÇAMENTOS!$A$16)+(ROW()-ROW($B$40))*2-1,1),ROW()-ROW($B$40))</f>
        <v>241</v>
      </c>
      <c r="C281" s="127"/>
      <c r="D281" s="128"/>
      <c r="E281" s="124"/>
      <c r="F281" s="125"/>
      <c r="G281" s="125"/>
      <c r="H281" s="125"/>
      <c r="I281" s="125"/>
      <c r="J281" s="126"/>
      <c r="K281" s="124"/>
      <c r="L281" s="125"/>
      <c r="M281" s="126"/>
      <c r="N281" s="147" t="str">
        <f t="shared" si="75"/>
        <v/>
      </c>
      <c r="O281" s="148"/>
      <c r="P281" s="137" t="str">
        <f ca="1">IF(C281&lt;&gt;"",HYPERLINK("#LANÇAMENTOS!"&amp;ADDRESS(ROW(LANÇAMENTOS!A$16)+PAINEL!B281*2-1,1),INDIRECT("LANÇAMENTOS!"&amp;ADDRESS(ROW(LANÇAMENTOS!A$16)+PAINEL!B281*2-1,COLUMN(LANÇAMENTOS!F257)))),"")</f>
        <v/>
      </c>
      <c r="Q281" s="138"/>
      <c r="R281" s="57">
        <f t="shared" ca="1" si="76"/>
        <v>0</v>
      </c>
      <c r="S281" s="57" t="str">
        <f t="shared" ca="1" si="77"/>
        <v/>
      </c>
      <c r="T281" s="57" t="str">
        <f t="shared" ca="1" si="78"/>
        <v/>
      </c>
      <c r="U281" s="115"/>
      <c r="V281" s="56"/>
      <c r="W281" s="56"/>
    </row>
    <row r="282" spans="1:23" s="162" customFormat="1" ht="37.5" customHeight="1" x14ac:dyDescent="0.35">
      <c r="A282" s="99"/>
      <c r="B282" s="80">
        <f>HYPERLINK("#LANÇAMENTOS!"&amp;ADDRESS(ROW(LANÇAMENTOS!$A$16)+(ROW()-ROW($B$40))*2-1,1),ROW()-ROW($B$40))</f>
        <v>242</v>
      </c>
      <c r="C282" s="127"/>
      <c r="D282" s="128"/>
      <c r="E282" s="124"/>
      <c r="F282" s="125"/>
      <c r="G282" s="125"/>
      <c r="H282" s="125"/>
      <c r="I282" s="125"/>
      <c r="J282" s="126"/>
      <c r="K282" s="124"/>
      <c r="L282" s="125"/>
      <c r="M282" s="126"/>
      <c r="N282" s="147" t="str">
        <f t="shared" si="75"/>
        <v/>
      </c>
      <c r="O282" s="148"/>
      <c r="P282" s="137" t="str">
        <f ca="1">IF(C282&lt;&gt;"",HYPERLINK("#LANÇAMENTOS!"&amp;ADDRESS(ROW(LANÇAMENTOS!A$16)+PAINEL!B282*2-1,1),INDIRECT("LANÇAMENTOS!"&amp;ADDRESS(ROW(LANÇAMENTOS!A$16)+PAINEL!B282*2-1,COLUMN(LANÇAMENTOS!F258)))),"")</f>
        <v/>
      </c>
      <c r="Q282" s="138"/>
      <c r="R282" s="57">
        <f t="shared" ca="1" si="76"/>
        <v>0</v>
      </c>
      <c r="S282" s="57" t="str">
        <f t="shared" ca="1" si="77"/>
        <v/>
      </c>
      <c r="T282" s="57" t="str">
        <f t="shared" ca="1" si="78"/>
        <v/>
      </c>
      <c r="U282" s="115"/>
      <c r="V282" s="56"/>
      <c r="W282" s="56"/>
    </row>
    <row r="283" spans="1:23" s="162" customFormat="1" ht="37.5" customHeight="1" x14ac:dyDescent="0.35">
      <c r="A283" s="99"/>
      <c r="B283" s="80">
        <f>HYPERLINK("#LANÇAMENTOS!"&amp;ADDRESS(ROW(LANÇAMENTOS!$A$16)+(ROW()-ROW($B$40))*2-1,1),ROW()-ROW($B$40))</f>
        <v>243</v>
      </c>
      <c r="C283" s="127"/>
      <c r="D283" s="128"/>
      <c r="E283" s="124"/>
      <c r="F283" s="125"/>
      <c r="G283" s="125"/>
      <c r="H283" s="125"/>
      <c r="I283" s="125"/>
      <c r="J283" s="126"/>
      <c r="K283" s="124"/>
      <c r="L283" s="125"/>
      <c r="M283" s="126"/>
      <c r="N283" s="147" t="str">
        <f t="shared" si="75"/>
        <v/>
      </c>
      <c r="O283" s="148"/>
      <c r="P283" s="137" t="str">
        <f ca="1">IF(C283&lt;&gt;"",HYPERLINK("#LANÇAMENTOS!"&amp;ADDRESS(ROW(LANÇAMENTOS!A$16)+PAINEL!B283*2-1,1),INDIRECT("LANÇAMENTOS!"&amp;ADDRESS(ROW(LANÇAMENTOS!A$16)+PAINEL!B283*2-1,COLUMN(LANÇAMENTOS!F259)))),"")</f>
        <v/>
      </c>
      <c r="Q283" s="138"/>
      <c r="R283" s="57">
        <f t="shared" ca="1" si="76"/>
        <v>0</v>
      </c>
      <c r="S283" s="57" t="str">
        <f t="shared" ca="1" si="77"/>
        <v/>
      </c>
      <c r="T283" s="57" t="str">
        <f t="shared" ca="1" si="78"/>
        <v/>
      </c>
      <c r="U283" s="115"/>
      <c r="V283" s="56"/>
      <c r="W283" s="56"/>
    </row>
    <row r="284" spans="1:23" s="162" customFormat="1" ht="37.5" customHeight="1" x14ac:dyDescent="0.35">
      <c r="A284" s="99"/>
      <c r="B284" s="80">
        <f>HYPERLINK("#LANÇAMENTOS!"&amp;ADDRESS(ROW(LANÇAMENTOS!$A$16)+(ROW()-ROW($B$40))*2-1,1),ROW()-ROW($B$40))</f>
        <v>244</v>
      </c>
      <c r="C284" s="127"/>
      <c r="D284" s="128"/>
      <c r="E284" s="124"/>
      <c r="F284" s="125"/>
      <c r="G284" s="125"/>
      <c r="H284" s="125"/>
      <c r="I284" s="125"/>
      <c r="J284" s="126"/>
      <c r="K284" s="124"/>
      <c r="L284" s="125"/>
      <c r="M284" s="126"/>
      <c r="N284" s="147" t="str">
        <f t="shared" si="75"/>
        <v/>
      </c>
      <c r="O284" s="148"/>
      <c r="P284" s="137" t="str">
        <f ca="1">IF(C284&lt;&gt;"",HYPERLINK("#LANÇAMENTOS!"&amp;ADDRESS(ROW(LANÇAMENTOS!A$16)+PAINEL!B284*2-1,1),INDIRECT("LANÇAMENTOS!"&amp;ADDRESS(ROW(LANÇAMENTOS!A$16)+PAINEL!B284*2-1,COLUMN(LANÇAMENTOS!F260)))),"")</f>
        <v/>
      </c>
      <c r="Q284" s="138"/>
      <c r="R284" s="57">
        <f t="shared" ca="1" si="76"/>
        <v>0</v>
      </c>
      <c r="S284" s="57" t="str">
        <f t="shared" ca="1" si="77"/>
        <v/>
      </c>
      <c r="T284" s="57" t="str">
        <f t="shared" ca="1" si="78"/>
        <v/>
      </c>
      <c r="U284" s="115"/>
      <c r="V284" s="56"/>
      <c r="W284" s="56"/>
    </row>
    <row r="285" spans="1:23" s="162" customFormat="1" ht="37.5" customHeight="1" x14ac:dyDescent="0.35">
      <c r="A285" s="99"/>
      <c r="B285" s="80">
        <f>HYPERLINK("#LANÇAMENTOS!"&amp;ADDRESS(ROW(LANÇAMENTOS!$A$16)+(ROW()-ROW($B$40))*2-1,1),ROW()-ROW($B$40))</f>
        <v>245</v>
      </c>
      <c r="C285" s="127"/>
      <c r="D285" s="128"/>
      <c r="E285" s="124"/>
      <c r="F285" s="125"/>
      <c r="G285" s="125"/>
      <c r="H285" s="125"/>
      <c r="I285" s="125"/>
      <c r="J285" s="126"/>
      <c r="K285" s="124"/>
      <c r="L285" s="125"/>
      <c r="M285" s="126"/>
      <c r="N285" s="147" t="str">
        <f t="shared" si="75"/>
        <v/>
      </c>
      <c r="O285" s="148"/>
      <c r="P285" s="137" t="str">
        <f ca="1">IF(C285&lt;&gt;"",HYPERLINK("#LANÇAMENTOS!"&amp;ADDRESS(ROW(LANÇAMENTOS!A$16)+PAINEL!B285*2-1,1),INDIRECT("LANÇAMENTOS!"&amp;ADDRESS(ROW(LANÇAMENTOS!A$16)+PAINEL!B285*2-1,COLUMN(LANÇAMENTOS!F261)))),"")</f>
        <v/>
      </c>
      <c r="Q285" s="138"/>
      <c r="R285" s="57">
        <f t="shared" ca="1" si="76"/>
        <v>0</v>
      </c>
      <c r="S285" s="57" t="str">
        <f t="shared" ca="1" si="77"/>
        <v/>
      </c>
      <c r="T285" s="57" t="str">
        <f t="shared" ca="1" si="78"/>
        <v/>
      </c>
      <c r="U285" s="115"/>
      <c r="V285" s="56"/>
      <c r="W285" s="56"/>
    </row>
    <row r="286" spans="1:23" s="162" customFormat="1" ht="37.5" customHeight="1" x14ac:dyDescent="0.35">
      <c r="A286" s="99"/>
      <c r="B286" s="80">
        <f>HYPERLINK("#LANÇAMENTOS!"&amp;ADDRESS(ROW(LANÇAMENTOS!$A$16)+(ROW()-ROW($B$40))*2-1,1),ROW()-ROW($B$40))</f>
        <v>246</v>
      </c>
      <c r="C286" s="127"/>
      <c r="D286" s="128"/>
      <c r="E286" s="124"/>
      <c r="F286" s="125"/>
      <c r="G286" s="125"/>
      <c r="H286" s="125"/>
      <c r="I286" s="125"/>
      <c r="J286" s="126"/>
      <c r="K286" s="124"/>
      <c r="L286" s="125"/>
      <c r="M286" s="126"/>
      <c r="N286" s="147" t="str">
        <f t="shared" si="75"/>
        <v/>
      </c>
      <c r="O286" s="148"/>
      <c r="P286" s="137" t="str">
        <f ca="1">IF(C286&lt;&gt;"",HYPERLINK("#LANÇAMENTOS!"&amp;ADDRESS(ROW(LANÇAMENTOS!A$16)+PAINEL!B286*2-1,1),INDIRECT("LANÇAMENTOS!"&amp;ADDRESS(ROW(LANÇAMENTOS!A$16)+PAINEL!B286*2-1,COLUMN(LANÇAMENTOS!F262)))),"")</f>
        <v/>
      </c>
      <c r="Q286" s="138"/>
      <c r="R286" s="57">
        <f t="shared" ca="1" si="76"/>
        <v>0</v>
      </c>
      <c r="S286" s="57" t="str">
        <f t="shared" ca="1" si="77"/>
        <v/>
      </c>
      <c r="T286" s="57" t="str">
        <f t="shared" ca="1" si="78"/>
        <v/>
      </c>
      <c r="U286" s="115"/>
      <c r="V286" s="56"/>
      <c r="W286" s="56"/>
    </row>
    <row r="287" spans="1:23" s="162" customFormat="1" ht="37.5" customHeight="1" x14ac:dyDescent="0.35">
      <c r="A287" s="99"/>
      <c r="B287" s="80">
        <f>HYPERLINK("#LANÇAMENTOS!"&amp;ADDRESS(ROW(LANÇAMENTOS!$A$16)+(ROW()-ROW($B$40))*2-1,1),ROW()-ROW($B$40))</f>
        <v>247</v>
      </c>
      <c r="C287" s="127"/>
      <c r="D287" s="128"/>
      <c r="E287" s="124"/>
      <c r="F287" s="125"/>
      <c r="G287" s="125"/>
      <c r="H287" s="125"/>
      <c r="I287" s="125"/>
      <c r="J287" s="126"/>
      <c r="K287" s="124"/>
      <c r="L287" s="125"/>
      <c r="M287" s="126"/>
      <c r="N287" s="147" t="str">
        <f t="shared" si="75"/>
        <v/>
      </c>
      <c r="O287" s="148"/>
      <c r="P287" s="137" t="str">
        <f ca="1">IF(C287&lt;&gt;"",HYPERLINK("#LANÇAMENTOS!"&amp;ADDRESS(ROW(LANÇAMENTOS!A$16)+PAINEL!B287*2-1,1),INDIRECT("LANÇAMENTOS!"&amp;ADDRESS(ROW(LANÇAMENTOS!A$16)+PAINEL!B287*2-1,COLUMN(LANÇAMENTOS!F263)))),"")</f>
        <v/>
      </c>
      <c r="Q287" s="138"/>
      <c r="R287" s="57">
        <f t="shared" ca="1" si="76"/>
        <v>0</v>
      </c>
      <c r="S287" s="57" t="str">
        <f t="shared" ca="1" si="77"/>
        <v/>
      </c>
      <c r="T287" s="57" t="str">
        <f t="shared" ca="1" si="78"/>
        <v/>
      </c>
      <c r="U287" s="115"/>
      <c r="V287" s="56"/>
      <c r="W287" s="56"/>
    </row>
    <row r="288" spans="1:23" s="162" customFormat="1" ht="37.5" customHeight="1" x14ac:dyDescent="0.35">
      <c r="A288" s="99"/>
      <c r="B288" s="80">
        <f>HYPERLINK("#LANÇAMENTOS!"&amp;ADDRESS(ROW(LANÇAMENTOS!$A$16)+(ROW()-ROW($B$40))*2-1,1),ROW()-ROW($B$40))</f>
        <v>248</v>
      </c>
      <c r="C288" s="127"/>
      <c r="D288" s="128"/>
      <c r="E288" s="124"/>
      <c r="F288" s="125"/>
      <c r="G288" s="125"/>
      <c r="H288" s="125"/>
      <c r="I288" s="125"/>
      <c r="J288" s="126"/>
      <c r="K288" s="124"/>
      <c r="L288" s="125"/>
      <c r="M288" s="126"/>
      <c r="N288" s="147" t="str">
        <f t="shared" si="75"/>
        <v/>
      </c>
      <c r="O288" s="148"/>
      <c r="P288" s="137" t="str">
        <f ca="1">IF(C288&lt;&gt;"",HYPERLINK("#LANÇAMENTOS!"&amp;ADDRESS(ROW(LANÇAMENTOS!A$16)+PAINEL!B288*2-1,1),INDIRECT("LANÇAMENTOS!"&amp;ADDRESS(ROW(LANÇAMENTOS!A$16)+PAINEL!B288*2-1,COLUMN(LANÇAMENTOS!F264)))),"")</f>
        <v/>
      </c>
      <c r="Q288" s="138"/>
      <c r="R288" s="57">
        <f t="shared" ca="1" si="76"/>
        <v>0</v>
      </c>
      <c r="S288" s="57" t="str">
        <f t="shared" ca="1" si="77"/>
        <v/>
      </c>
      <c r="T288" s="57" t="str">
        <f t="shared" ca="1" si="78"/>
        <v/>
      </c>
      <c r="U288" s="115"/>
      <c r="V288" s="56"/>
      <c r="W288" s="56"/>
    </row>
    <row r="289" spans="1:23" s="162" customFormat="1" ht="37.5" customHeight="1" x14ac:dyDescent="0.35">
      <c r="A289" s="99"/>
      <c r="B289" s="80">
        <f>HYPERLINK("#LANÇAMENTOS!"&amp;ADDRESS(ROW(LANÇAMENTOS!$A$16)+(ROW()-ROW($B$40))*2-1,1),ROW()-ROW($B$40))</f>
        <v>249</v>
      </c>
      <c r="C289" s="127"/>
      <c r="D289" s="128"/>
      <c r="E289" s="124"/>
      <c r="F289" s="125"/>
      <c r="G289" s="125"/>
      <c r="H289" s="125"/>
      <c r="I289" s="125"/>
      <c r="J289" s="126"/>
      <c r="K289" s="124"/>
      <c r="L289" s="125"/>
      <c r="M289" s="126"/>
      <c r="N289" s="147" t="str">
        <f t="shared" si="75"/>
        <v/>
      </c>
      <c r="O289" s="148"/>
      <c r="P289" s="137" t="str">
        <f ca="1">IF(C289&lt;&gt;"",HYPERLINK("#LANÇAMENTOS!"&amp;ADDRESS(ROW(LANÇAMENTOS!A$16)+PAINEL!B289*2-1,1),INDIRECT("LANÇAMENTOS!"&amp;ADDRESS(ROW(LANÇAMENTOS!A$16)+PAINEL!B289*2-1,COLUMN(LANÇAMENTOS!F265)))),"")</f>
        <v/>
      </c>
      <c r="Q289" s="138"/>
      <c r="R289" s="57">
        <f t="shared" ca="1" si="76"/>
        <v>0</v>
      </c>
      <c r="S289" s="57" t="str">
        <f t="shared" ca="1" si="77"/>
        <v/>
      </c>
      <c r="T289" s="57" t="str">
        <f t="shared" ca="1" si="78"/>
        <v/>
      </c>
      <c r="U289" s="115"/>
      <c r="V289" s="56"/>
      <c r="W289" s="56"/>
    </row>
    <row r="290" spans="1:23" s="162" customFormat="1" ht="37.5" customHeight="1" x14ac:dyDescent="0.35">
      <c r="A290" s="99"/>
      <c r="B290" s="80">
        <f>HYPERLINK("#LANÇAMENTOS!"&amp;ADDRESS(ROW(LANÇAMENTOS!$A$16)+(ROW()-ROW($B$40))*2-1,1),ROW()-ROW($B$40))</f>
        <v>250</v>
      </c>
      <c r="C290" s="127"/>
      <c r="D290" s="128"/>
      <c r="E290" s="124"/>
      <c r="F290" s="125"/>
      <c r="G290" s="125"/>
      <c r="H290" s="125"/>
      <c r="I290" s="125"/>
      <c r="J290" s="126"/>
      <c r="K290" s="124"/>
      <c r="L290" s="125"/>
      <c r="M290" s="126"/>
      <c r="N290" s="147" t="str">
        <f t="shared" si="75"/>
        <v/>
      </c>
      <c r="O290" s="148"/>
      <c r="P290" s="137" t="str">
        <f ca="1">IF(C290&lt;&gt;"",HYPERLINK("#LANÇAMENTOS!"&amp;ADDRESS(ROW(LANÇAMENTOS!A$16)+PAINEL!B290*2-1,1),INDIRECT("LANÇAMENTOS!"&amp;ADDRESS(ROW(LANÇAMENTOS!A$16)+PAINEL!B290*2-1,COLUMN(LANÇAMENTOS!F266)))),"")</f>
        <v/>
      </c>
      <c r="Q290" s="138"/>
      <c r="R290" s="57">
        <f t="shared" ca="1" si="76"/>
        <v>0</v>
      </c>
      <c r="S290" s="57" t="str">
        <f t="shared" ca="1" si="77"/>
        <v/>
      </c>
      <c r="T290" s="57" t="str">
        <f t="shared" ca="1" si="78"/>
        <v/>
      </c>
      <c r="U290" s="115"/>
      <c r="V290" s="56"/>
      <c r="W290" s="56"/>
    </row>
    <row r="291" spans="1:23" s="162" customFormat="1" ht="37.5" customHeight="1" x14ac:dyDescent="0.35">
      <c r="A291" s="99"/>
      <c r="B291" s="80">
        <f>HYPERLINK("#LANÇAMENTOS!"&amp;ADDRESS(ROW(LANÇAMENTOS!$A$16)+(ROW()-ROW($B$40))*2-1,1),ROW()-ROW($B$40))</f>
        <v>251</v>
      </c>
      <c r="C291" s="127"/>
      <c r="D291" s="128"/>
      <c r="E291" s="124"/>
      <c r="F291" s="125"/>
      <c r="G291" s="125"/>
      <c r="H291" s="125"/>
      <c r="I291" s="125"/>
      <c r="J291" s="126"/>
      <c r="K291" s="124"/>
      <c r="L291" s="125"/>
      <c r="M291" s="126"/>
      <c r="N291" s="147" t="str">
        <f t="shared" si="75"/>
        <v/>
      </c>
      <c r="O291" s="148"/>
      <c r="P291" s="137" t="str">
        <f ca="1">IF(C291&lt;&gt;"",HYPERLINK("#LANÇAMENTOS!"&amp;ADDRESS(ROW(LANÇAMENTOS!A$16)+PAINEL!B291*2-1,1),INDIRECT("LANÇAMENTOS!"&amp;ADDRESS(ROW(LANÇAMENTOS!A$16)+PAINEL!B291*2-1,COLUMN(LANÇAMENTOS!F267)))),"")</f>
        <v/>
      </c>
      <c r="Q291" s="138"/>
      <c r="R291" s="57">
        <f t="shared" ca="1" si="76"/>
        <v>0</v>
      </c>
      <c r="S291" s="57" t="str">
        <f t="shared" ca="1" si="77"/>
        <v/>
      </c>
      <c r="T291" s="57" t="str">
        <f t="shared" ca="1" si="78"/>
        <v/>
      </c>
      <c r="U291" s="115"/>
      <c r="V291" s="56"/>
      <c r="W291" s="56"/>
    </row>
    <row r="292" spans="1:23" s="162" customFormat="1" ht="37.5" customHeight="1" x14ac:dyDescent="0.35">
      <c r="A292" s="99"/>
      <c r="B292" s="80">
        <f>HYPERLINK("#LANÇAMENTOS!"&amp;ADDRESS(ROW(LANÇAMENTOS!$A$16)+(ROW()-ROW($B$40))*2-1,1),ROW()-ROW($B$40))</f>
        <v>252</v>
      </c>
      <c r="C292" s="127"/>
      <c r="D292" s="128"/>
      <c r="E292" s="124"/>
      <c r="F292" s="125"/>
      <c r="G292" s="125"/>
      <c r="H292" s="125"/>
      <c r="I292" s="125"/>
      <c r="J292" s="126"/>
      <c r="K292" s="124"/>
      <c r="L292" s="125"/>
      <c r="M292" s="126"/>
      <c r="N292" s="147" t="str">
        <f t="shared" si="75"/>
        <v/>
      </c>
      <c r="O292" s="148"/>
      <c r="P292" s="137" t="str">
        <f ca="1">IF(C292&lt;&gt;"",HYPERLINK("#LANÇAMENTOS!"&amp;ADDRESS(ROW(LANÇAMENTOS!A$16)+PAINEL!B292*2-1,1),INDIRECT("LANÇAMENTOS!"&amp;ADDRESS(ROW(LANÇAMENTOS!A$16)+PAINEL!B292*2-1,COLUMN(LANÇAMENTOS!F268)))),"")</f>
        <v/>
      </c>
      <c r="Q292" s="138"/>
      <c r="R292" s="57">
        <f t="shared" ca="1" si="76"/>
        <v>0</v>
      </c>
      <c r="S292" s="57" t="str">
        <f t="shared" ca="1" si="77"/>
        <v/>
      </c>
      <c r="T292" s="57" t="str">
        <f t="shared" ca="1" si="78"/>
        <v/>
      </c>
      <c r="U292" s="115"/>
      <c r="V292" s="56"/>
      <c r="W292" s="56"/>
    </row>
    <row r="293" spans="1:23" s="162" customFormat="1" ht="37.5" customHeight="1" x14ac:dyDescent="0.35">
      <c r="A293" s="99"/>
      <c r="B293" s="80">
        <f>HYPERLINK("#LANÇAMENTOS!"&amp;ADDRESS(ROW(LANÇAMENTOS!$A$16)+(ROW()-ROW($B$40))*2-1,1),ROW()-ROW($B$40))</f>
        <v>253</v>
      </c>
      <c r="C293" s="127"/>
      <c r="D293" s="128"/>
      <c r="E293" s="124"/>
      <c r="F293" s="125"/>
      <c r="G293" s="125"/>
      <c r="H293" s="125"/>
      <c r="I293" s="125"/>
      <c r="J293" s="126"/>
      <c r="K293" s="124"/>
      <c r="L293" s="125"/>
      <c r="M293" s="126"/>
      <c r="N293" s="147" t="str">
        <f t="shared" si="75"/>
        <v/>
      </c>
      <c r="O293" s="148"/>
      <c r="P293" s="137" t="str">
        <f ca="1">IF(C293&lt;&gt;"",HYPERLINK("#LANÇAMENTOS!"&amp;ADDRESS(ROW(LANÇAMENTOS!A$16)+PAINEL!B293*2-1,1),INDIRECT("LANÇAMENTOS!"&amp;ADDRESS(ROW(LANÇAMENTOS!A$16)+PAINEL!B293*2-1,COLUMN(LANÇAMENTOS!F269)))),"")</f>
        <v/>
      </c>
      <c r="Q293" s="138"/>
      <c r="R293" s="57">
        <f t="shared" ca="1" si="76"/>
        <v>0</v>
      </c>
      <c r="S293" s="57" t="str">
        <f t="shared" ca="1" si="77"/>
        <v/>
      </c>
      <c r="T293" s="57" t="str">
        <f t="shared" ca="1" si="78"/>
        <v/>
      </c>
      <c r="U293" s="115"/>
      <c r="V293" s="56"/>
      <c r="W293" s="56"/>
    </row>
    <row r="294" spans="1:23" s="162" customFormat="1" ht="37.5" customHeight="1" x14ac:dyDescent="0.35">
      <c r="A294" s="99"/>
      <c r="B294" s="80">
        <f>HYPERLINK("#LANÇAMENTOS!"&amp;ADDRESS(ROW(LANÇAMENTOS!$A$16)+(ROW()-ROW($B$40))*2-1,1),ROW()-ROW($B$40))</f>
        <v>254</v>
      </c>
      <c r="C294" s="127"/>
      <c r="D294" s="128"/>
      <c r="E294" s="124"/>
      <c r="F294" s="125"/>
      <c r="G294" s="125"/>
      <c r="H294" s="125"/>
      <c r="I294" s="125"/>
      <c r="J294" s="126"/>
      <c r="K294" s="124"/>
      <c r="L294" s="125"/>
      <c r="M294" s="126"/>
      <c r="N294" s="147" t="str">
        <f t="shared" si="75"/>
        <v/>
      </c>
      <c r="O294" s="148"/>
      <c r="P294" s="137" t="str">
        <f ca="1">IF(C294&lt;&gt;"",HYPERLINK("#LANÇAMENTOS!"&amp;ADDRESS(ROW(LANÇAMENTOS!A$16)+PAINEL!B294*2-1,1),INDIRECT("LANÇAMENTOS!"&amp;ADDRESS(ROW(LANÇAMENTOS!A$16)+PAINEL!B294*2-1,COLUMN(LANÇAMENTOS!F270)))),"")</f>
        <v/>
      </c>
      <c r="Q294" s="138"/>
      <c r="R294" s="57">
        <f t="shared" ca="1" si="76"/>
        <v>0</v>
      </c>
      <c r="S294" s="57" t="str">
        <f t="shared" ca="1" si="77"/>
        <v/>
      </c>
      <c r="T294" s="57" t="str">
        <f t="shared" ca="1" si="78"/>
        <v/>
      </c>
      <c r="U294" s="115"/>
      <c r="V294" s="56"/>
      <c r="W294" s="56"/>
    </row>
    <row r="295" spans="1:23" s="162" customFormat="1" ht="37.5" customHeight="1" x14ac:dyDescent="0.35">
      <c r="A295" s="99"/>
      <c r="B295" s="80">
        <f>HYPERLINK("#LANÇAMENTOS!"&amp;ADDRESS(ROW(LANÇAMENTOS!$A$16)+(ROW()-ROW($B$40))*2-1,1),ROW()-ROW($B$40))</f>
        <v>255</v>
      </c>
      <c r="C295" s="127"/>
      <c r="D295" s="128"/>
      <c r="E295" s="124"/>
      <c r="F295" s="125"/>
      <c r="G295" s="125"/>
      <c r="H295" s="125"/>
      <c r="I295" s="125"/>
      <c r="J295" s="126"/>
      <c r="K295" s="124"/>
      <c r="L295" s="125"/>
      <c r="M295" s="126"/>
      <c r="N295" s="147" t="str">
        <f t="shared" si="75"/>
        <v/>
      </c>
      <c r="O295" s="148"/>
      <c r="P295" s="137" t="str">
        <f ca="1">IF(C295&lt;&gt;"",HYPERLINK("#LANÇAMENTOS!"&amp;ADDRESS(ROW(LANÇAMENTOS!A$16)+PAINEL!B295*2-1,1),INDIRECT("LANÇAMENTOS!"&amp;ADDRESS(ROW(LANÇAMENTOS!A$16)+PAINEL!B295*2-1,COLUMN(LANÇAMENTOS!F271)))),"")</f>
        <v/>
      </c>
      <c r="Q295" s="138"/>
      <c r="R295" s="57">
        <f t="shared" ca="1" si="76"/>
        <v>0</v>
      </c>
      <c r="S295" s="57" t="str">
        <f t="shared" ca="1" si="77"/>
        <v/>
      </c>
      <c r="T295" s="57" t="str">
        <f t="shared" ca="1" si="78"/>
        <v/>
      </c>
      <c r="U295" s="115"/>
      <c r="V295" s="56"/>
      <c r="W295" s="56"/>
    </row>
    <row r="296" spans="1:23" s="162" customFormat="1" ht="37.5" customHeight="1" x14ac:dyDescent="0.35">
      <c r="A296" s="99"/>
      <c r="B296" s="80">
        <f>HYPERLINK("#LANÇAMENTOS!"&amp;ADDRESS(ROW(LANÇAMENTOS!$A$16)+(ROW()-ROW($B$40))*2-1,1),ROW()-ROW($B$40))</f>
        <v>256</v>
      </c>
      <c r="C296" s="127"/>
      <c r="D296" s="128"/>
      <c r="E296" s="124"/>
      <c r="F296" s="125"/>
      <c r="G296" s="125"/>
      <c r="H296" s="125"/>
      <c r="I296" s="125"/>
      <c r="J296" s="126"/>
      <c r="K296" s="124"/>
      <c r="L296" s="125"/>
      <c r="M296" s="126"/>
      <c r="N296" s="147" t="str">
        <f t="shared" si="75"/>
        <v/>
      </c>
      <c r="O296" s="148"/>
      <c r="P296" s="137" t="str">
        <f ca="1">IF(C296&lt;&gt;"",HYPERLINK("#LANÇAMENTOS!"&amp;ADDRESS(ROW(LANÇAMENTOS!A$16)+PAINEL!B296*2-1,1),INDIRECT("LANÇAMENTOS!"&amp;ADDRESS(ROW(LANÇAMENTOS!A$16)+PAINEL!B296*2-1,COLUMN(LANÇAMENTOS!F272)))),"")</f>
        <v/>
      </c>
      <c r="Q296" s="138"/>
      <c r="R296" s="57">
        <f t="shared" ca="1" si="76"/>
        <v>0</v>
      </c>
      <c r="S296" s="57" t="str">
        <f t="shared" ca="1" si="77"/>
        <v/>
      </c>
      <c r="T296" s="57" t="str">
        <f t="shared" ca="1" si="78"/>
        <v/>
      </c>
      <c r="U296" s="115"/>
      <c r="V296" s="56"/>
      <c r="W296" s="56"/>
    </row>
    <row r="297" spans="1:23" s="162" customFormat="1" ht="37.5" customHeight="1" x14ac:dyDescent="0.35">
      <c r="A297" s="99"/>
      <c r="B297" s="80">
        <f>HYPERLINK("#LANÇAMENTOS!"&amp;ADDRESS(ROW(LANÇAMENTOS!$A$16)+(ROW()-ROW($B$40))*2-1,1),ROW()-ROW($B$40))</f>
        <v>257</v>
      </c>
      <c r="C297" s="127"/>
      <c r="D297" s="128"/>
      <c r="E297" s="124"/>
      <c r="F297" s="125"/>
      <c r="G297" s="125"/>
      <c r="H297" s="125"/>
      <c r="I297" s="125"/>
      <c r="J297" s="126"/>
      <c r="K297" s="124"/>
      <c r="L297" s="125"/>
      <c r="M297" s="126"/>
      <c r="N297" s="147" t="str">
        <f t="shared" si="75"/>
        <v/>
      </c>
      <c r="O297" s="148"/>
      <c r="P297" s="137" t="str">
        <f ca="1">IF(C297&lt;&gt;"",HYPERLINK("#LANÇAMENTOS!"&amp;ADDRESS(ROW(LANÇAMENTOS!A$16)+PAINEL!B297*2-1,1),INDIRECT("LANÇAMENTOS!"&amp;ADDRESS(ROW(LANÇAMENTOS!A$16)+PAINEL!B297*2-1,COLUMN(LANÇAMENTOS!F273)))),"")</f>
        <v/>
      </c>
      <c r="Q297" s="138"/>
      <c r="R297" s="57">
        <f t="shared" ca="1" si="76"/>
        <v>0</v>
      </c>
      <c r="S297" s="57" t="str">
        <f t="shared" ca="1" si="77"/>
        <v/>
      </c>
      <c r="T297" s="57" t="str">
        <f t="shared" ca="1" si="78"/>
        <v/>
      </c>
      <c r="U297" s="115"/>
      <c r="V297" s="56"/>
      <c r="W297" s="56"/>
    </row>
    <row r="298" spans="1:23" s="162" customFormat="1" ht="37.5" customHeight="1" x14ac:dyDescent="0.35">
      <c r="A298" s="99"/>
      <c r="B298" s="80">
        <f>HYPERLINK("#LANÇAMENTOS!"&amp;ADDRESS(ROW(LANÇAMENTOS!$A$16)+(ROW()-ROW($B$40))*2-1,1),ROW()-ROW($B$40))</f>
        <v>258</v>
      </c>
      <c r="C298" s="127"/>
      <c r="D298" s="128"/>
      <c r="E298" s="124"/>
      <c r="F298" s="125"/>
      <c r="G298" s="125"/>
      <c r="H298" s="125"/>
      <c r="I298" s="125"/>
      <c r="J298" s="126"/>
      <c r="K298" s="124"/>
      <c r="L298" s="125"/>
      <c r="M298" s="126"/>
      <c r="N298" s="147" t="str">
        <f t="shared" ref="N298:N361" si="79">HYPERLINK("#"&amp;ADDRESS(ROW($X$38),COLUMN($X$38)),IF(C298&lt;&gt;"",IF(NOT(ISERROR(VLOOKUP(K298,$Z$42:$AA$73,2,FALSE))),VLOOKUP(K298,$Z$42:$AA$73,2,FALSE),$AA$41),""))</f>
        <v/>
      </c>
      <c r="O298" s="148"/>
      <c r="P298" s="137" t="str">
        <f ca="1">IF(C298&lt;&gt;"",HYPERLINK("#LANÇAMENTOS!"&amp;ADDRESS(ROW(LANÇAMENTOS!A$16)+PAINEL!B298*2-1,1),INDIRECT("LANÇAMENTOS!"&amp;ADDRESS(ROW(LANÇAMENTOS!A$16)+PAINEL!B298*2-1,COLUMN(LANÇAMENTOS!F274)))),"")</f>
        <v/>
      </c>
      <c r="Q298" s="138"/>
      <c r="R298" s="57">
        <f t="shared" ref="R298:R361" ca="1" si="80">IF(AND(ISNUMBER(N298),P298&lt;=N298),1,0)</f>
        <v>0</v>
      </c>
      <c r="S298" s="57" t="str">
        <f t="shared" ref="S298:S361" ca="1" si="81">IF(R298,TEXT(B298,"0"),"")</f>
        <v/>
      </c>
      <c r="T298" s="57" t="str">
        <f t="shared" ref="T298:T361" ca="1" si="82">IF(R298,TRIM(S298)&amp;", "&amp;TRIM(T299),TRIM(T299))</f>
        <v/>
      </c>
      <c r="U298" s="115"/>
      <c r="V298" s="56"/>
      <c r="W298" s="56"/>
    </row>
    <row r="299" spans="1:23" s="162" customFormat="1" ht="37.5" customHeight="1" x14ac:dyDescent="0.35">
      <c r="A299" s="99"/>
      <c r="B299" s="80">
        <f>HYPERLINK("#LANÇAMENTOS!"&amp;ADDRESS(ROW(LANÇAMENTOS!$A$16)+(ROW()-ROW($B$40))*2-1,1),ROW()-ROW($B$40))</f>
        <v>259</v>
      </c>
      <c r="C299" s="127"/>
      <c r="D299" s="128"/>
      <c r="E299" s="124"/>
      <c r="F299" s="125"/>
      <c r="G299" s="125"/>
      <c r="H299" s="125"/>
      <c r="I299" s="125"/>
      <c r="J299" s="126"/>
      <c r="K299" s="124"/>
      <c r="L299" s="125"/>
      <c r="M299" s="126"/>
      <c r="N299" s="147" t="str">
        <f t="shared" si="79"/>
        <v/>
      </c>
      <c r="O299" s="148"/>
      <c r="P299" s="137" t="str">
        <f ca="1">IF(C299&lt;&gt;"",HYPERLINK("#LANÇAMENTOS!"&amp;ADDRESS(ROW(LANÇAMENTOS!A$16)+PAINEL!B299*2-1,1),INDIRECT("LANÇAMENTOS!"&amp;ADDRESS(ROW(LANÇAMENTOS!A$16)+PAINEL!B299*2-1,COLUMN(LANÇAMENTOS!F275)))),"")</f>
        <v/>
      </c>
      <c r="Q299" s="138"/>
      <c r="R299" s="57">
        <f t="shared" ca="1" si="80"/>
        <v>0</v>
      </c>
      <c r="S299" s="57" t="str">
        <f t="shared" ca="1" si="81"/>
        <v/>
      </c>
      <c r="T299" s="57" t="str">
        <f t="shared" ca="1" si="82"/>
        <v/>
      </c>
      <c r="U299" s="115"/>
      <c r="V299" s="56"/>
      <c r="W299" s="56"/>
    </row>
    <row r="300" spans="1:23" s="162" customFormat="1" ht="37.5" customHeight="1" x14ac:dyDescent="0.35">
      <c r="A300" s="99"/>
      <c r="B300" s="80">
        <f>HYPERLINK("#LANÇAMENTOS!"&amp;ADDRESS(ROW(LANÇAMENTOS!$A$16)+(ROW()-ROW($B$40))*2-1,1),ROW()-ROW($B$40))</f>
        <v>260</v>
      </c>
      <c r="C300" s="127"/>
      <c r="D300" s="128"/>
      <c r="E300" s="124"/>
      <c r="F300" s="125"/>
      <c r="G300" s="125"/>
      <c r="H300" s="125"/>
      <c r="I300" s="125"/>
      <c r="J300" s="126"/>
      <c r="K300" s="124"/>
      <c r="L300" s="125"/>
      <c r="M300" s="126"/>
      <c r="N300" s="147" t="str">
        <f t="shared" si="79"/>
        <v/>
      </c>
      <c r="O300" s="148"/>
      <c r="P300" s="137" t="str">
        <f ca="1">IF(C300&lt;&gt;"",HYPERLINK("#LANÇAMENTOS!"&amp;ADDRESS(ROW(LANÇAMENTOS!A$16)+PAINEL!B300*2-1,1),INDIRECT("LANÇAMENTOS!"&amp;ADDRESS(ROW(LANÇAMENTOS!A$16)+PAINEL!B300*2-1,COLUMN(LANÇAMENTOS!F276)))),"")</f>
        <v/>
      </c>
      <c r="Q300" s="138"/>
      <c r="R300" s="57">
        <f t="shared" ca="1" si="80"/>
        <v>0</v>
      </c>
      <c r="S300" s="57" t="str">
        <f t="shared" ca="1" si="81"/>
        <v/>
      </c>
      <c r="T300" s="57" t="str">
        <f t="shared" ca="1" si="82"/>
        <v/>
      </c>
      <c r="U300" s="115"/>
      <c r="V300" s="56"/>
      <c r="W300" s="56"/>
    </row>
    <row r="301" spans="1:23" s="162" customFormat="1" ht="37.5" customHeight="1" x14ac:dyDescent="0.35">
      <c r="A301" s="99"/>
      <c r="B301" s="80">
        <f>HYPERLINK("#LANÇAMENTOS!"&amp;ADDRESS(ROW(LANÇAMENTOS!$A$16)+(ROW()-ROW($B$40))*2-1,1),ROW()-ROW($B$40))</f>
        <v>261</v>
      </c>
      <c r="C301" s="127"/>
      <c r="D301" s="128"/>
      <c r="E301" s="124"/>
      <c r="F301" s="125"/>
      <c r="G301" s="125"/>
      <c r="H301" s="125"/>
      <c r="I301" s="125"/>
      <c r="J301" s="126"/>
      <c r="K301" s="124"/>
      <c r="L301" s="125"/>
      <c r="M301" s="126"/>
      <c r="N301" s="147" t="str">
        <f t="shared" si="79"/>
        <v/>
      </c>
      <c r="O301" s="148"/>
      <c r="P301" s="137" t="str">
        <f ca="1">IF(C301&lt;&gt;"",HYPERLINK("#LANÇAMENTOS!"&amp;ADDRESS(ROW(LANÇAMENTOS!A$16)+PAINEL!B301*2-1,1),INDIRECT("LANÇAMENTOS!"&amp;ADDRESS(ROW(LANÇAMENTOS!A$16)+PAINEL!B301*2-1,COLUMN(LANÇAMENTOS!F277)))),"")</f>
        <v/>
      </c>
      <c r="Q301" s="138"/>
      <c r="R301" s="57">
        <f t="shared" ca="1" si="80"/>
        <v>0</v>
      </c>
      <c r="S301" s="57" t="str">
        <f t="shared" ca="1" si="81"/>
        <v/>
      </c>
      <c r="T301" s="57" t="str">
        <f t="shared" ca="1" si="82"/>
        <v/>
      </c>
      <c r="U301" s="115"/>
      <c r="V301" s="56"/>
      <c r="W301" s="56"/>
    </row>
    <row r="302" spans="1:23" s="162" customFormat="1" ht="37.5" customHeight="1" x14ac:dyDescent="0.35">
      <c r="A302" s="99"/>
      <c r="B302" s="80">
        <f>HYPERLINK("#LANÇAMENTOS!"&amp;ADDRESS(ROW(LANÇAMENTOS!$A$16)+(ROW()-ROW($B$40))*2-1,1),ROW()-ROW($B$40))</f>
        <v>262</v>
      </c>
      <c r="C302" s="127"/>
      <c r="D302" s="128"/>
      <c r="E302" s="124"/>
      <c r="F302" s="125"/>
      <c r="G302" s="125"/>
      <c r="H302" s="125"/>
      <c r="I302" s="125"/>
      <c r="J302" s="126"/>
      <c r="K302" s="124"/>
      <c r="L302" s="125"/>
      <c r="M302" s="126"/>
      <c r="N302" s="147" t="str">
        <f t="shared" si="79"/>
        <v/>
      </c>
      <c r="O302" s="148"/>
      <c r="P302" s="137" t="str">
        <f ca="1">IF(C302&lt;&gt;"",HYPERLINK("#LANÇAMENTOS!"&amp;ADDRESS(ROW(LANÇAMENTOS!A$16)+PAINEL!B302*2-1,1),INDIRECT("LANÇAMENTOS!"&amp;ADDRESS(ROW(LANÇAMENTOS!A$16)+PAINEL!B302*2-1,COLUMN(LANÇAMENTOS!F278)))),"")</f>
        <v/>
      </c>
      <c r="Q302" s="138"/>
      <c r="R302" s="57">
        <f t="shared" ca="1" si="80"/>
        <v>0</v>
      </c>
      <c r="S302" s="57" t="str">
        <f t="shared" ca="1" si="81"/>
        <v/>
      </c>
      <c r="T302" s="57" t="str">
        <f t="shared" ca="1" si="82"/>
        <v/>
      </c>
      <c r="U302" s="115"/>
      <c r="V302" s="56"/>
      <c r="W302" s="56"/>
    </row>
    <row r="303" spans="1:23" s="162" customFormat="1" ht="37.5" customHeight="1" x14ac:dyDescent="0.35">
      <c r="A303" s="99"/>
      <c r="B303" s="80">
        <f>HYPERLINK("#LANÇAMENTOS!"&amp;ADDRESS(ROW(LANÇAMENTOS!$A$16)+(ROW()-ROW($B$40))*2-1,1),ROW()-ROW($B$40))</f>
        <v>263</v>
      </c>
      <c r="C303" s="127"/>
      <c r="D303" s="128"/>
      <c r="E303" s="124"/>
      <c r="F303" s="125"/>
      <c r="G303" s="125"/>
      <c r="H303" s="125"/>
      <c r="I303" s="125"/>
      <c r="J303" s="126"/>
      <c r="K303" s="124"/>
      <c r="L303" s="125"/>
      <c r="M303" s="126"/>
      <c r="N303" s="147" t="str">
        <f t="shared" si="79"/>
        <v/>
      </c>
      <c r="O303" s="148"/>
      <c r="P303" s="137" t="str">
        <f ca="1">IF(C303&lt;&gt;"",HYPERLINK("#LANÇAMENTOS!"&amp;ADDRESS(ROW(LANÇAMENTOS!A$16)+PAINEL!B303*2-1,1),INDIRECT("LANÇAMENTOS!"&amp;ADDRESS(ROW(LANÇAMENTOS!A$16)+PAINEL!B303*2-1,COLUMN(LANÇAMENTOS!F279)))),"")</f>
        <v/>
      </c>
      <c r="Q303" s="138"/>
      <c r="R303" s="57">
        <f t="shared" ca="1" si="80"/>
        <v>0</v>
      </c>
      <c r="S303" s="57" t="str">
        <f t="shared" ca="1" si="81"/>
        <v/>
      </c>
      <c r="T303" s="57" t="str">
        <f t="shared" ca="1" si="82"/>
        <v/>
      </c>
      <c r="U303" s="115"/>
      <c r="V303" s="56"/>
      <c r="W303" s="56"/>
    </row>
    <row r="304" spans="1:23" s="162" customFormat="1" ht="37.5" customHeight="1" x14ac:dyDescent="0.35">
      <c r="A304" s="99"/>
      <c r="B304" s="80">
        <f>HYPERLINK("#LANÇAMENTOS!"&amp;ADDRESS(ROW(LANÇAMENTOS!$A$16)+(ROW()-ROW($B$40))*2-1,1),ROW()-ROW($B$40))</f>
        <v>264</v>
      </c>
      <c r="C304" s="127"/>
      <c r="D304" s="128"/>
      <c r="E304" s="124"/>
      <c r="F304" s="125"/>
      <c r="G304" s="125"/>
      <c r="H304" s="125"/>
      <c r="I304" s="125"/>
      <c r="J304" s="126"/>
      <c r="K304" s="124"/>
      <c r="L304" s="125"/>
      <c r="M304" s="126"/>
      <c r="N304" s="147" t="str">
        <f t="shared" si="79"/>
        <v/>
      </c>
      <c r="O304" s="148"/>
      <c r="P304" s="137" t="str">
        <f ca="1">IF(C304&lt;&gt;"",HYPERLINK("#LANÇAMENTOS!"&amp;ADDRESS(ROW(LANÇAMENTOS!A$16)+PAINEL!B304*2-1,1),INDIRECT("LANÇAMENTOS!"&amp;ADDRESS(ROW(LANÇAMENTOS!A$16)+PAINEL!B304*2-1,COLUMN(LANÇAMENTOS!F280)))),"")</f>
        <v/>
      </c>
      <c r="Q304" s="138"/>
      <c r="R304" s="57">
        <f t="shared" ca="1" si="80"/>
        <v>0</v>
      </c>
      <c r="S304" s="57" t="str">
        <f t="shared" ca="1" si="81"/>
        <v/>
      </c>
      <c r="T304" s="57" t="str">
        <f t="shared" ca="1" si="82"/>
        <v/>
      </c>
      <c r="U304" s="115"/>
      <c r="V304" s="56"/>
      <c r="W304" s="56"/>
    </row>
    <row r="305" spans="1:23" s="162" customFormat="1" ht="37.5" customHeight="1" x14ac:dyDescent="0.35">
      <c r="A305" s="99"/>
      <c r="B305" s="80">
        <f>HYPERLINK("#LANÇAMENTOS!"&amp;ADDRESS(ROW(LANÇAMENTOS!$A$16)+(ROW()-ROW($B$40))*2-1,1),ROW()-ROW($B$40))</f>
        <v>265</v>
      </c>
      <c r="C305" s="127"/>
      <c r="D305" s="128"/>
      <c r="E305" s="124"/>
      <c r="F305" s="125"/>
      <c r="G305" s="125"/>
      <c r="H305" s="125"/>
      <c r="I305" s="125"/>
      <c r="J305" s="126"/>
      <c r="K305" s="124"/>
      <c r="L305" s="125"/>
      <c r="M305" s="126"/>
      <c r="N305" s="147" t="str">
        <f t="shared" si="79"/>
        <v/>
      </c>
      <c r="O305" s="148"/>
      <c r="P305" s="137" t="str">
        <f ca="1">IF(C305&lt;&gt;"",HYPERLINK("#LANÇAMENTOS!"&amp;ADDRESS(ROW(LANÇAMENTOS!A$16)+PAINEL!B305*2-1,1),INDIRECT("LANÇAMENTOS!"&amp;ADDRESS(ROW(LANÇAMENTOS!A$16)+PAINEL!B305*2-1,COLUMN(LANÇAMENTOS!F281)))),"")</f>
        <v/>
      </c>
      <c r="Q305" s="138"/>
      <c r="R305" s="57">
        <f t="shared" ca="1" si="80"/>
        <v>0</v>
      </c>
      <c r="S305" s="57" t="str">
        <f t="shared" ca="1" si="81"/>
        <v/>
      </c>
      <c r="T305" s="57" t="str">
        <f t="shared" ca="1" si="82"/>
        <v/>
      </c>
      <c r="U305" s="115"/>
      <c r="V305" s="56"/>
      <c r="W305" s="56"/>
    </row>
    <row r="306" spans="1:23" s="162" customFormat="1" ht="37.5" customHeight="1" x14ac:dyDescent="0.35">
      <c r="A306" s="99"/>
      <c r="B306" s="80">
        <f>HYPERLINK("#LANÇAMENTOS!"&amp;ADDRESS(ROW(LANÇAMENTOS!$A$16)+(ROW()-ROW($B$40))*2-1,1),ROW()-ROW($B$40))</f>
        <v>266</v>
      </c>
      <c r="C306" s="127"/>
      <c r="D306" s="128"/>
      <c r="E306" s="124"/>
      <c r="F306" s="125"/>
      <c r="G306" s="125"/>
      <c r="H306" s="125"/>
      <c r="I306" s="125"/>
      <c r="J306" s="126"/>
      <c r="K306" s="124"/>
      <c r="L306" s="125"/>
      <c r="M306" s="126"/>
      <c r="N306" s="147" t="str">
        <f t="shared" si="79"/>
        <v/>
      </c>
      <c r="O306" s="148"/>
      <c r="P306" s="137" t="str">
        <f ca="1">IF(C306&lt;&gt;"",HYPERLINK("#LANÇAMENTOS!"&amp;ADDRESS(ROW(LANÇAMENTOS!A$16)+PAINEL!B306*2-1,1),INDIRECT("LANÇAMENTOS!"&amp;ADDRESS(ROW(LANÇAMENTOS!A$16)+PAINEL!B306*2-1,COLUMN(LANÇAMENTOS!F282)))),"")</f>
        <v/>
      </c>
      <c r="Q306" s="138"/>
      <c r="R306" s="57">
        <f t="shared" ca="1" si="80"/>
        <v>0</v>
      </c>
      <c r="S306" s="57" t="str">
        <f t="shared" ca="1" si="81"/>
        <v/>
      </c>
      <c r="T306" s="57" t="str">
        <f t="shared" ca="1" si="82"/>
        <v/>
      </c>
      <c r="U306" s="115"/>
      <c r="V306" s="56"/>
      <c r="W306" s="56"/>
    </row>
    <row r="307" spans="1:23" s="162" customFormat="1" ht="37.5" customHeight="1" x14ac:dyDescent="0.35">
      <c r="A307" s="99"/>
      <c r="B307" s="80">
        <f>HYPERLINK("#LANÇAMENTOS!"&amp;ADDRESS(ROW(LANÇAMENTOS!$A$16)+(ROW()-ROW($B$40))*2-1,1),ROW()-ROW($B$40))</f>
        <v>267</v>
      </c>
      <c r="C307" s="127"/>
      <c r="D307" s="128"/>
      <c r="E307" s="124"/>
      <c r="F307" s="125"/>
      <c r="G307" s="125"/>
      <c r="H307" s="125"/>
      <c r="I307" s="125"/>
      <c r="J307" s="126"/>
      <c r="K307" s="124"/>
      <c r="L307" s="125"/>
      <c r="M307" s="126"/>
      <c r="N307" s="147" t="str">
        <f t="shared" si="79"/>
        <v/>
      </c>
      <c r="O307" s="148"/>
      <c r="P307" s="137" t="str">
        <f ca="1">IF(C307&lt;&gt;"",HYPERLINK("#LANÇAMENTOS!"&amp;ADDRESS(ROW(LANÇAMENTOS!A$16)+PAINEL!B307*2-1,1),INDIRECT("LANÇAMENTOS!"&amp;ADDRESS(ROW(LANÇAMENTOS!A$16)+PAINEL!B307*2-1,COLUMN(LANÇAMENTOS!F283)))),"")</f>
        <v/>
      </c>
      <c r="Q307" s="138"/>
      <c r="R307" s="57">
        <f t="shared" ca="1" si="80"/>
        <v>0</v>
      </c>
      <c r="S307" s="57" t="str">
        <f t="shared" ca="1" si="81"/>
        <v/>
      </c>
      <c r="T307" s="57" t="str">
        <f t="shared" ca="1" si="82"/>
        <v/>
      </c>
      <c r="U307" s="115"/>
      <c r="V307" s="56"/>
      <c r="W307" s="56"/>
    </row>
    <row r="308" spans="1:23" s="162" customFormat="1" ht="37.5" customHeight="1" x14ac:dyDescent="0.35">
      <c r="A308" s="99"/>
      <c r="B308" s="80">
        <f>HYPERLINK("#LANÇAMENTOS!"&amp;ADDRESS(ROW(LANÇAMENTOS!$A$16)+(ROW()-ROW($B$40))*2-1,1),ROW()-ROW($B$40))</f>
        <v>268</v>
      </c>
      <c r="C308" s="127"/>
      <c r="D308" s="128"/>
      <c r="E308" s="124"/>
      <c r="F308" s="125"/>
      <c r="G308" s="125"/>
      <c r="H308" s="125"/>
      <c r="I308" s="125"/>
      <c r="J308" s="126"/>
      <c r="K308" s="124"/>
      <c r="L308" s="125"/>
      <c r="M308" s="126"/>
      <c r="N308" s="147" t="str">
        <f t="shared" si="79"/>
        <v/>
      </c>
      <c r="O308" s="148"/>
      <c r="P308" s="137" t="str">
        <f ca="1">IF(C308&lt;&gt;"",HYPERLINK("#LANÇAMENTOS!"&amp;ADDRESS(ROW(LANÇAMENTOS!A$16)+PAINEL!B308*2-1,1),INDIRECT("LANÇAMENTOS!"&amp;ADDRESS(ROW(LANÇAMENTOS!A$16)+PAINEL!B308*2-1,COLUMN(LANÇAMENTOS!F284)))),"")</f>
        <v/>
      </c>
      <c r="Q308" s="138"/>
      <c r="R308" s="57">
        <f t="shared" ca="1" si="80"/>
        <v>0</v>
      </c>
      <c r="S308" s="57" t="str">
        <f t="shared" ca="1" si="81"/>
        <v/>
      </c>
      <c r="T308" s="57" t="str">
        <f t="shared" ca="1" si="82"/>
        <v/>
      </c>
      <c r="U308" s="115"/>
      <c r="V308" s="56"/>
      <c r="W308" s="56"/>
    </row>
    <row r="309" spans="1:23" s="162" customFormat="1" ht="37.5" customHeight="1" x14ac:dyDescent="0.35">
      <c r="A309" s="99"/>
      <c r="B309" s="80">
        <f>HYPERLINK("#LANÇAMENTOS!"&amp;ADDRESS(ROW(LANÇAMENTOS!$A$16)+(ROW()-ROW($B$40))*2-1,1),ROW()-ROW($B$40))</f>
        <v>269</v>
      </c>
      <c r="C309" s="127"/>
      <c r="D309" s="128"/>
      <c r="E309" s="124"/>
      <c r="F309" s="125"/>
      <c r="G309" s="125"/>
      <c r="H309" s="125"/>
      <c r="I309" s="125"/>
      <c r="J309" s="126"/>
      <c r="K309" s="124"/>
      <c r="L309" s="125"/>
      <c r="M309" s="126"/>
      <c r="N309" s="147" t="str">
        <f t="shared" si="79"/>
        <v/>
      </c>
      <c r="O309" s="148"/>
      <c r="P309" s="137" t="str">
        <f ca="1">IF(C309&lt;&gt;"",HYPERLINK("#LANÇAMENTOS!"&amp;ADDRESS(ROW(LANÇAMENTOS!A$16)+PAINEL!B309*2-1,1),INDIRECT("LANÇAMENTOS!"&amp;ADDRESS(ROW(LANÇAMENTOS!A$16)+PAINEL!B309*2-1,COLUMN(LANÇAMENTOS!F285)))),"")</f>
        <v/>
      </c>
      <c r="Q309" s="138"/>
      <c r="R309" s="57">
        <f t="shared" ca="1" si="80"/>
        <v>0</v>
      </c>
      <c r="S309" s="57" t="str">
        <f t="shared" ca="1" si="81"/>
        <v/>
      </c>
      <c r="T309" s="57" t="str">
        <f t="shared" ca="1" si="82"/>
        <v/>
      </c>
      <c r="U309" s="115"/>
      <c r="V309" s="56"/>
      <c r="W309" s="56"/>
    </row>
    <row r="310" spans="1:23" s="162" customFormat="1" ht="37.5" customHeight="1" x14ac:dyDescent="0.35">
      <c r="A310" s="99"/>
      <c r="B310" s="80">
        <f>HYPERLINK("#LANÇAMENTOS!"&amp;ADDRESS(ROW(LANÇAMENTOS!$A$16)+(ROW()-ROW($B$40))*2-1,1),ROW()-ROW($B$40))</f>
        <v>270</v>
      </c>
      <c r="C310" s="127"/>
      <c r="D310" s="128"/>
      <c r="E310" s="124"/>
      <c r="F310" s="125"/>
      <c r="G310" s="125"/>
      <c r="H310" s="125"/>
      <c r="I310" s="125"/>
      <c r="J310" s="126"/>
      <c r="K310" s="124"/>
      <c r="L310" s="125"/>
      <c r="M310" s="126"/>
      <c r="N310" s="147" t="str">
        <f t="shared" si="79"/>
        <v/>
      </c>
      <c r="O310" s="148"/>
      <c r="P310" s="137" t="str">
        <f ca="1">IF(C310&lt;&gt;"",HYPERLINK("#LANÇAMENTOS!"&amp;ADDRESS(ROW(LANÇAMENTOS!A$16)+PAINEL!B310*2-1,1),INDIRECT("LANÇAMENTOS!"&amp;ADDRESS(ROW(LANÇAMENTOS!A$16)+PAINEL!B310*2-1,COLUMN(LANÇAMENTOS!F286)))),"")</f>
        <v/>
      </c>
      <c r="Q310" s="138"/>
      <c r="R310" s="57">
        <f t="shared" ca="1" si="80"/>
        <v>0</v>
      </c>
      <c r="S310" s="57" t="str">
        <f t="shared" ca="1" si="81"/>
        <v/>
      </c>
      <c r="T310" s="57" t="str">
        <f t="shared" ca="1" si="82"/>
        <v/>
      </c>
      <c r="U310" s="115"/>
      <c r="V310" s="56"/>
      <c r="W310" s="56"/>
    </row>
    <row r="311" spans="1:23" s="162" customFormat="1" ht="37.5" customHeight="1" x14ac:dyDescent="0.35">
      <c r="A311" s="99"/>
      <c r="B311" s="80">
        <f>HYPERLINK("#LANÇAMENTOS!"&amp;ADDRESS(ROW(LANÇAMENTOS!$A$16)+(ROW()-ROW($B$40))*2-1,1),ROW()-ROW($B$40))</f>
        <v>271</v>
      </c>
      <c r="C311" s="127"/>
      <c r="D311" s="128"/>
      <c r="E311" s="124"/>
      <c r="F311" s="125"/>
      <c r="G311" s="125"/>
      <c r="H311" s="125"/>
      <c r="I311" s="125"/>
      <c r="J311" s="126"/>
      <c r="K311" s="124"/>
      <c r="L311" s="125"/>
      <c r="M311" s="126"/>
      <c r="N311" s="147" t="str">
        <f t="shared" si="79"/>
        <v/>
      </c>
      <c r="O311" s="148"/>
      <c r="P311" s="137" t="str">
        <f ca="1">IF(C311&lt;&gt;"",HYPERLINK("#LANÇAMENTOS!"&amp;ADDRESS(ROW(LANÇAMENTOS!A$16)+PAINEL!B311*2-1,1),INDIRECT("LANÇAMENTOS!"&amp;ADDRESS(ROW(LANÇAMENTOS!A$16)+PAINEL!B311*2-1,COLUMN(LANÇAMENTOS!F287)))),"")</f>
        <v/>
      </c>
      <c r="Q311" s="138"/>
      <c r="R311" s="57">
        <f t="shared" ca="1" si="80"/>
        <v>0</v>
      </c>
      <c r="S311" s="57" t="str">
        <f t="shared" ca="1" si="81"/>
        <v/>
      </c>
      <c r="T311" s="57" t="str">
        <f t="shared" ca="1" si="82"/>
        <v/>
      </c>
      <c r="U311" s="115"/>
      <c r="V311" s="56"/>
      <c r="W311" s="56"/>
    </row>
    <row r="312" spans="1:23" s="162" customFormat="1" ht="37.5" customHeight="1" x14ac:dyDescent="0.35">
      <c r="A312" s="99"/>
      <c r="B312" s="80">
        <f>HYPERLINK("#LANÇAMENTOS!"&amp;ADDRESS(ROW(LANÇAMENTOS!$A$16)+(ROW()-ROW($B$40))*2-1,1),ROW()-ROW($B$40))</f>
        <v>272</v>
      </c>
      <c r="C312" s="127"/>
      <c r="D312" s="128"/>
      <c r="E312" s="124"/>
      <c r="F312" s="125"/>
      <c r="G312" s="125"/>
      <c r="H312" s="125"/>
      <c r="I312" s="125"/>
      <c r="J312" s="126"/>
      <c r="K312" s="124"/>
      <c r="L312" s="125"/>
      <c r="M312" s="126"/>
      <c r="N312" s="147" t="str">
        <f t="shared" si="79"/>
        <v/>
      </c>
      <c r="O312" s="148"/>
      <c r="P312" s="137" t="str">
        <f ca="1">IF(C312&lt;&gt;"",HYPERLINK("#LANÇAMENTOS!"&amp;ADDRESS(ROW(LANÇAMENTOS!A$16)+PAINEL!B312*2-1,1),INDIRECT("LANÇAMENTOS!"&amp;ADDRESS(ROW(LANÇAMENTOS!A$16)+PAINEL!B312*2-1,COLUMN(LANÇAMENTOS!F288)))),"")</f>
        <v/>
      </c>
      <c r="Q312" s="138"/>
      <c r="R312" s="57">
        <f t="shared" ca="1" si="80"/>
        <v>0</v>
      </c>
      <c r="S312" s="57" t="str">
        <f t="shared" ca="1" si="81"/>
        <v/>
      </c>
      <c r="T312" s="57" t="str">
        <f t="shared" ca="1" si="82"/>
        <v/>
      </c>
      <c r="U312" s="115"/>
      <c r="V312" s="56"/>
      <c r="W312" s="56"/>
    </row>
    <row r="313" spans="1:23" s="162" customFormat="1" ht="37.5" customHeight="1" x14ac:dyDescent="0.35">
      <c r="A313" s="99"/>
      <c r="B313" s="80">
        <f>HYPERLINK("#LANÇAMENTOS!"&amp;ADDRESS(ROW(LANÇAMENTOS!$A$16)+(ROW()-ROW($B$40))*2-1,1),ROW()-ROW($B$40))</f>
        <v>273</v>
      </c>
      <c r="C313" s="127"/>
      <c r="D313" s="128"/>
      <c r="E313" s="124"/>
      <c r="F313" s="125"/>
      <c r="G313" s="125"/>
      <c r="H313" s="125"/>
      <c r="I313" s="125"/>
      <c r="J313" s="126"/>
      <c r="K313" s="124"/>
      <c r="L313" s="125"/>
      <c r="M313" s="126"/>
      <c r="N313" s="147" t="str">
        <f t="shared" si="79"/>
        <v/>
      </c>
      <c r="O313" s="148"/>
      <c r="P313" s="137" t="str">
        <f ca="1">IF(C313&lt;&gt;"",HYPERLINK("#LANÇAMENTOS!"&amp;ADDRESS(ROW(LANÇAMENTOS!A$16)+PAINEL!B313*2-1,1),INDIRECT("LANÇAMENTOS!"&amp;ADDRESS(ROW(LANÇAMENTOS!A$16)+PAINEL!B313*2-1,COLUMN(LANÇAMENTOS!F289)))),"")</f>
        <v/>
      </c>
      <c r="Q313" s="138"/>
      <c r="R313" s="57">
        <f t="shared" ca="1" si="80"/>
        <v>0</v>
      </c>
      <c r="S313" s="57" t="str">
        <f t="shared" ca="1" si="81"/>
        <v/>
      </c>
      <c r="T313" s="57" t="str">
        <f t="shared" ca="1" si="82"/>
        <v/>
      </c>
      <c r="U313" s="115"/>
      <c r="V313" s="56"/>
      <c r="W313" s="56"/>
    </row>
    <row r="314" spans="1:23" s="162" customFormat="1" ht="37.5" customHeight="1" x14ac:dyDescent="0.35">
      <c r="A314" s="99"/>
      <c r="B314" s="80">
        <f>HYPERLINK("#LANÇAMENTOS!"&amp;ADDRESS(ROW(LANÇAMENTOS!$A$16)+(ROW()-ROW($B$40))*2-1,1),ROW()-ROW($B$40))</f>
        <v>274</v>
      </c>
      <c r="C314" s="127"/>
      <c r="D314" s="128"/>
      <c r="E314" s="124"/>
      <c r="F314" s="125"/>
      <c r="G314" s="125"/>
      <c r="H314" s="125"/>
      <c r="I314" s="125"/>
      <c r="J314" s="126"/>
      <c r="K314" s="124"/>
      <c r="L314" s="125"/>
      <c r="M314" s="126"/>
      <c r="N314" s="147" t="str">
        <f t="shared" si="79"/>
        <v/>
      </c>
      <c r="O314" s="148"/>
      <c r="P314" s="137" t="str">
        <f ca="1">IF(C314&lt;&gt;"",HYPERLINK("#LANÇAMENTOS!"&amp;ADDRESS(ROW(LANÇAMENTOS!A$16)+PAINEL!B314*2-1,1),INDIRECT("LANÇAMENTOS!"&amp;ADDRESS(ROW(LANÇAMENTOS!A$16)+PAINEL!B314*2-1,COLUMN(LANÇAMENTOS!F290)))),"")</f>
        <v/>
      </c>
      <c r="Q314" s="138"/>
      <c r="R314" s="57">
        <f t="shared" ca="1" si="80"/>
        <v>0</v>
      </c>
      <c r="S314" s="57" t="str">
        <f t="shared" ca="1" si="81"/>
        <v/>
      </c>
      <c r="T314" s="57" t="str">
        <f t="shared" ca="1" si="82"/>
        <v/>
      </c>
      <c r="U314" s="115"/>
      <c r="V314" s="56"/>
      <c r="W314" s="56"/>
    </row>
    <row r="315" spans="1:23" s="162" customFormat="1" ht="37.5" customHeight="1" x14ac:dyDescent="0.35">
      <c r="A315" s="99"/>
      <c r="B315" s="80">
        <f>HYPERLINK("#LANÇAMENTOS!"&amp;ADDRESS(ROW(LANÇAMENTOS!$A$16)+(ROW()-ROW($B$40))*2-1,1),ROW()-ROW($B$40))</f>
        <v>275</v>
      </c>
      <c r="C315" s="127"/>
      <c r="D315" s="128"/>
      <c r="E315" s="124"/>
      <c r="F315" s="125"/>
      <c r="G315" s="125"/>
      <c r="H315" s="125"/>
      <c r="I315" s="125"/>
      <c r="J315" s="126"/>
      <c r="K315" s="124"/>
      <c r="L315" s="125"/>
      <c r="M315" s="126"/>
      <c r="N315" s="147" t="str">
        <f t="shared" si="79"/>
        <v/>
      </c>
      <c r="O315" s="148"/>
      <c r="P315" s="137" t="str">
        <f ca="1">IF(C315&lt;&gt;"",HYPERLINK("#LANÇAMENTOS!"&amp;ADDRESS(ROW(LANÇAMENTOS!A$16)+PAINEL!B315*2-1,1),INDIRECT("LANÇAMENTOS!"&amp;ADDRESS(ROW(LANÇAMENTOS!A$16)+PAINEL!B315*2-1,COLUMN(LANÇAMENTOS!F291)))),"")</f>
        <v/>
      </c>
      <c r="Q315" s="138"/>
      <c r="R315" s="57">
        <f t="shared" ca="1" si="80"/>
        <v>0</v>
      </c>
      <c r="S315" s="57" t="str">
        <f t="shared" ca="1" si="81"/>
        <v/>
      </c>
      <c r="T315" s="57" t="str">
        <f t="shared" ca="1" si="82"/>
        <v/>
      </c>
      <c r="U315" s="115"/>
      <c r="V315" s="56"/>
      <c r="W315" s="56"/>
    </row>
    <row r="316" spans="1:23" s="162" customFormat="1" ht="37.5" customHeight="1" x14ac:dyDescent="0.35">
      <c r="A316" s="99"/>
      <c r="B316" s="80">
        <f>HYPERLINK("#LANÇAMENTOS!"&amp;ADDRESS(ROW(LANÇAMENTOS!$A$16)+(ROW()-ROW($B$40))*2-1,1),ROW()-ROW($B$40))</f>
        <v>276</v>
      </c>
      <c r="C316" s="127"/>
      <c r="D316" s="128"/>
      <c r="E316" s="124"/>
      <c r="F316" s="125"/>
      <c r="G316" s="125"/>
      <c r="H316" s="125"/>
      <c r="I316" s="125"/>
      <c r="J316" s="126"/>
      <c r="K316" s="124"/>
      <c r="L316" s="125"/>
      <c r="M316" s="126"/>
      <c r="N316" s="147" t="str">
        <f t="shared" si="79"/>
        <v/>
      </c>
      <c r="O316" s="148"/>
      <c r="P316" s="137" t="str">
        <f ca="1">IF(C316&lt;&gt;"",HYPERLINK("#LANÇAMENTOS!"&amp;ADDRESS(ROW(LANÇAMENTOS!A$16)+PAINEL!B316*2-1,1),INDIRECT("LANÇAMENTOS!"&amp;ADDRESS(ROW(LANÇAMENTOS!A$16)+PAINEL!B316*2-1,COLUMN(LANÇAMENTOS!F292)))),"")</f>
        <v/>
      </c>
      <c r="Q316" s="138"/>
      <c r="R316" s="57">
        <f t="shared" ca="1" si="80"/>
        <v>0</v>
      </c>
      <c r="S316" s="57" t="str">
        <f t="shared" ca="1" si="81"/>
        <v/>
      </c>
      <c r="T316" s="57" t="str">
        <f t="shared" ca="1" si="82"/>
        <v/>
      </c>
      <c r="U316" s="115"/>
      <c r="V316" s="56"/>
      <c r="W316" s="56"/>
    </row>
    <row r="317" spans="1:23" s="162" customFormat="1" ht="37.5" customHeight="1" x14ac:dyDescent="0.35">
      <c r="A317" s="99"/>
      <c r="B317" s="80">
        <f>HYPERLINK("#LANÇAMENTOS!"&amp;ADDRESS(ROW(LANÇAMENTOS!$A$16)+(ROW()-ROW($B$40))*2-1,1),ROW()-ROW($B$40))</f>
        <v>277</v>
      </c>
      <c r="C317" s="127"/>
      <c r="D317" s="128"/>
      <c r="E317" s="124"/>
      <c r="F317" s="125"/>
      <c r="G317" s="125"/>
      <c r="H317" s="125"/>
      <c r="I317" s="125"/>
      <c r="J317" s="126"/>
      <c r="K317" s="124"/>
      <c r="L317" s="125"/>
      <c r="M317" s="126"/>
      <c r="N317" s="147" t="str">
        <f t="shared" si="79"/>
        <v/>
      </c>
      <c r="O317" s="148"/>
      <c r="P317" s="137" t="str">
        <f ca="1">IF(C317&lt;&gt;"",HYPERLINK("#LANÇAMENTOS!"&amp;ADDRESS(ROW(LANÇAMENTOS!A$16)+PAINEL!B317*2-1,1),INDIRECT("LANÇAMENTOS!"&amp;ADDRESS(ROW(LANÇAMENTOS!A$16)+PAINEL!B317*2-1,COLUMN(LANÇAMENTOS!F293)))),"")</f>
        <v/>
      </c>
      <c r="Q317" s="138"/>
      <c r="R317" s="57">
        <f t="shared" ca="1" si="80"/>
        <v>0</v>
      </c>
      <c r="S317" s="57" t="str">
        <f t="shared" ca="1" si="81"/>
        <v/>
      </c>
      <c r="T317" s="57" t="str">
        <f t="shared" ca="1" si="82"/>
        <v/>
      </c>
      <c r="U317" s="115"/>
      <c r="V317" s="56"/>
      <c r="W317" s="56"/>
    </row>
    <row r="318" spans="1:23" s="162" customFormat="1" ht="37.5" customHeight="1" x14ac:dyDescent="0.35">
      <c r="A318" s="99"/>
      <c r="B318" s="80">
        <f>HYPERLINK("#LANÇAMENTOS!"&amp;ADDRESS(ROW(LANÇAMENTOS!$A$16)+(ROW()-ROW($B$40))*2-1,1),ROW()-ROW($B$40))</f>
        <v>278</v>
      </c>
      <c r="C318" s="127"/>
      <c r="D318" s="128"/>
      <c r="E318" s="124"/>
      <c r="F318" s="125"/>
      <c r="G318" s="125"/>
      <c r="H318" s="125"/>
      <c r="I318" s="125"/>
      <c r="J318" s="126"/>
      <c r="K318" s="124"/>
      <c r="L318" s="125"/>
      <c r="M318" s="126"/>
      <c r="N318" s="147" t="str">
        <f t="shared" si="79"/>
        <v/>
      </c>
      <c r="O318" s="148"/>
      <c r="P318" s="137" t="str">
        <f ca="1">IF(C318&lt;&gt;"",HYPERLINK("#LANÇAMENTOS!"&amp;ADDRESS(ROW(LANÇAMENTOS!A$16)+PAINEL!B318*2-1,1),INDIRECT("LANÇAMENTOS!"&amp;ADDRESS(ROW(LANÇAMENTOS!A$16)+PAINEL!B318*2-1,COLUMN(LANÇAMENTOS!F294)))),"")</f>
        <v/>
      </c>
      <c r="Q318" s="138"/>
      <c r="R318" s="57">
        <f t="shared" ca="1" si="80"/>
        <v>0</v>
      </c>
      <c r="S318" s="57" t="str">
        <f t="shared" ca="1" si="81"/>
        <v/>
      </c>
      <c r="T318" s="57" t="str">
        <f t="shared" ca="1" si="82"/>
        <v/>
      </c>
      <c r="U318" s="115"/>
      <c r="V318" s="56"/>
      <c r="W318" s="56"/>
    </row>
    <row r="319" spans="1:23" s="162" customFormat="1" ht="37.5" customHeight="1" x14ac:dyDescent="0.35">
      <c r="A319" s="99"/>
      <c r="B319" s="80">
        <f>HYPERLINK("#LANÇAMENTOS!"&amp;ADDRESS(ROW(LANÇAMENTOS!$A$16)+(ROW()-ROW($B$40))*2-1,1),ROW()-ROW($B$40))</f>
        <v>279</v>
      </c>
      <c r="C319" s="127"/>
      <c r="D319" s="128"/>
      <c r="E319" s="124"/>
      <c r="F319" s="125"/>
      <c r="G319" s="125"/>
      <c r="H319" s="125"/>
      <c r="I319" s="125"/>
      <c r="J319" s="126"/>
      <c r="K319" s="124"/>
      <c r="L319" s="125"/>
      <c r="M319" s="126"/>
      <c r="N319" s="147" t="str">
        <f t="shared" si="79"/>
        <v/>
      </c>
      <c r="O319" s="148"/>
      <c r="P319" s="137" t="str">
        <f ca="1">IF(C319&lt;&gt;"",HYPERLINK("#LANÇAMENTOS!"&amp;ADDRESS(ROW(LANÇAMENTOS!A$16)+PAINEL!B319*2-1,1),INDIRECT("LANÇAMENTOS!"&amp;ADDRESS(ROW(LANÇAMENTOS!A$16)+PAINEL!B319*2-1,COLUMN(LANÇAMENTOS!F295)))),"")</f>
        <v/>
      </c>
      <c r="Q319" s="138"/>
      <c r="R319" s="57">
        <f t="shared" ca="1" si="80"/>
        <v>0</v>
      </c>
      <c r="S319" s="57" t="str">
        <f t="shared" ca="1" si="81"/>
        <v/>
      </c>
      <c r="T319" s="57" t="str">
        <f t="shared" ca="1" si="82"/>
        <v/>
      </c>
      <c r="U319" s="115"/>
      <c r="V319" s="56"/>
      <c r="W319" s="56"/>
    </row>
    <row r="320" spans="1:23" s="162" customFormat="1" ht="37.5" customHeight="1" x14ac:dyDescent="0.35">
      <c r="A320" s="99"/>
      <c r="B320" s="80">
        <f>HYPERLINK("#LANÇAMENTOS!"&amp;ADDRESS(ROW(LANÇAMENTOS!$A$16)+(ROW()-ROW($B$40))*2-1,1),ROW()-ROW($B$40))</f>
        <v>280</v>
      </c>
      <c r="C320" s="127"/>
      <c r="D320" s="128"/>
      <c r="E320" s="124"/>
      <c r="F320" s="125"/>
      <c r="G320" s="125"/>
      <c r="H320" s="125"/>
      <c r="I320" s="125"/>
      <c r="J320" s="126"/>
      <c r="K320" s="124"/>
      <c r="L320" s="125"/>
      <c r="M320" s="126"/>
      <c r="N320" s="147" t="str">
        <f t="shared" si="79"/>
        <v/>
      </c>
      <c r="O320" s="148"/>
      <c r="P320" s="137" t="str">
        <f ca="1">IF(C320&lt;&gt;"",HYPERLINK("#LANÇAMENTOS!"&amp;ADDRESS(ROW(LANÇAMENTOS!A$16)+PAINEL!B320*2-1,1),INDIRECT("LANÇAMENTOS!"&amp;ADDRESS(ROW(LANÇAMENTOS!A$16)+PAINEL!B320*2-1,COLUMN(LANÇAMENTOS!F296)))),"")</f>
        <v/>
      </c>
      <c r="Q320" s="138"/>
      <c r="R320" s="57">
        <f t="shared" ca="1" si="80"/>
        <v>0</v>
      </c>
      <c r="S320" s="57" t="str">
        <f t="shared" ca="1" si="81"/>
        <v/>
      </c>
      <c r="T320" s="57" t="str">
        <f t="shared" ca="1" si="82"/>
        <v/>
      </c>
      <c r="U320" s="115"/>
      <c r="V320" s="56"/>
      <c r="W320" s="56"/>
    </row>
    <row r="321" spans="1:23" s="162" customFormat="1" ht="37.5" customHeight="1" x14ac:dyDescent="0.35">
      <c r="A321" s="99"/>
      <c r="B321" s="80">
        <f>HYPERLINK("#LANÇAMENTOS!"&amp;ADDRESS(ROW(LANÇAMENTOS!$A$16)+(ROW()-ROW($B$40))*2-1,1),ROW()-ROW($B$40))</f>
        <v>281</v>
      </c>
      <c r="C321" s="127"/>
      <c r="D321" s="128"/>
      <c r="E321" s="124"/>
      <c r="F321" s="125"/>
      <c r="G321" s="125"/>
      <c r="H321" s="125"/>
      <c r="I321" s="125"/>
      <c r="J321" s="126"/>
      <c r="K321" s="124"/>
      <c r="L321" s="125"/>
      <c r="M321" s="126"/>
      <c r="N321" s="147" t="str">
        <f t="shared" si="79"/>
        <v/>
      </c>
      <c r="O321" s="148"/>
      <c r="P321" s="137" t="str">
        <f ca="1">IF(C321&lt;&gt;"",HYPERLINK("#LANÇAMENTOS!"&amp;ADDRESS(ROW(LANÇAMENTOS!A$16)+PAINEL!B321*2-1,1),INDIRECT("LANÇAMENTOS!"&amp;ADDRESS(ROW(LANÇAMENTOS!A$16)+PAINEL!B321*2-1,COLUMN(LANÇAMENTOS!F297)))),"")</f>
        <v/>
      </c>
      <c r="Q321" s="138"/>
      <c r="R321" s="57">
        <f t="shared" ca="1" si="80"/>
        <v>0</v>
      </c>
      <c r="S321" s="57" t="str">
        <f t="shared" ca="1" si="81"/>
        <v/>
      </c>
      <c r="T321" s="57" t="str">
        <f t="shared" ca="1" si="82"/>
        <v/>
      </c>
      <c r="U321" s="115"/>
      <c r="V321" s="56"/>
      <c r="W321" s="56"/>
    </row>
    <row r="322" spans="1:23" s="162" customFormat="1" ht="37.5" customHeight="1" x14ac:dyDescent="0.35">
      <c r="A322" s="99"/>
      <c r="B322" s="80">
        <f>HYPERLINK("#LANÇAMENTOS!"&amp;ADDRESS(ROW(LANÇAMENTOS!$A$16)+(ROW()-ROW($B$40))*2-1,1),ROW()-ROW($B$40))</f>
        <v>282</v>
      </c>
      <c r="C322" s="127"/>
      <c r="D322" s="128"/>
      <c r="E322" s="124"/>
      <c r="F322" s="125"/>
      <c r="G322" s="125"/>
      <c r="H322" s="125"/>
      <c r="I322" s="125"/>
      <c r="J322" s="126"/>
      <c r="K322" s="124"/>
      <c r="L322" s="125"/>
      <c r="M322" s="126"/>
      <c r="N322" s="147" t="str">
        <f t="shared" si="79"/>
        <v/>
      </c>
      <c r="O322" s="148"/>
      <c r="P322" s="137" t="str">
        <f ca="1">IF(C322&lt;&gt;"",HYPERLINK("#LANÇAMENTOS!"&amp;ADDRESS(ROW(LANÇAMENTOS!A$16)+PAINEL!B322*2-1,1),INDIRECT("LANÇAMENTOS!"&amp;ADDRESS(ROW(LANÇAMENTOS!A$16)+PAINEL!B322*2-1,COLUMN(LANÇAMENTOS!F298)))),"")</f>
        <v/>
      </c>
      <c r="Q322" s="138"/>
      <c r="R322" s="57">
        <f t="shared" ca="1" si="80"/>
        <v>0</v>
      </c>
      <c r="S322" s="57" t="str">
        <f t="shared" ca="1" si="81"/>
        <v/>
      </c>
      <c r="T322" s="57" t="str">
        <f t="shared" ca="1" si="82"/>
        <v/>
      </c>
      <c r="U322" s="115"/>
      <c r="V322" s="56"/>
      <c r="W322" s="56"/>
    </row>
    <row r="323" spans="1:23" s="162" customFormat="1" ht="37.5" customHeight="1" x14ac:dyDescent="0.35">
      <c r="A323" s="99"/>
      <c r="B323" s="80">
        <f>HYPERLINK("#LANÇAMENTOS!"&amp;ADDRESS(ROW(LANÇAMENTOS!$A$16)+(ROW()-ROW($B$40))*2-1,1),ROW()-ROW($B$40))</f>
        <v>283</v>
      </c>
      <c r="C323" s="127"/>
      <c r="D323" s="128"/>
      <c r="E323" s="124"/>
      <c r="F323" s="125"/>
      <c r="G323" s="125"/>
      <c r="H323" s="125"/>
      <c r="I323" s="125"/>
      <c r="J323" s="126"/>
      <c r="K323" s="124"/>
      <c r="L323" s="125"/>
      <c r="M323" s="126"/>
      <c r="N323" s="147" t="str">
        <f t="shared" si="79"/>
        <v/>
      </c>
      <c r="O323" s="148"/>
      <c r="P323" s="137" t="str">
        <f ca="1">IF(C323&lt;&gt;"",HYPERLINK("#LANÇAMENTOS!"&amp;ADDRESS(ROW(LANÇAMENTOS!A$16)+PAINEL!B323*2-1,1),INDIRECT("LANÇAMENTOS!"&amp;ADDRESS(ROW(LANÇAMENTOS!A$16)+PAINEL!B323*2-1,COLUMN(LANÇAMENTOS!F299)))),"")</f>
        <v/>
      </c>
      <c r="Q323" s="138"/>
      <c r="R323" s="57">
        <f t="shared" ca="1" si="80"/>
        <v>0</v>
      </c>
      <c r="S323" s="57" t="str">
        <f t="shared" ca="1" si="81"/>
        <v/>
      </c>
      <c r="T323" s="57" t="str">
        <f t="shared" ca="1" si="82"/>
        <v/>
      </c>
      <c r="U323" s="115"/>
      <c r="V323" s="56"/>
      <c r="W323" s="56"/>
    </row>
    <row r="324" spans="1:23" s="162" customFormat="1" ht="37.5" customHeight="1" x14ac:dyDescent="0.35">
      <c r="A324" s="99"/>
      <c r="B324" s="80">
        <f>HYPERLINK("#LANÇAMENTOS!"&amp;ADDRESS(ROW(LANÇAMENTOS!$A$16)+(ROW()-ROW($B$40))*2-1,1),ROW()-ROW($B$40))</f>
        <v>284</v>
      </c>
      <c r="C324" s="127"/>
      <c r="D324" s="128"/>
      <c r="E324" s="124"/>
      <c r="F324" s="125"/>
      <c r="G324" s="125"/>
      <c r="H324" s="125"/>
      <c r="I324" s="125"/>
      <c r="J324" s="126"/>
      <c r="K324" s="124"/>
      <c r="L324" s="125"/>
      <c r="M324" s="126"/>
      <c r="N324" s="147" t="str">
        <f t="shared" si="79"/>
        <v/>
      </c>
      <c r="O324" s="148"/>
      <c r="P324" s="137" t="str">
        <f ca="1">IF(C324&lt;&gt;"",HYPERLINK("#LANÇAMENTOS!"&amp;ADDRESS(ROW(LANÇAMENTOS!A$16)+PAINEL!B324*2-1,1),INDIRECT("LANÇAMENTOS!"&amp;ADDRESS(ROW(LANÇAMENTOS!A$16)+PAINEL!B324*2-1,COLUMN(LANÇAMENTOS!F300)))),"")</f>
        <v/>
      </c>
      <c r="Q324" s="138"/>
      <c r="R324" s="57">
        <f t="shared" ca="1" si="80"/>
        <v>0</v>
      </c>
      <c r="S324" s="57" t="str">
        <f t="shared" ca="1" si="81"/>
        <v/>
      </c>
      <c r="T324" s="57" t="str">
        <f t="shared" ca="1" si="82"/>
        <v/>
      </c>
      <c r="U324" s="115"/>
      <c r="V324" s="56"/>
      <c r="W324" s="56"/>
    </row>
    <row r="325" spans="1:23" s="162" customFormat="1" ht="37.5" customHeight="1" x14ac:dyDescent="0.35">
      <c r="A325" s="99"/>
      <c r="B325" s="80">
        <f>HYPERLINK("#LANÇAMENTOS!"&amp;ADDRESS(ROW(LANÇAMENTOS!$A$16)+(ROW()-ROW($B$40))*2-1,1),ROW()-ROW($B$40))</f>
        <v>285</v>
      </c>
      <c r="C325" s="127"/>
      <c r="D325" s="128"/>
      <c r="E325" s="124"/>
      <c r="F325" s="125"/>
      <c r="G325" s="125"/>
      <c r="H325" s="125"/>
      <c r="I325" s="125"/>
      <c r="J325" s="126"/>
      <c r="K325" s="124"/>
      <c r="L325" s="125"/>
      <c r="M325" s="126"/>
      <c r="N325" s="147" t="str">
        <f t="shared" si="79"/>
        <v/>
      </c>
      <c r="O325" s="148"/>
      <c r="P325" s="137" t="str">
        <f ca="1">IF(C325&lt;&gt;"",HYPERLINK("#LANÇAMENTOS!"&amp;ADDRESS(ROW(LANÇAMENTOS!A$16)+PAINEL!B325*2-1,1),INDIRECT("LANÇAMENTOS!"&amp;ADDRESS(ROW(LANÇAMENTOS!A$16)+PAINEL!B325*2-1,COLUMN(LANÇAMENTOS!F301)))),"")</f>
        <v/>
      </c>
      <c r="Q325" s="138"/>
      <c r="R325" s="57">
        <f t="shared" ca="1" si="80"/>
        <v>0</v>
      </c>
      <c r="S325" s="57" t="str">
        <f t="shared" ca="1" si="81"/>
        <v/>
      </c>
      <c r="T325" s="57" t="str">
        <f t="shared" ca="1" si="82"/>
        <v/>
      </c>
      <c r="U325" s="115"/>
      <c r="V325" s="56"/>
      <c r="W325" s="56"/>
    </row>
    <row r="326" spans="1:23" s="162" customFormat="1" ht="37.5" customHeight="1" x14ac:dyDescent="0.35">
      <c r="A326" s="99"/>
      <c r="B326" s="80">
        <f>HYPERLINK("#LANÇAMENTOS!"&amp;ADDRESS(ROW(LANÇAMENTOS!$A$16)+(ROW()-ROW($B$40))*2-1,1),ROW()-ROW($B$40))</f>
        <v>286</v>
      </c>
      <c r="C326" s="127"/>
      <c r="D326" s="128"/>
      <c r="E326" s="124"/>
      <c r="F326" s="125"/>
      <c r="G326" s="125"/>
      <c r="H326" s="125"/>
      <c r="I326" s="125"/>
      <c r="J326" s="126"/>
      <c r="K326" s="124"/>
      <c r="L326" s="125"/>
      <c r="M326" s="126"/>
      <c r="N326" s="147" t="str">
        <f t="shared" si="79"/>
        <v/>
      </c>
      <c r="O326" s="148"/>
      <c r="P326" s="137" t="str">
        <f ca="1">IF(C326&lt;&gt;"",HYPERLINK("#LANÇAMENTOS!"&amp;ADDRESS(ROW(LANÇAMENTOS!A$16)+PAINEL!B326*2-1,1),INDIRECT("LANÇAMENTOS!"&amp;ADDRESS(ROW(LANÇAMENTOS!A$16)+PAINEL!B326*2-1,COLUMN(LANÇAMENTOS!F302)))),"")</f>
        <v/>
      </c>
      <c r="Q326" s="138"/>
      <c r="R326" s="57">
        <f t="shared" ca="1" si="80"/>
        <v>0</v>
      </c>
      <c r="S326" s="57" t="str">
        <f t="shared" ca="1" si="81"/>
        <v/>
      </c>
      <c r="T326" s="57" t="str">
        <f t="shared" ca="1" si="82"/>
        <v/>
      </c>
      <c r="U326" s="115"/>
      <c r="V326" s="56"/>
      <c r="W326" s="56"/>
    </row>
    <row r="327" spans="1:23" s="162" customFormat="1" ht="37.5" customHeight="1" x14ac:dyDescent="0.35">
      <c r="A327" s="99"/>
      <c r="B327" s="80">
        <f>HYPERLINK("#LANÇAMENTOS!"&amp;ADDRESS(ROW(LANÇAMENTOS!$A$16)+(ROW()-ROW($B$40))*2-1,1),ROW()-ROW($B$40))</f>
        <v>287</v>
      </c>
      <c r="C327" s="127"/>
      <c r="D327" s="128"/>
      <c r="E327" s="124"/>
      <c r="F327" s="125"/>
      <c r="G327" s="125"/>
      <c r="H327" s="125"/>
      <c r="I327" s="125"/>
      <c r="J327" s="126"/>
      <c r="K327" s="124"/>
      <c r="L327" s="125"/>
      <c r="M327" s="126"/>
      <c r="N327" s="147" t="str">
        <f t="shared" si="79"/>
        <v/>
      </c>
      <c r="O327" s="148"/>
      <c r="P327" s="137" t="str">
        <f ca="1">IF(C327&lt;&gt;"",HYPERLINK("#LANÇAMENTOS!"&amp;ADDRESS(ROW(LANÇAMENTOS!A$16)+PAINEL!B327*2-1,1),INDIRECT("LANÇAMENTOS!"&amp;ADDRESS(ROW(LANÇAMENTOS!A$16)+PAINEL!B327*2-1,COLUMN(LANÇAMENTOS!F303)))),"")</f>
        <v/>
      </c>
      <c r="Q327" s="138"/>
      <c r="R327" s="57">
        <f t="shared" ca="1" si="80"/>
        <v>0</v>
      </c>
      <c r="S327" s="57" t="str">
        <f t="shared" ca="1" si="81"/>
        <v/>
      </c>
      <c r="T327" s="57" t="str">
        <f t="shared" ca="1" si="82"/>
        <v/>
      </c>
      <c r="U327" s="115"/>
      <c r="V327" s="56"/>
      <c r="W327" s="56"/>
    </row>
    <row r="328" spans="1:23" s="162" customFormat="1" ht="37.5" customHeight="1" x14ac:dyDescent="0.35">
      <c r="A328" s="99"/>
      <c r="B328" s="80">
        <f>HYPERLINK("#LANÇAMENTOS!"&amp;ADDRESS(ROW(LANÇAMENTOS!$A$16)+(ROW()-ROW($B$40))*2-1,1),ROW()-ROW($B$40))</f>
        <v>288</v>
      </c>
      <c r="C328" s="127"/>
      <c r="D328" s="128"/>
      <c r="E328" s="124"/>
      <c r="F328" s="125"/>
      <c r="G328" s="125"/>
      <c r="H328" s="125"/>
      <c r="I328" s="125"/>
      <c r="J328" s="126"/>
      <c r="K328" s="124"/>
      <c r="L328" s="125"/>
      <c r="M328" s="126"/>
      <c r="N328" s="147" t="str">
        <f t="shared" si="79"/>
        <v/>
      </c>
      <c r="O328" s="148"/>
      <c r="P328" s="137" t="str">
        <f ca="1">IF(C328&lt;&gt;"",HYPERLINK("#LANÇAMENTOS!"&amp;ADDRESS(ROW(LANÇAMENTOS!A$16)+PAINEL!B328*2-1,1),INDIRECT("LANÇAMENTOS!"&amp;ADDRESS(ROW(LANÇAMENTOS!A$16)+PAINEL!B328*2-1,COLUMN(LANÇAMENTOS!F304)))),"")</f>
        <v/>
      </c>
      <c r="Q328" s="138"/>
      <c r="R328" s="57">
        <f t="shared" ca="1" si="80"/>
        <v>0</v>
      </c>
      <c r="S328" s="57" t="str">
        <f t="shared" ca="1" si="81"/>
        <v/>
      </c>
      <c r="T328" s="57" t="str">
        <f t="shared" ca="1" si="82"/>
        <v/>
      </c>
      <c r="U328" s="115"/>
      <c r="V328" s="56"/>
      <c r="W328" s="56"/>
    </row>
    <row r="329" spans="1:23" s="162" customFormat="1" ht="37.5" customHeight="1" x14ac:dyDescent="0.35">
      <c r="A329" s="99"/>
      <c r="B329" s="80">
        <f>HYPERLINK("#LANÇAMENTOS!"&amp;ADDRESS(ROW(LANÇAMENTOS!$A$16)+(ROW()-ROW($B$40))*2-1,1),ROW()-ROW($B$40))</f>
        <v>289</v>
      </c>
      <c r="C329" s="127"/>
      <c r="D329" s="128"/>
      <c r="E329" s="124"/>
      <c r="F329" s="125"/>
      <c r="G329" s="125"/>
      <c r="H329" s="125"/>
      <c r="I329" s="125"/>
      <c r="J329" s="126"/>
      <c r="K329" s="124"/>
      <c r="L329" s="125"/>
      <c r="M329" s="126"/>
      <c r="N329" s="147" t="str">
        <f t="shared" si="79"/>
        <v/>
      </c>
      <c r="O329" s="148"/>
      <c r="P329" s="137" t="str">
        <f ca="1">IF(C329&lt;&gt;"",HYPERLINK("#LANÇAMENTOS!"&amp;ADDRESS(ROW(LANÇAMENTOS!A$16)+PAINEL!B329*2-1,1),INDIRECT("LANÇAMENTOS!"&amp;ADDRESS(ROW(LANÇAMENTOS!A$16)+PAINEL!B329*2-1,COLUMN(LANÇAMENTOS!F305)))),"")</f>
        <v/>
      </c>
      <c r="Q329" s="138"/>
      <c r="R329" s="57">
        <f t="shared" ca="1" si="80"/>
        <v>0</v>
      </c>
      <c r="S329" s="57" t="str">
        <f t="shared" ca="1" si="81"/>
        <v/>
      </c>
      <c r="T329" s="57" t="str">
        <f t="shared" ca="1" si="82"/>
        <v/>
      </c>
      <c r="U329" s="115"/>
      <c r="V329" s="56"/>
      <c r="W329" s="56"/>
    </row>
    <row r="330" spans="1:23" s="162" customFormat="1" ht="37.5" customHeight="1" x14ac:dyDescent="0.35">
      <c r="A330" s="99"/>
      <c r="B330" s="80">
        <f>HYPERLINK("#LANÇAMENTOS!"&amp;ADDRESS(ROW(LANÇAMENTOS!$A$16)+(ROW()-ROW($B$40))*2-1,1),ROW()-ROW($B$40))</f>
        <v>290</v>
      </c>
      <c r="C330" s="127"/>
      <c r="D330" s="128"/>
      <c r="E330" s="124"/>
      <c r="F330" s="125"/>
      <c r="G330" s="125"/>
      <c r="H330" s="125"/>
      <c r="I330" s="125"/>
      <c r="J330" s="126"/>
      <c r="K330" s="124"/>
      <c r="L330" s="125"/>
      <c r="M330" s="126"/>
      <c r="N330" s="147" t="str">
        <f t="shared" si="79"/>
        <v/>
      </c>
      <c r="O330" s="148"/>
      <c r="P330" s="137" t="str">
        <f ca="1">IF(C330&lt;&gt;"",HYPERLINK("#LANÇAMENTOS!"&amp;ADDRESS(ROW(LANÇAMENTOS!A$16)+PAINEL!B330*2-1,1),INDIRECT("LANÇAMENTOS!"&amp;ADDRESS(ROW(LANÇAMENTOS!A$16)+PAINEL!B330*2-1,COLUMN(LANÇAMENTOS!F306)))),"")</f>
        <v/>
      </c>
      <c r="Q330" s="138"/>
      <c r="R330" s="57">
        <f t="shared" ca="1" si="80"/>
        <v>0</v>
      </c>
      <c r="S330" s="57" t="str">
        <f t="shared" ca="1" si="81"/>
        <v/>
      </c>
      <c r="T330" s="57" t="str">
        <f t="shared" ca="1" si="82"/>
        <v/>
      </c>
      <c r="U330" s="115"/>
      <c r="V330" s="56"/>
      <c r="W330" s="56"/>
    </row>
    <row r="331" spans="1:23" s="162" customFormat="1" ht="37.5" customHeight="1" x14ac:dyDescent="0.35">
      <c r="A331" s="99"/>
      <c r="B331" s="80">
        <f>HYPERLINK("#LANÇAMENTOS!"&amp;ADDRESS(ROW(LANÇAMENTOS!$A$16)+(ROW()-ROW($B$40))*2-1,1),ROW()-ROW($B$40))</f>
        <v>291</v>
      </c>
      <c r="C331" s="127"/>
      <c r="D331" s="128"/>
      <c r="E331" s="124"/>
      <c r="F331" s="125"/>
      <c r="G331" s="125"/>
      <c r="H331" s="125"/>
      <c r="I331" s="125"/>
      <c r="J331" s="126"/>
      <c r="K331" s="124"/>
      <c r="L331" s="125"/>
      <c r="M331" s="126"/>
      <c r="N331" s="147" t="str">
        <f t="shared" si="79"/>
        <v/>
      </c>
      <c r="O331" s="148"/>
      <c r="P331" s="137" t="str">
        <f ca="1">IF(C331&lt;&gt;"",HYPERLINK("#LANÇAMENTOS!"&amp;ADDRESS(ROW(LANÇAMENTOS!A$16)+PAINEL!B331*2-1,1),INDIRECT("LANÇAMENTOS!"&amp;ADDRESS(ROW(LANÇAMENTOS!A$16)+PAINEL!B331*2-1,COLUMN(LANÇAMENTOS!F307)))),"")</f>
        <v/>
      </c>
      <c r="Q331" s="138"/>
      <c r="R331" s="57">
        <f t="shared" ca="1" si="80"/>
        <v>0</v>
      </c>
      <c r="S331" s="57" t="str">
        <f t="shared" ca="1" si="81"/>
        <v/>
      </c>
      <c r="T331" s="57" t="str">
        <f t="shared" ca="1" si="82"/>
        <v/>
      </c>
      <c r="U331" s="115"/>
      <c r="V331" s="56"/>
      <c r="W331" s="56"/>
    </row>
    <row r="332" spans="1:23" s="162" customFormat="1" ht="37.5" customHeight="1" x14ac:dyDescent="0.35">
      <c r="A332" s="99"/>
      <c r="B332" s="80">
        <f>HYPERLINK("#LANÇAMENTOS!"&amp;ADDRESS(ROW(LANÇAMENTOS!$A$16)+(ROW()-ROW($B$40))*2-1,1),ROW()-ROW($B$40))</f>
        <v>292</v>
      </c>
      <c r="C332" s="127"/>
      <c r="D332" s="128"/>
      <c r="E332" s="124"/>
      <c r="F332" s="125"/>
      <c r="G332" s="125"/>
      <c r="H332" s="125"/>
      <c r="I332" s="125"/>
      <c r="J332" s="126"/>
      <c r="K332" s="124"/>
      <c r="L332" s="125"/>
      <c r="M332" s="126"/>
      <c r="N332" s="147" t="str">
        <f t="shared" si="79"/>
        <v/>
      </c>
      <c r="O332" s="148"/>
      <c r="P332" s="137" t="str">
        <f ca="1">IF(C332&lt;&gt;"",HYPERLINK("#LANÇAMENTOS!"&amp;ADDRESS(ROW(LANÇAMENTOS!A$16)+PAINEL!B332*2-1,1),INDIRECT("LANÇAMENTOS!"&amp;ADDRESS(ROW(LANÇAMENTOS!A$16)+PAINEL!B332*2-1,COLUMN(LANÇAMENTOS!F308)))),"")</f>
        <v/>
      </c>
      <c r="Q332" s="138"/>
      <c r="R332" s="57">
        <f t="shared" ca="1" si="80"/>
        <v>0</v>
      </c>
      <c r="S332" s="57" t="str">
        <f t="shared" ca="1" si="81"/>
        <v/>
      </c>
      <c r="T332" s="57" t="str">
        <f t="shared" ca="1" si="82"/>
        <v/>
      </c>
      <c r="U332" s="115"/>
      <c r="V332" s="56"/>
      <c r="W332" s="56"/>
    </row>
    <row r="333" spans="1:23" s="162" customFormat="1" ht="37.5" customHeight="1" x14ac:dyDescent="0.35">
      <c r="A333" s="99"/>
      <c r="B333" s="80">
        <f>HYPERLINK("#LANÇAMENTOS!"&amp;ADDRESS(ROW(LANÇAMENTOS!$A$16)+(ROW()-ROW($B$40))*2-1,1),ROW()-ROW($B$40))</f>
        <v>293</v>
      </c>
      <c r="C333" s="127"/>
      <c r="D333" s="128"/>
      <c r="E333" s="124"/>
      <c r="F333" s="125"/>
      <c r="G333" s="125"/>
      <c r="H333" s="125"/>
      <c r="I333" s="125"/>
      <c r="J333" s="126"/>
      <c r="K333" s="124"/>
      <c r="L333" s="125"/>
      <c r="M333" s="126"/>
      <c r="N333" s="147" t="str">
        <f t="shared" si="79"/>
        <v/>
      </c>
      <c r="O333" s="148"/>
      <c r="P333" s="137" t="str">
        <f ca="1">IF(C333&lt;&gt;"",HYPERLINK("#LANÇAMENTOS!"&amp;ADDRESS(ROW(LANÇAMENTOS!A$16)+PAINEL!B333*2-1,1),INDIRECT("LANÇAMENTOS!"&amp;ADDRESS(ROW(LANÇAMENTOS!A$16)+PAINEL!B333*2-1,COLUMN(LANÇAMENTOS!F309)))),"")</f>
        <v/>
      </c>
      <c r="Q333" s="138"/>
      <c r="R333" s="57">
        <f t="shared" ca="1" si="80"/>
        <v>0</v>
      </c>
      <c r="S333" s="57" t="str">
        <f t="shared" ca="1" si="81"/>
        <v/>
      </c>
      <c r="T333" s="57" t="str">
        <f t="shared" ca="1" si="82"/>
        <v/>
      </c>
      <c r="U333" s="115"/>
      <c r="V333" s="56"/>
      <c r="W333" s="56"/>
    </row>
    <row r="334" spans="1:23" s="162" customFormat="1" ht="37.5" customHeight="1" x14ac:dyDescent="0.35">
      <c r="A334" s="99"/>
      <c r="B334" s="80">
        <f>HYPERLINK("#LANÇAMENTOS!"&amp;ADDRESS(ROW(LANÇAMENTOS!$A$16)+(ROW()-ROW($B$40))*2-1,1),ROW()-ROW($B$40))</f>
        <v>294</v>
      </c>
      <c r="C334" s="127"/>
      <c r="D334" s="128"/>
      <c r="E334" s="124"/>
      <c r="F334" s="125"/>
      <c r="G334" s="125"/>
      <c r="H334" s="125"/>
      <c r="I334" s="125"/>
      <c r="J334" s="126"/>
      <c r="K334" s="124"/>
      <c r="L334" s="125"/>
      <c r="M334" s="126"/>
      <c r="N334" s="147" t="str">
        <f t="shared" si="79"/>
        <v/>
      </c>
      <c r="O334" s="148"/>
      <c r="P334" s="137" t="str">
        <f ca="1">IF(C334&lt;&gt;"",HYPERLINK("#LANÇAMENTOS!"&amp;ADDRESS(ROW(LANÇAMENTOS!A$16)+PAINEL!B334*2-1,1),INDIRECT("LANÇAMENTOS!"&amp;ADDRESS(ROW(LANÇAMENTOS!A$16)+PAINEL!B334*2-1,COLUMN(LANÇAMENTOS!F310)))),"")</f>
        <v/>
      </c>
      <c r="Q334" s="138"/>
      <c r="R334" s="57">
        <f t="shared" ca="1" si="80"/>
        <v>0</v>
      </c>
      <c r="S334" s="57" t="str">
        <f t="shared" ca="1" si="81"/>
        <v/>
      </c>
      <c r="T334" s="57" t="str">
        <f t="shared" ca="1" si="82"/>
        <v/>
      </c>
      <c r="U334" s="115"/>
      <c r="V334" s="56"/>
      <c r="W334" s="56"/>
    </row>
    <row r="335" spans="1:23" s="162" customFormat="1" ht="37.5" customHeight="1" x14ac:dyDescent="0.35">
      <c r="A335" s="99"/>
      <c r="B335" s="80">
        <f>HYPERLINK("#LANÇAMENTOS!"&amp;ADDRESS(ROW(LANÇAMENTOS!$A$16)+(ROW()-ROW($B$40))*2-1,1),ROW()-ROW($B$40))</f>
        <v>295</v>
      </c>
      <c r="C335" s="127"/>
      <c r="D335" s="128"/>
      <c r="E335" s="124"/>
      <c r="F335" s="125"/>
      <c r="G335" s="125"/>
      <c r="H335" s="125"/>
      <c r="I335" s="125"/>
      <c r="J335" s="126"/>
      <c r="K335" s="124"/>
      <c r="L335" s="125"/>
      <c r="M335" s="126"/>
      <c r="N335" s="147" t="str">
        <f t="shared" si="79"/>
        <v/>
      </c>
      <c r="O335" s="148"/>
      <c r="P335" s="137" t="str">
        <f ca="1">IF(C335&lt;&gt;"",HYPERLINK("#LANÇAMENTOS!"&amp;ADDRESS(ROW(LANÇAMENTOS!A$16)+PAINEL!B335*2-1,1),INDIRECT("LANÇAMENTOS!"&amp;ADDRESS(ROW(LANÇAMENTOS!A$16)+PAINEL!B335*2-1,COLUMN(LANÇAMENTOS!F311)))),"")</f>
        <v/>
      </c>
      <c r="Q335" s="138"/>
      <c r="R335" s="57">
        <f t="shared" ca="1" si="80"/>
        <v>0</v>
      </c>
      <c r="S335" s="57" t="str">
        <f t="shared" ca="1" si="81"/>
        <v/>
      </c>
      <c r="T335" s="57" t="str">
        <f t="shared" ca="1" si="82"/>
        <v/>
      </c>
      <c r="U335" s="115"/>
      <c r="V335" s="56"/>
      <c r="W335" s="56"/>
    </row>
    <row r="336" spans="1:23" s="162" customFormat="1" ht="37.5" customHeight="1" x14ac:dyDescent="0.35">
      <c r="A336" s="99"/>
      <c r="B336" s="80">
        <f>HYPERLINK("#LANÇAMENTOS!"&amp;ADDRESS(ROW(LANÇAMENTOS!$A$16)+(ROW()-ROW($B$40))*2-1,1),ROW()-ROW($B$40))</f>
        <v>296</v>
      </c>
      <c r="C336" s="127"/>
      <c r="D336" s="128"/>
      <c r="E336" s="124"/>
      <c r="F336" s="125"/>
      <c r="G336" s="125"/>
      <c r="H336" s="125"/>
      <c r="I336" s="125"/>
      <c r="J336" s="126"/>
      <c r="K336" s="124"/>
      <c r="L336" s="125"/>
      <c r="M336" s="126"/>
      <c r="N336" s="147" t="str">
        <f t="shared" si="79"/>
        <v/>
      </c>
      <c r="O336" s="148"/>
      <c r="P336" s="137" t="str">
        <f ca="1">IF(C336&lt;&gt;"",HYPERLINK("#LANÇAMENTOS!"&amp;ADDRESS(ROW(LANÇAMENTOS!A$16)+PAINEL!B336*2-1,1),INDIRECT("LANÇAMENTOS!"&amp;ADDRESS(ROW(LANÇAMENTOS!A$16)+PAINEL!B336*2-1,COLUMN(LANÇAMENTOS!F312)))),"")</f>
        <v/>
      </c>
      <c r="Q336" s="138"/>
      <c r="R336" s="57">
        <f t="shared" ca="1" si="80"/>
        <v>0</v>
      </c>
      <c r="S336" s="57" t="str">
        <f t="shared" ca="1" si="81"/>
        <v/>
      </c>
      <c r="T336" s="57" t="str">
        <f t="shared" ca="1" si="82"/>
        <v/>
      </c>
      <c r="U336" s="115"/>
      <c r="V336" s="56"/>
      <c r="W336" s="56"/>
    </row>
    <row r="337" spans="1:23" s="162" customFormat="1" ht="37.5" customHeight="1" x14ac:dyDescent="0.35">
      <c r="A337" s="99"/>
      <c r="B337" s="80">
        <f>HYPERLINK("#LANÇAMENTOS!"&amp;ADDRESS(ROW(LANÇAMENTOS!$A$16)+(ROW()-ROW($B$40))*2-1,1),ROW()-ROW($B$40))</f>
        <v>297</v>
      </c>
      <c r="C337" s="127"/>
      <c r="D337" s="128"/>
      <c r="E337" s="124"/>
      <c r="F337" s="125"/>
      <c r="G337" s="125"/>
      <c r="H337" s="125"/>
      <c r="I337" s="125"/>
      <c r="J337" s="126"/>
      <c r="K337" s="124"/>
      <c r="L337" s="125"/>
      <c r="M337" s="126"/>
      <c r="N337" s="147" t="str">
        <f t="shared" si="79"/>
        <v/>
      </c>
      <c r="O337" s="148"/>
      <c r="P337" s="137" t="str">
        <f ca="1">IF(C337&lt;&gt;"",HYPERLINK("#LANÇAMENTOS!"&amp;ADDRESS(ROW(LANÇAMENTOS!A$16)+PAINEL!B337*2-1,1),INDIRECT("LANÇAMENTOS!"&amp;ADDRESS(ROW(LANÇAMENTOS!A$16)+PAINEL!B337*2-1,COLUMN(LANÇAMENTOS!F313)))),"")</f>
        <v/>
      </c>
      <c r="Q337" s="138"/>
      <c r="R337" s="57">
        <f t="shared" ca="1" si="80"/>
        <v>0</v>
      </c>
      <c r="S337" s="57" t="str">
        <f t="shared" ca="1" si="81"/>
        <v/>
      </c>
      <c r="T337" s="57" t="str">
        <f t="shared" ca="1" si="82"/>
        <v/>
      </c>
      <c r="U337" s="115"/>
      <c r="V337" s="56"/>
      <c r="W337" s="56"/>
    </row>
    <row r="338" spans="1:23" s="162" customFormat="1" ht="37.5" customHeight="1" x14ac:dyDescent="0.35">
      <c r="A338" s="99"/>
      <c r="B338" s="80">
        <f>HYPERLINK("#LANÇAMENTOS!"&amp;ADDRESS(ROW(LANÇAMENTOS!$A$16)+(ROW()-ROW($B$40))*2-1,1),ROW()-ROW($B$40))</f>
        <v>298</v>
      </c>
      <c r="C338" s="127"/>
      <c r="D338" s="128"/>
      <c r="E338" s="124"/>
      <c r="F338" s="125"/>
      <c r="G338" s="125"/>
      <c r="H338" s="125"/>
      <c r="I338" s="125"/>
      <c r="J338" s="126"/>
      <c r="K338" s="124"/>
      <c r="L338" s="125"/>
      <c r="M338" s="126"/>
      <c r="N338" s="147" t="str">
        <f t="shared" si="79"/>
        <v/>
      </c>
      <c r="O338" s="148"/>
      <c r="P338" s="137" t="str">
        <f ca="1">IF(C338&lt;&gt;"",HYPERLINK("#LANÇAMENTOS!"&amp;ADDRESS(ROW(LANÇAMENTOS!A$16)+PAINEL!B338*2-1,1),INDIRECT("LANÇAMENTOS!"&amp;ADDRESS(ROW(LANÇAMENTOS!A$16)+PAINEL!B338*2-1,COLUMN(LANÇAMENTOS!F314)))),"")</f>
        <v/>
      </c>
      <c r="Q338" s="138"/>
      <c r="R338" s="57">
        <f t="shared" ca="1" si="80"/>
        <v>0</v>
      </c>
      <c r="S338" s="57" t="str">
        <f t="shared" ca="1" si="81"/>
        <v/>
      </c>
      <c r="T338" s="57" t="str">
        <f t="shared" ca="1" si="82"/>
        <v/>
      </c>
      <c r="U338" s="115"/>
      <c r="V338" s="56"/>
      <c r="W338" s="56"/>
    </row>
    <row r="339" spans="1:23" s="162" customFormat="1" ht="37.5" customHeight="1" x14ac:dyDescent="0.35">
      <c r="A339" s="99"/>
      <c r="B339" s="80">
        <f>HYPERLINK("#LANÇAMENTOS!"&amp;ADDRESS(ROW(LANÇAMENTOS!$A$16)+(ROW()-ROW($B$40))*2-1,1),ROW()-ROW($B$40))</f>
        <v>299</v>
      </c>
      <c r="C339" s="127"/>
      <c r="D339" s="128"/>
      <c r="E339" s="124"/>
      <c r="F339" s="125"/>
      <c r="G339" s="125"/>
      <c r="H339" s="125"/>
      <c r="I339" s="125"/>
      <c r="J339" s="126"/>
      <c r="K339" s="124"/>
      <c r="L339" s="125"/>
      <c r="M339" s="126"/>
      <c r="N339" s="147" t="str">
        <f t="shared" si="79"/>
        <v/>
      </c>
      <c r="O339" s="148"/>
      <c r="P339" s="137" t="str">
        <f ca="1">IF(C339&lt;&gt;"",HYPERLINK("#LANÇAMENTOS!"&amp;ADDRESS(ROW(LANÇAMENTOS!A$16)+PAINEL!B339*2-1,1),INDIRECT("LANÇAMENTOS!"&amp;ADDRESS(ROW(LANÇAMENTOS!A$16)+PAINEL!B339*2-1,COLUMN(LANÇAMENTOS!F315)))),"")</f>
        <v/>
      </c>
      <c r="Q339" s="138"/>
      <c r="R339" s="57">
        <f t="shared" ca="1" si="80"/>
        <v>0</v>
      </c>
      <c r="S339" s="57" t="str">
        <f t="shared" ca="1" si="81"/>
        <v/>
      </c>
      <c r="T339" s="57" t="str">
        <f t="shared" ca="1" si="82"/>
        <v/>
      </c>
      <c r="U339" s="115"/>
      <c r="V339" s="56"/>
      <c r="W339" s="56"/>
    </row>
    <row r="340" spans="1:23" s="162" customFormat="1" ht="37.5" customHeight="1" x14ac:dyDescent="0.35">
      <c r="A340" s="99"/>
      <c r="B340" s="80">
        <f>HYPERLINK("#LANÇAMENTOS!"&amp;ADDRESS(ROW(LANÇAMENTOS!$A$16)+(ROW()-ROW($B$40))*2-1,1),ROW()-ROW($B$40))</f>
        <v>300</v>
      </c>
      <c r="C340" s="127"/>
      <c r="D340" s="128"/>
      <c r="E340" s="124"/>
      <c r="F340" s="125"/>
      <c r="G340" s="125"/>
      <c r="H340" s="125"/>
      <c r="I340" s="125"/>
      <c r="J340" s="126"/>
      <c r="K340" s="124"/>
      <c r="L340" s="125"/>
      <c r="M340" s="126"/>
      <c r="N340" s="147" t="str">
        <f t="shared" si="79"/>
        <v/>
      </c>
      <c r="O340" s="148"/>
      <c r="P340" s="137" t="str">
        <f ca="1">IF(C340&lt;&gt;"",HYPERLINK("#LANÇAMENTOS!"&amp;ADDRESS(ROW(LANÇAMENTOS!A$16)+PAINEL!B340*2-1,1),INDIRECT("LANÇAMENTOS!"&amp;ADDRESS(ROW(LANÇAMENTOS!A$16)+PAINEL!B340*2-1,COLUMN(LANÇAMENTOS!F316)))),"")</f>
        <v/>
      </c>
      <c r="Q340" s="138"/>
      <c r="R340" s="57">
        <f t="shared" ca="1" si="80"/>
        <v>0</v>
      </c>
      <c r="S340" s="57" t="str">
        <f t="shared" ca="1" si="81"/>
        <v/>
      </c>
      <c r="T340" s="57" t="str">
        <f t="shared" ca="1" si="82"/>
        <v/>
      </c>
      <c r="U340" s="115"/>
      <c r="V340" s="56"/>
      <c r="W340" s="56"/>
    </row>
    <row r="341" spans="1:23" s="162" customFormat="1" ht="37.5" customHeight="1" x14ac:dyDescent="0.35">
      <c r="A341" s="99"/>
      <c r="B341" s="80">
        <f>HYPERLINK("#LANÇAMENTOS!"&amp;ADDRESS(ROW(LANÇAMENTOS!$A$16)+(ROW()-ROW($B$40))*2-1,1),ROW()-ROW($B$40))</f>
        <v>301</v>
      </c>
      <c r="C341" s="127"/>
      <c r="D341" s="128"/>
      <c r="E341" s="124"/>
      <c r="F341" s="125"/>
      <c r="G341" s="125"/>
      <c r="H341" s="125"/>
      <c r="I341" s="125"/>
      <c r="J341" s="126"/>
      <c r="K341" s="124"/>
      <c r="L341" s="125"/>
      <c r="M341" s="126"/>
      <c r="N341" s="147" t="str">
        <f t="shared" si="79"/>
        <v/>
      </c>
      <c r="O341" s="148"/>
      <c r="P341" s="137" t="str">
        <f ca="1">IF(C341&lt;&gt;"",HYPERLINK("#LANÇAMENTOS!"&amp;ADDRESS(ROW(LANÇAMENTOS!A$16)+PAINEL!B341*2-1,1),INDIRECT("LANÇAMENTOS!"&amp;ADDRESS(ROW(LANÇAMENTOS!A$16)+PAINEL!B341*2-1,COLUMN(LANÇAMENTOS!F317)))),"")</f>
        <v/>
      </c>
      <c r="Q341" s="138"/>
      <c r="R341" s="57">
        <f t="shared" ca="1" si="80"/>
        <v>0</v>
      </c>
      <c r="S341" s="57" t="str">
        <f t="shared" ca="1" si="81"/>
        <v/>
      </c>
      <c r="T341" s="57" t="str">
        <f t="shared" ca="1" si="82"/>
        <v/>
      </c>
      <c r="U341" s="115"/>
      <c r="V341" s="56"/>
      <c r="W341" s="56"/>
    </row>
    <row r="342" spans="1:23" s="162" customFormat="1" ht="37.5" customHeight="1" x14ac:dyDescent="0.35">
      <c r="A342" s="99"/>
      <c r="B342" s="80">
        <f>HYPERLINK("#LANÇAMENTOS!"&amp;ADDRESS(ROW(LANÇAMENTOS!$A$16)+(ROW()-ROW($B$40))*2-1,1),ROW()-ROW($B$40))</f>
        <v>302</v>
      </c>
      <c r="C342" s="127"/>
      <c r="D342" s="128"/>
      <c r="E342" s="124"/>
      <c r="F342" s="125"/>
      <c r="G342" s="125"/>
      <c r="H342" s="125"/>
      <c r="I342" s="125"/>
      <c r="J342" s="126"/>
      <c r="K342" s="124"/>
      <c r="L342" s="125"/>
      <c r="M342" s="126"/>
      <c r="N342" s="147" t="str">
        <f t="shared" si="79"/>
        <v/>
      </c>
      <c r="O342" s="148"/>
      <c r="P342" s="137" t="str">
        <f ca="1">IF(C342&lt;&gt;"",HYPERLINK("#LANÇAMENTOS!"&amp;ADDRESS(ROW(LANÇAMENTOS!A$16)+PAINEL!B342*2-1,1),INDIRECT("LANÇAMENTOS!"&amp;ADDRESS(ROW(LANÇAMENTOS!A$16)+PAINEL!B342*2-1,COLUMN(LANÇAMENTOS!F318)))),"")</f>
        <v/>
      </c>
      <c r="Q342" s="138"/>
      <c r="R342" s="57">
        <f t="shared" ca="1" si="80"/>
        <v>0</v>
      </c>
      <c r="S342" s="57" t="str">
        <f t="shared" ca="1" si="81"/>
        <v/>
      </c>
      <c r="T342" s="57" t="str">
        <f t="shared" ca="1" si="82"/>
        <v/>
      </c>
      <c r="U342" s="115"/>
      <c r="V342" s="56"/>
      <c r="W342" s="56"/>
    </row>
    <row r="343" spans="1:23" s="162" customFormat="1" ht="37.5" customHeight="1" x14ac:dyDescent="0.35">
      <c r="A343" s="99"/>
      <c r="B343" s="80">
        <f>HYPERLINK("#LANÇAMENTOS!"&amp;ADDRESS(ROW(LANÇAMENTOS!$A$16)+(ROW()-ROW($B$40))*2-1,1),ROW()-ROW($B$40))</f>
        <v>303</v>
      </c>
      <c r="C343" s="127"/>
      <c r="D343" s="128"/>
      <c r="E343" s="124"/>
      <c r="F343" s="125"/>
      <c r="G343" s="125"/>
      <c r="H343" s="125"/>
      <c r="I343" s="125"/>
      <c r="J343" s="126"/>
      <c r="K343" s="124"/>
      <c r="L343" s="125"/>
      <c r="M343" s="126"/>
      <c r="N343" s="147" t="str">
        <f t="shared" si="79"/>
        <v/>
      </c>
      <c r="O343" s="148"/>
      <c r="P343" s="137" t="str">
        <f ca="1">IF(C343&lt;&gt;"",HYPERLINK("#LANÇAMENTOS!"&amp;ADDRESS(ROW(LANÇAMENTOS!A$16)+PAINEL!B343*2-1,1),INDIRECT("LANÇAMENTOS!"&amp;ADDRESS(ROW(LANÇAMENTOS!A$16)+PAINEL!B343*2-1,COLUMN(LANÇAMENTOS!F319)))),"")</f>
        <v/>
      </c>
      <c r="Q343" s="138"/>
      <c r="R343" s="57">
        <f t="shared" ca="1" si="80"/>
        <v>0</v>
      </c>
      <c r="S343" s="57" t="str">
        <f t="shared" ca="1" si="81"/>
        <v/>
      </c>
      <c r="T343" s="57" t="str">
        <f t="shared" ca="1" si="82"/>
        <v/>
      </c>
      <c r="U343" s="115"/>
      <c r="V343" s="56"/>
      <c r="W343" s="56"/>
    </row>
    <row r="344" spans="1:23" s="162" customFormat="1" ht="37.5" customHeight="1" x14ac:dyDescent="0.35">
      <c r="A344" s="99"/>
      <c r="B344" s="80">
        <f>HYPERLINK("#LANÇAMENTOS!"&amp;ADDRESS(ROW(LANÇAMENTOS!$A$16)+(ROW()-ROW($B$40))*2-1,1),ROW()-ROW($B$40))</f>
        <v>304</v>
      </c>
      <c r="C344" s="127"/>
      <c r="D344" s="128"/>
      <c r="E344" s="124"/>
      <c r="F344" s="125"/>
      <c r="G344" s="125"/>
      <c r="H344" s="125"/>
      <c r="I344" s="125"/>
      <c r="J344" s="126"/>
      <c r="K344" s="124"/>
      <c r="L344" s="125"/>
      <c r="M344" s="126"/>
      <c r="N344" s="147" t="str">
        <f t="shared" si="79"/>
        <v/>
      </c>
      <c r="O344" s="148"/>
      <c r="P344" s="137" t="str">
        <f ca="1">IF(C344&lt;&gt;"",HYPERLINK("#LANÇAMENTOS!"&amp;ADDRESS(ROW(LANÇAMENTOS!A$16)+PAINEL!B344*2-1,1),INDIRECT("LANÇAMENTOS!"&amp;ADDRESS(ROW(LANÇAMENTOS!A$16)+PAINEL!B344*2-1,COLUMN(LANÇAMENTOS!F320)))),"")</f>
        <v/>
      </c>
      <c r="Q344" s="138"/>
      <c r="R344" s="57">
        <f t="shared" ca="1" si="80"/>
        <v>0</v>
      </c>
      <c r="S344" s="57" t="str">
        <f t="shared" ca="1" si="81"/>
        <v/>
      </c>
      <c r="T344" s="57" t="str">
        <f t="shared" ca="1" si="82"/>
        <v/>
      </c>
      <c r="U344" s="115"/>
      <c r="V344" s="56"/>
      <c r="W344" s="56"/>
    </row>
    <row r="345" spans="1:23" s="162" customFormat="1" ht="37.5" customHeight="1" x14ac:dyDescent="0.35">
      <c r="A345" s="99"/>
      <c r="B345" s="80">
        <f>HYPERLINK("#LANÇAMENTOS!"&amp;ADDRESS(ROW(LANÇAMENTOS!$A$16)+(ROW()-ROW($B$40))*2-1,1),ROW()-ROW($B$40))</f>
        <v>305</v>
      </c>
      <c r="C345" s="127"/>
      <c r="D345" s="128"/>
      <c r="E345" s="124"/>
      <c r="F345" s="125"/>
      <c r="G345" s="125"/>
      <c r="H345" s="125"/>
      <c r="I345" s="125"/>
      <c r="J345" s="126"/>
      <c r="K345" s="124"/>
      <c r="L345" s="125"/>
      <c r="M345" s="126"/>
      <c r="N345" s="147" t="str">
        <f t="shared" si="79"/>
        <v/>
      </c>
      <c r="O345" s="148"/>
      <c r="P345" s="137" t="str">
        <f ca="1">IF(C345&lt;&gt;"",HYPERLINK("#LANÇAMENTOS!"&amp;ADDRESS(ROW(LANÇAMENTOS!A$16)+PAINEL!B345*2-1,1),INDIRECT("LANÇAMENTOS!"&amp;ADDRESS(ROW(LANÇAMENTOS!A$16)+PAINEL!B345*2-1,COLUMN(LANÇAMENTOS!F321)))),"")</f>
        <v/>
      </c>
      <c r="Q345" s="138"/>
      <c r="R345" s="57">
        <f t="shared" ca="1" si="80"/>
        <v>0</v>
      </c>
      <c r="S345" s="57" t="str">
        <f t="shared" ca="1" si="81"/>
        <v/>
      </c>
      <c r="T345" s="57" t="str">
        <f t="shared" ca="1" si="82"/>
        <v/>
      </c>
      <c r="U345" s="115"/>
      <c r="V345" s="56"/>
      <c r="W345" s="56"/>
    </row>
    <row r="346" spans="1:23" s="162" customFormat="1" ht="37.5" customHeight="1" x14ac:dyDescent="0.35">
      <c r="A346" s="99"/>
      <c r="B346" s="80">
        <f>HYPERLINK("#LANÇAMENTOS!"&amp;ADDRESS(ROW(LANÇAMENTOS!$A$16)+(ROW()-ROW($B$40))*2-1,1),ROW()-ROW($B$40))</f>
        <v>306</v>
      </c>
      <c r="C346" s="127"/>
      <c r="D346" s="128"/>
      <c r="E346" s="124"/>
      <c r="F346" s="125"/>
      <c r="G346" s="125"/>
      <c r="H346" s="125"/>
      <c r="I346" s="125"/>
      <c r="J346" s="126"/>
      <c r="K346" s="124"/>
      <c r="L346" s="125"/>
      <c r="M346" s="126"/>
      <c r="N346" s="147" t="str">
        <f t="shared" si="79"/>
        <v/>
      </c>
      <c r="O346" s="148"/>
      <c r="P346" s="137" t="str">
        <f ca="1">IF(C346&lt;&gt;"",HYPERLINK("#LANÇAMENTOS!"&amp;ADDRESS(ROW(LANÇAMENTOS!A$16)+PAINEL!B346*2-1,1),INDIRECT("LANÇAMENTOS!"&amp;ADDRESS(ROW(LANÇAMENTOS!A$16)+PAINEL!B346*2-1,COLUMN(LANÇAMENTOS!F322)))),"")</f>
        <v/>
      </c>
      <c r="Q346" s="138"/>
      <c r="R346" s="57">
        <f t="shared" ca="1" si="80"/>
        <v>0</v>
      </c>
      <c r="S346" s="57" t="str">
        <f t="shared" ca="1" si="81"/>
        <v/>
      </c>
      <c r="T346" s="57" t="str">
        <f t="shared" ca="1" si="82"/>
        <v/>
      </c>
      <c r="U346" s="115"/>
      <c r="V346" s="56"/>
      <c r="W346" s="56"/>
    </row>
    <row r="347" spans="1:23" s="162" customFormat="1" ht="37.5" customHeight="1" x14ac:dyDescent="0.35">
      <c r="A347" s="99"/>
      <c r="B347" s="80">
        <f>HYPERLINK("#LANÇAMENTOS!"&amp;ADDRESS(ROW(LANÇAMENTOS!$A$16)+(ROW()-ROW($B$40))*2-1,1),ROW()-ROW($B$40))</f>
        <v>307</v>
      </c>
      <c r="C347" s="127"/>
      <c r="D347" s="128"/>
      <c r="E347" s="124"/>
      <c r="F347" s="125"/>
      <c r="G347" s="125"/>
      <c r="H347" s="125"/>
      <c r="I347" s="125"/>
      <c r="J347" s="126"/>
      <c r="K347" s="124"/>
      <c r="L347" s="125"/>
      <c r="M347" s="126"/>
      <c r="N347" s="147" t="str">
        <f t="shared" si="79"/>
        <v/>
      </c>
      <c r="O347" s="148"/>
      <c r="P347" s="137" t="str">
        <f ca="1">IF(C347&lt;&gt;"",HYPERLINK("#LANÇAMENTOS!"&amp;ADDRESS(ROW(LANÇAMENTOS!A$16)+PAINEL!B347*2-1,1),INDIRECT("LANÇAMENTOS!"&amp;ADDRESS(ROW(LANÇAMENTOS!A$16)+PAINEL!B347*2-1,COLUMN(LANÇAMENTOS!F323)))),"")</f>
        <v/>
      </c>
      <c r="Q347" s="138"/>
      <c r="R347" s="57">
        <f t="shared" ca="1" si="80"/>
        <v>0</v>
      </c>
      <c r="S347" s="57" t="str">
        <f t="shared" ca="1" si="81"/>
        <v/>
      </c>
      <c r="T347" s="57" t="str">
        <f t="shared" ca="1" si="82"/>
        <v/>
      </c>
      <c r="U347" s="115"/>
      <c r="V347" s="56"/>
      <c r="W347" s="56"/>
    </row>
    <row r="348" spans="1:23" s="162" customFormat="1" ht="37.5" customHeight="1" x14ac:dyDescent="0.35">
      <c r="A348" s="99"/>
      <c r="B348" s="80">
        <f>HYPERLINK("#LANÇAMENTOS!"&amp;ADDRESS(ROW(LANÇAMENTOS!$A$16)+(ROW()-ROW($B$40))*2-1,1),ROW()-ROW($B$40))</f>
        <v>308</v>
      </c>
      <c r="C348" s="127"/>
      <c r="D348" s="128"/>
      <c r="E348" s="124"/>
      <c r="F348" s="125"/>
      <c r="G348" s="125"/>
      <c r="H348" s="125"/>
      <c r="I348" s="125"/>
      <c r="J348" s="126"/>
      <c r="K348" s="124"/>
      <c r="L348" s="125"/>
      <c r="M348" s="126"/>
      <c r="N348" s="147" t="str">
        <f t="shared" si="79"/>
        <v/>
      </c>
      <c r="O348" s="148"/>
      <c r="P348" s="137" t="str">
        <f ca="1">IF(C348&lt;&gt;"",HYPERLINK("#LANÇAMENTOS!"&amp;ADDRESS(ROW(LANÇAMENTOS!A$16)+PAINEL!B348*2-1,1),INDIRECT("LANÇAMENTOS!"&amp;ADDRESS(ROW(LANÇAMENTOS!A$16)+PAINEL!B348*2-1,COLUMN(LANÇAMENTOS!F324)))),"")</f>
        <v/>
      </c>
      <c r="Q348" s="138"/>
      <c r="R348" s="57">
        <f t="shared" ca="1" si="80"/>
        <v>0</v>
      </c>
      <c r="S348" s="57" t="str">
        <f t="shared" ca="1" si="81"/>
        <v/>
      </c>
      <c r="T348" s="57" t="str">
        <f t="shared" ca="1" si="82"/>
        <v/>
      </c>
      <c r="U348" s="115"/>
      <c r="V348" s="56"/>
      <c r="W348" s="56"/>
    </row>
    <row r="349" spans="1:23" s="162" customFormat="1" ht="37.5" customHeight="1" x14ac:dyDescent="0.35">
      <c r="A349" s="99"/>
      <c r="B349" s="80">
        <f>HYPERLINK("#LANÇAMENTOS!"&amp;ADDRESS(ROW(LANÇAMENTOS!$A$16)+(ROW()-ROW($B$40))*2-1,1),ROW()-ROW($B$40))</f>
        <v>309</v>
      </c>
      <c r="C349" s="127"/>
      <c r="D349" s="128"/>
      <c r="E349" s="124"/>
      <c r="F349" s="125"/>
      <c r="G349" s="125"/>
      <c r="H349" s="125"/>
      <c r="I349" s="125"/>
      <c r="J349" s="126"/>
      <c r="K349" s="124"/>
      <c r="L349" s="125"/>
      <c r="M349" s="126"/>
      <c r="N349" s="147" t="str">
        <f t="shared" si="79"/>
        <v/>
      </c>
      <c r="O349" s="148"/>
      <c r="P349" s="137" t="str">
        <f ca="1">IF(C349&lt;&gt;"",HYPERLINK("#LANÇAMENTOS!"&amp;ADDRESS(ROW(LANÇAMENTOS!A$16)+PAINEL!B349*2-1,1),INDIRECT("LANÇAMENTOS!"&amp;ADDRESS(ROW(LANÇAMENTOS!A$16)+PAINEL!B349*2-1,COLUMN(LANÇAMENTOS!F325)))),"")</f>
        <v/>
      </c>
      <c r="Q349" s="138"/>
      <c r="R349" s="57">
        <f t="shared" ca="1" si="80"/>
        <v>0</v>
      </c>
      <c r="S349" s="57" t="str">
        <f t="shared" ca="1" si="81"/>
        <v/>
      </c>
      <c r="T349" s="57" t="str">
        <f t="shared" ca="1" si="82"/>
        <v/>
      </c>
      <c r="U349" s="115"/>
      <c r="V349" s="56"/>
      <c r="W349" s="56"/>
    </row>
    <row r="350" spans="1:23" s="162" customFormat="1" ht="37.5" customHeight="1" x14ac:dyDescent="0.35">
      <c r="A350" s="99"/>
      <c r="B350" s="80">
        <f>HYPERLINK("#LANÇAMENTOS!"&amp;ADDRESS(ROW(LANÇAMENTOS!$A$16)+(ROW()-ROW($B$40))*2-1,1),ROW()-ROW($B$40))</f>
        <v>310</v>
      </c>
      <c r="C350" s="127"/>
      <c r="D350" s="128"/>
      <c r="E350" s="124"/>
      <c r="F350" s="125"/>
      <c r="G350" s="125"/>
      <c r="H350" s="125"/>
      <c r="I350" s="125"/>
      <c r="J350" s="126"/>
      <c r="K350" s="124"/>
      <c r="L350" s="125"/>
      <c r="M350" s="126"/>
      <c r="N350" s="147" t="str">
        <f t="shared" si="79"/>
        <v/>
      </c>
      <c r="O350" s="148"/>
      <c r="P350" s="137" t="str">
        <f ca="1">IF(C350&lt;&gt;"",HYPERLINK("#LANÇAMENTOS!"&amp;ADDRESS(ROW(LANÇAMENTOS!A$16)+PAINEL!B350*2-1,1),INDIRECT("LANÇAMENTOS!"&amp;ADDRESS(ROW(LANÇAMENTOS!A$16)+PAINEL!B350*2-1,COLUMN(LANÇAMENTOS!F326)))),"")</f>
        <v/>
      </c>
      <c r="Q350" s="138"/>
      <c r="R350" s="57">
        <f t="shared" ca="1" si="80"/>
        <v>0</v>
      </c>
      <c r="S350" s="57" t="str">
        <f t="shared" ca="1" si="81"/>
        <v/>
      </c>
      <c r="T350" s="57" t="str">
        <f t="shared" ca="1" si="82"/>
        <v/>
      </c>
      <c r="U350" s="115"/>
      <c r="V350" s="56"/>
      <c r="W350" s="56"/>
    </row>
    <row r="351" spans="1:23" s="162" customFormat="1" ht="37.5" customHeight="1" x14ac:dyDescent="0.35">
      <c r="A351" s="99"/>
      <c r="B351" s="80">
        <f>HYPERLINK("#LANÇAMENTOS!"&amp;ADDRESS(ROW(LANÇAMENTOS!$A$16)+(ROW()-ROW($B$40))*2-1,1),ROW()-ROW($B$40))</f>
        <v>311</v>
      </c>
      <c r="C351" s="127"/>
      <c r="D351" s="128"/>
      <c r="E351" s="124"/>
      <c r="F351" s="125"/>
      <c r="G351" s="125"/>
      <c r="H351" s="125"/>
      <c r="I351" s="125"/>
      <c r="J351" s="126"/>
      <c r="K351" s="124"/>
      <c r="L351" s="125"/>
      <c r="M351" s="126"/>
      <c r="N351" s="147" t="str">
        <f t="shared" si="79"/>
        <v/>
      </c>
      <c r="O351" s="148"/>
      <c r="P351" s="137" t="str">
        <f ca="1">IF(C351&lt;&gt;"",HYPERLINK("#LANÇAMENTOS!"&amp;ADDRESS(ROW(LANÇAMENTOS!A$16)+PAINEL!B351*2-1,1),INDIRECT("LANÇAMENTOS!"&amp;ADDRESS(ROW(LANÇAMENTOS!A$16)+PAINEL!B351*2-1,COLUMN(LANÇAMENTOS!F327)))),"")</f>
        <v/>
      </c>
      <c r="Q351" s="138"/>
      <c r="R351" s="57">
        <f t="shared" ca="1" si="80"/>
        <v>0</v>
      </c>
      <c r="S351" s="57" t="str">
        <f t="shared" ca="1" si="81"/>
        <v/>
      </c>
      <c r="T351" s="57" t="str">
        <f t="shared" ca="1" si="82"/>
        <v/>
      </c>
      <c r="U351" s="115"/>
      <c r="V351" s="56"/>
      <c r="W351" s="56"/>
    </row>
    <row r="352" spans="1:23" s="162" customFormat="1" ht="37.5" customHeight="1" x14ac:dyDescent="0.35">
      <c r="A352" s="99"/>
      <c r="B352" s="80">
        <f>HYPERLINK("#LANÇAMENTOS!"&amp;ADDRESS(ROW(LANÇAMENTOS!$A$16)+(ROW()-ROW($B$40))*2-1,1),ROW()-ROW($B$40))</f>
        <v>312</v>
      </c>
      <c r="C352" s="127"/>
      <c r="D352" s="128"/>
      <c r="E352" s="124"/>
      <c r="F352" s="125"/>
      <c r="G352" s="125"/>
      <c r="H352" s="125"/>
      <c r="I352" s="125"/>
      <c r="J352" s="126"/>
      <c r="K352" s="124"/>
      <c r="L352" s="125"/>
      <c r="M352" s="126"/>
      <c r="N352" s="147" t="str">
        <f t="shared" si="79"/>
        <v/>
      </c>
      <c r="O352" s="148"/>
      <c r="P352" s="137" t="str">
        <f ca="1">IF(C352&lt;&gt;"",HYPERLINK("#LANÇAMENTOS!"&amp;ADDRESS(ROW(LANÇAMENTOS!A$16)+PAINEL!B352*2-1,1),INDIRECT("LANÇAMENTOS!"&amp;ADDRESS(ROW(LANÇAMENTOS!A$16)+PAINEL!B352*2-1,COLUMN(LANÇAMENTOS!F328)))),"")</f>
        <v/>
      </c>
      <c r="Q352" s="138"/>
      <c r="R352" s="57">
        <f t="shared" ca="1" si="80"/>
        <v>0</v>
      </c>
      <c r="S352" s="57" t="str">
        <f t="shared" ca="1" si="81"/>
        <v/>
      </c>
      <c r="T352" s="57" t="str">
        <f t="shared" ca="1" si="82"/>
        <v/>
      </c>
      <c r="U352" s="115"/>
      <c r="V352" s="56"/>
      <c r="W352" s="56"/>
    </row>
    <row r="353" spans="1:23" s="162" customFormat="1" ht="37.5" customHeight="1" x14ac:dyDescent="0.35">
      <c r="A353" s="99"/>
      <c r="B353" s="80">
        <f>HYPERLINK("#LANÇAMENTOS!"&amp;ADDRESS(ROW(LANÇAMENTOS!$A$16)+(ROW()-ROW($B$40))*2-1,1),ROW()-ROW($B$40))</f>
        <v>313</v>
      </c>
      <c r="C353" s="127"/>
      <c r="D353" s="128"/>
      <c r="E353" s="124"/>
      <c r="F353" s="125"/>
      <c r="G353" s="125"/>
      <c r="H353" s="125"/>
      <c r="I353" s="125"/>
      <c r="J353" s="126"/>
      <c r="K353" s="124"/>
      <c r="L353" s="125"/>
      <c r="M353" s="126"/>
      <c r="N353" s="147" t="str">
        <f t="shared" si="79"/>
        <v/>
      </c>
      <c r="O353" s="148"/>
      <c r="P353" s="137" t="str">
        <f ca="1">IF(C353&lt;&gt;"",HYPERLINK("#LANÇAMENTOS!"&amp;ADDRESS(ROW(LANÇAMENTOS!A$16)+PAINEL!B353*2-1,1),INDIRECT("LANÇAMENTOS!"&amp;ADDRESS(ROW(LANÇAMENTOS!A$16)+PAINEL!B353*2-1,COLUMN(LANÇAMENTOS!F329)))),"")</f>
        <v/>
      </c>
      <c r="Q353" s="138"/>
      <c r="R353" s="57">
        <f t="shared" ca="1" si="80"/>
        <v>0</v>
      </c>
      <c r="S353" s="57" t="str">
        <f t="shared" ca="1" si="81"/>
        <v/>
      </c>
      <c r="T353" s="57" t="str">
        <f t="shared" ca="1" si="82"/>
        <v/>
      </c>
      <c r="U353" s="115"/>
      <c r="V353" s="56"/>
      <c r="W353" s="56"/>
    </row>
    <row r="354" spans="1:23" s="162" customFormat="1" ht="37.5" customHeight="1" x14ac:dyDescent="0.35">
      <c r="A354" s="99"/>
      <c r="B354" s="80">
        <f>HYPERLINK("#LANÇAMENTOS!"&amp;ADDRESS(ROW(LANÇAMENTOS!$A$16)+(ROW()-ROW($B$40))*2-1,1),ROW()-ROW($B$40))</f>
        <v>314</v>
      </c>
      <c r="C354" s="127"/>
      <c r="D354" s="128"/>
      <c r="E354" s="124"/>
      <c r="F354" s="125"/>
      <c r="G354" s="125"/>
      <c r="H354" s="125"/>
      <c r="I354" s="125"/>
      <c r="J354" s="126"/>
      <c r="K354" s="124"/>
      <c r="L354" s="125"/>
      <c r="M354" s="126"/>
      <c r="N354" s="147" t="str">
        <f t="shared" si="79"/>
        <v/>
      </c>
      <c r="O354" s="148"/>
      <c r="P354" s="137" t="str">
        <f ca="1">IF(C354&lt;&gt;"",HYPERLINK("#LANÇAMENTOS!"&amp;ADDRESS(ROW(LANÇAMENTOS!A$16)+PAINEL!B354*2-1,1),INDIRECT("LANÇAMENTOS!"&amp;ADDRESS(ROW(LANÇAMENTOS!A$16)+PAINEL!B354*2-1,COLUMN(LANÇAMENTOS!F330)))),"")</f>
        <v/>
      </c>
      <c r="Q354" s="138"/>
      <c r="R354" s="57">
        <f t="shared" ca="1" si="80"/>
        <v>0</v>
      </c>
      <c r="S354" s="57" t="str">
        <f t="shared" ca="1" si="81"/>
        <v/>
      </c>
      <c r="T354" s="57" t="str">
        <f t="shared" ca="1" si="82"/>
        <v/>
      </c>
      <c r="U354" s="115"/>
      <c r="V354" s="56"/>
      <c r="W354" s="56"/>
    </row>
    <row r="355" spans="1:23" s="162" customFormat="1" ht="37.5" customHeight="1" x14ac:dyDescent="0.35">
      <c r="A355" s="99"/>
      <c r="B355" s="80">
        <f>HYPERLINK("#LANÇAMENTOS!"&amp;ADDRESS(ROW(LANÇAMENTOS!$A$16)+(ROW()-ROW($B$40))*2-1,1),ROW()-ROW($B$40))</f>
        <v>315</v>
      </c>
      <c r="C355" s="127"/>
      <c r="D355" s="128"/>
      <c r="E355" s="124"/>
      <c r="F355" s="125"/>
      <c r="G355" s="125"/>
      <c r="H355" s="125"/>
      <c r="I355" s="125"/>
      <c r="J355" s="126"/>
      <c r="K355" s="124"/>
      <c r="L355" s="125"/>
      <c r="M355" s="126"/>
      <c r="N355" s="147" t="str">
        <f t="shared" si="79"/>
        <v/>
      </c>
      <c r="O355" s="148"/>
      <c r="P355" s="137" t="str">
        <f ca="1">IF(C355&lt;&gt;"",HYPERLINK("#LANÇAMENTOS!"&amp;ADDRESS(ROW(LANÇAMENTOS!A$16)+PAINEL!B355*2-1,1),INDIRECT("LANÇAMENTOS!"&amp;ADDRESS(ROW(LANÇAMENTOS!A$16)+PAINEL!B355*2-1,COLUMN(LANÇAMENTOS!F331)))),"")</f>
        <v/>
      </c>
      <c r="Q355" s="138"/>
      <c r="R355" s="57">
        <f t="shared" ca="1" si="80"/>
        <v>0</v>
      </c>
      <c r="S355" s="57" t="str">
        <f t="shared" ca="1" si="81"/>
        <v/>
      </c>
      <c r="T355" s="57" t="str">
        <f t="shared" ca="1" si="82"/>
        <v/>
      </c>
      <c r="U355" s="115"/>
      <c r="V355" s="56"/>
      <c r="W355" s="56"/>
    </row>
    <row r="356" spans="1:23" s="162" customFormat="1" ht="37.5" customHeight="1" x14ac:dyDescent="0.35">
      <c r="A356" s="99"/>
      <c r="B356" s="80">
        <f>HYPERLINK("#LANÇAMENTOS!"&amp;ADDRESS(ROW(LANÇAMENTOS!$A$16)+(ROW()-ROW($B$40))*2-1,1),ROW()-ROW($B$40))</f>
        <v>316</v>
      </c>
      <c r="C356" s="127"/>
      <c r="D356" s="128"/>
      <c r="E356" s="124"/>
      <c r="F356" s="125"/>
      <c r="G356" s="125"/>
      <c r="H356" s="125"/>
      <c r="I356" s="125"/>
      <c r="J356" s="126"/>
      <c r="K356" s="124"/>
      <c r="L356" s="125"/>
      <c r="M356" s="126"/>
      <c r="N356" s="147" t="str">
        <f t="shared" si="79"/>
        <v/>
      </c>
      <c r="O356" s="148"/>
      <c r="P356" s="137" t="str">
        <f ca="1">IF(C356&lt;&gt;"",HYPERLINK("#LANÇAMENTOS!"&amp;ADDRESS(ROW(LANÇAMENTOS!A$16)+PAINEL!B356*2-1,1),INDIRECT("LANÇAMENTOS!"&amp;ADDRESS(ROW(LANÇAMENTOS!A$16)+PAINEL!B356*2-1,COLUMN(LANÇAMENTOS!F332)))),"")</f>
        <v/>
      </c>
      <c r="Q356" s="138"/>
      <c r="R356" s="57">
        <f t="shared" ca="1" si="80"/>
        <v>0</v>
      </c>
      <c r="S356" s="57" t="str">
        <f t="shared" ca="1" si="81"/>
        <v/>
      </c>
      <c r="T356" s="57" t="str">
        <f t="shared" ca="1" si="82"/>
        <v/>
      </c>
      <c r="U356" s="115"/>
      <c r="V356" s="56"/>
      <c r="W356" s="56"/>
    </row>
    <row r="357" spans="1:23" s="162" customFormat="1" ht="37.5" customHeight="1" x14ac:dyDescent="0.35">
      <c r="A357" s="99"/>
      <c r="B357" s="80">
        <f>HYPERLINK("#LANÇAMENTOS!"&amp;ADDRESS(ROW(LANÇAMENTOS!$A$16)+(ROW()-ROW($B$40))*2-1,1),ROW()-ROW($B$40))</f>
        <v>317</v>
      </c>
      <c r="C357" s="127"/>
      <c r="D357" s="128"/>
      <c r="E357" s="124"/>
      <c r="F357" s="125"/>
      <c r="G357" s="125"/>
      <c r="H357" s="125"/>
      <c r="I357" s="125"/>
      <c r="J357" s="126"/>
      <c r="K357" s="124"/>
      <c r="L357" s="125"/>
      <c r="M357" s="126"/>
      <c r="N357" s="147" t="str">
        <f t="shared" si="79"/>
        <v/>
      </c>
      <c r="O357" s="148"/>
      <c r="P357" s="137" t="str">
        <f ca="1">IF(C357&lt;&gt;"",HYPERLINK("#LANÇAMENTOS!"&amp;ADDRESS(ROW(LANÇAMENTOS!A$16)+PAINEL!B357*2-1,1),INDIRECT("LANÇAMENTOS!"&amp;ADDRESS(ROW(LANÇAMENTOS!A$16)+PAINEL!B357*2-1,COLUMN(LANÇAMENTOS!F333)))),"")</f>
        <v/>
      </c>
      <c r="Q357" s="138"/>
      <c r="R357" s="57">
        <f t="shared" ca="1" si="80"/>
        <v>0</v>
      </c>
      <c r="S357" s="57" t="str">
        <f t="shared" ca="1" si="81"/>
        <v/>
      </c>
      <c r="T357" s="57" t="str">
        <f t="shared" ca="1" si="82"/>
        <v/>
      </c>
      <c r="U357" s="115"/>
      <c r="V357" s="56"/>
      <c r="W357" s="56"/>
    </row>
    <row r="358" spans="1:23" s="162" customFormat="1" ht="37.5" customHeight="1" x14ac:dyDescent="0.35">
      <c r="A358" s="99"/>
      <c r="B358" s="80">
        <f>HYPERLINK("#LANÇAMENTOS!"&amp;ADDRESS(ROW(LANÇAMENTOS!$A$16)+(ROW()-ROW($B$40))*2-1,1),ROW()-ROW($B$40))</f>
        <v>318</v>
      </c>
      <c r="C358" s="127"/>
      <c r="D358" s="128"/>
      <c r="E358" s="124"/>
      <c r="F358" s="125"/>
      <c r="G358" s="125"/>
      <c r="H358" s="125"/>
      <c r="I358" s="125"/>
      <c r="J358" s="126"/>
      <c r="K358" s="124"/>
      <c r="L358" s="125"/>
      <c r="M358" s="126"/>
      <c r="N358" s="147" t="str">
        <f t="shared" si="79"/>
        <v/>
      </c>
      <c r="O358" s="148"/>
      <c r="P358" s="137" t="str">
        <f ca="1">IF(C358&lt;&gt;"",HYPERLINK("#LANÇAMENTOS!"&amp;ADDRESS(ROW(LANÇAMENTOS!A$16)+PAINEL!B358*2-1,1),INDIRECT("LANÇAMENTOS!"&amp;ADDRESS(ROW(LANÇAMENTOS!A$16)+PAINEL!B358*2-1,COLUMN(LANÇAMENTOS!F334)))),"")</f>
        <v/>
      </c>
      <c r="Q358" s="138"/>
      <c r="R358" s="57">
        <f t="shared" ca="1" si="80"/>
        <v>0</v>
      </c>
      <c r="S358" s="57" t="str">
        <f t="shared" ca="1" si="81"/>
        <v/>
      </c>
      <c r="T358" s="57" t="str">
        <f t="shared" ca="1" si="82"/>
        <v/>
      </c>
      <c r="U358" s="115"/>
      <c r="V358" s="56"/>
      <c r="W358" s="56"/>
    </row>
    <row r="359" spans="1:23" s="162" customFormat="1" ht="37.5" customHeight="1" x14ac:dyDescent="0.35">
      <c r="A359" s="99"/>
      <c r="B359" s="80">
        <f>HYPERLINK("#LANÇAMENTOS!"&amp;ADDRESS(ROW(LANÇAMENTOS!$A$16)+(ROW()-ROW($B$40))*2-1,1),ROW()-ROW($B$40))</f>
        <v>319</v>
      </c>
      <c r="C359" s="127"/>
      <c r="D359" s="128"/>
      <c r="E359" s="124"/>
      <c r="F359" s="125"/>
      <c r="G359" s="125"/>
      <c r="H359" s="125"/>
      <c r="I359" s="125"/>
      <c r="J359" s="126"/>
      <c r="K359" s="124"/>
      <c r="L359" s="125"/>
      <c r="M359" s="126"/>
      <c r="N359" s="147" t="str">
        <f t="shared" si="79"/>
        <v/>
      </c>
      <c r="O359" s="148"/>
      <c r="P359" s="137" t="str">
        <f ca="1">IF(C359&lt;&gt;"",HYPERLINK("#LANÇAMENTOS!"&amp;ADDRESS(ROW(LANÇAMENTOS!A$16)+PAINEL!B359*2-1,1),INDIRECT("LANÇAMENTOS!"&amp;ADDRESS(ROW(LANÇAMENTOS!A$16)+PAINEL!B359*2-1,COLUMN(LANÇAMENTOS!F335)))),"")</f>
        <v/>
      </c>
      <c r="Q359" s="138"/>
      <c r="R359" s="57">
        <f t="shared" ca="1" si="80"/>
        <v>0</v>
      </c>
      <c r="S359" s="57" t="str">
        <f t="shared" ca="1" si="81"/>
        <v/>
      </c>
      <c r="T359" s="57" t="str">
        <f t="shared" ca="1" si="82"/>
        <v/>
      </c>
      <c r="U359" s="115"/>
      <c r="V359" s="56"/>
      <c r="W359" s="56"/>
    </row>
    <row r="360" spans="1:23" s="162" customFormat="1" ht="37.5" customHeight="1" x14ac:dyDescent="0.35">
      <c r="A360" s="99"/>
      <c r="B360" s="80">
        <f>HYPERLINK("#LANÇAMENTOS!"&amp;ADDRESS(ROW(LANÇAMENTOS!$A$16)+(ROW()-ROW($B$40))*2-1,1),ROW()-ROW($B$40))</f>
        <v>320</v>
      </c>
      <c r="C360" s="127"/>
      <c r="D360" s="128"/>
      <c r="E360" s="124"/>
      <c r="F360" s="125"/>
      <c r="G360" s="125"/>
      <c r="H360" s="125"/>
      <c r="I360" s="125"/>
      <c r="J360" s="126"/>
      <c r="K360" s="124"/>
      <c r="L360" s="125"/>
      <c r="M360" s="126"/>
      <c r="N360" s="147" t="str">
        <f t="shared" si="79"/>
        <v/>
      </c>
      <c r="O360" s="148"/>
      <c r="P360" s="137" t="str">
        <f ca="1">IF(C360&lt;&gt;"",HYPERLINK("#LANÇAMENTOS!"&amp;ADDRESS(ROW(LANÇAMENTOS!A$16)+PAINEL!B360*2-1,1),INDIRECT("LANÇAMENTOS!"&amp;ADDRESS(ROW(LANÇAMENTOS!A$16)+PAINEL!B360*2-1,COLUMN(LANÇAMENTOS!F336)))),"")</f>
        <v/>
      </c>
      <c r="Q360" s="138"/>
      <c r="R360" s="57">
        <f t="shared" ca="1" si="80"/>
        <v>0</v>
      </c>
      <c r="S360" s="57" t="str">
        <f t="shared" ca="1" si="81"/>
        <v/>
      </c>
      <c r="T360" s="57" t="str">
        <f t="shared" ca="1" si="82"/>
        <v/>
      </c>
      <c r="U360" s="115"/>
      <c r="V360" s="56"/>
      <c r="W360" s="56"/>
    </row>
    <row r="361" spans="1:23" s="162" customFormat="1" ht="37.5" customHeight="1" x14ac:dyDescent="0.35">
      <c r="A361" s="99"/>
      <c r="B361" s="80">
        <f>HYPERLINK("#LANÇAMENTOS!"&amp;ADDRESS(ROW(LANÇAMENTOS!$A$16)+(ROW()-ROW($B$40))*2-1,1),ROW()-ROW($B$40))</f>
        <v>321</v>
      </c>
      <c r="C361" s="127"/>
      <c r="D361" s="128"/>
      <c r="E361" s="124"/>
      <c r="F361" s="125"/>
      <c r="G361" s="125"/>
      <c r="H361" s="125"/>
      <c r="I361" s="125"/>
      <c r="J361" s="126"/>
      <c r="K361" s="124"/>
      <c r="L361" s="125"/>
      <c r="M361" s="126"/>
      <c r="N361" s="147" t="str">
        <f t="shared" si="79"/>
        <v/>
      </c>
      <c r="O361" s="148"/>
      <c r="P361" s="137" t="str">
        <f ca="1">IF(C361&lt;&gt;"",HYPERLINK("#LANÇAMENTOS!"&amp;ADDRESS(ROW(LANÇAMENTOS!A$16)+PAINEL!B361*2-1,1),INDIRECT("LANÇAMENTOS!"&amp;ADDRESS(ROW(LANÇAMENTOS!A$16)+PAINEL!B361*2-1,COLUMN(LANÇAMENTOS!F337)))),"")</f>
        <v/>
      </c>
      <c r="Q361" s="138"/>
      <c r="R361" s="57">
        <f t="shared" ca="1" si="80"/>
        <v>0</v>
      </c>
      <c r="S361" s="57" t="str">
        <f t="shared" ca="1" si="81"/>
        <v/>
      </c>
      <c r="T361" s="57" t="str">
        <f t="shared" ca="1" si="82"/>
        <v/>
      </c>
      <c r="U361" s="115"/>
      <c r="V361" s="56"/>
      <c r="W361" s="56"/>
    </row>
    <row r="362" spans="1:23" s="162" customFormat="1" ht="37.5" customHeight="1" x14ac:dyDescent="0.35">
      <c r="A362" s="99"/>
      <c r="B362" s="80">
        <f>HYPERLINK("#LANÇAMENTOS!"&amp;ADDRESS(ROW(LANÇAMENTOS!$A$16)+(ROW()-ROW($B$40))*2-1,1),ROW()-ROW($B$40))</f>
        <v>322</v>
      </c>
      <c r="C362" s="127"/>
      <c r="D362" s="128"/>
      <c r="E362" s="124"/>
      <c r="F362" s="125"/>
      <c r="G362" s="125"/>
      <c r="H362" s="125"/>
      <c r="I362" s="125"/>
      <c r="J362" s="126"/>
      <c r="K362" s="124"/>
      <c r="L362" s="125"/>
      <c r="M362" s="126"/>
      <c r="N362" s="147" t="str">
        <f t="shared" ref="N362:N425" si="83">HYPERLINK("#"&amp;ADDRESS(ROW($X$38),COLUMN($X$38)),IF(C362&lt;&gt;"",IF(NOT(ISERROR(VLOOKUP(K362,$Z$42:$AA$73,2,FALSE))),VLOOKUP(K362,$Z$42:$AA$73,2,FALSE),$AA$41),""))</f>
        <v/>
      </c>
      <c r="O362" s="148"/>
      <c r="P362" s="137" t="str">
        <f ca="1">IF(C362&lt;&gt;"",HYPERLINK("#LANÇAMENTOS!"&amp;ADDRESS(ROW(LANÇAMENTOS!A$16)+PAINEL!B362*2-1,1),INDIRECT("LANÇAMENTOS!"&amp;ADDRESS(ROW(LANÇAMENTOS!A$16)+PAINEL!B362*2-1,COLUMN(LANÇAMENTOS!F338)))),"")</f>
        <v/>
      </c>
      <c r="Q362" s="138"/>
      <c r="R362" s="57">
        <f t="shared" ref="R362:R425" ca="1" si="84">IF(AND(ISNUMBER(N362),P362&lt;=N362),1,0)</f>
        <v>0</v>
      </c>
      <c r="S362" s="57" t="str">
        <f t="shared" ref="S362:S425" ca="1" si="85">IF(R362,TEXT(B362,"0"),"")</f>
        <v/>
      </c>
      <c r="T362" s="57" t="str">
        <f t="shared" ref="T362:T425" ca="1" si="86">IF(R362,TRIM(S362)&amp;", "&amp;TRIM(T363),TRIM(T363))</f>
        <v/>
      </c>
      <c r="U362" s="115"/>
      <c r="V362" s="56"/>
      <c r="W362" s="56"/>
    </row>
    <row r="363" spans="1:23" s="162" customFormat="1" ht="37.5" customHeight="1" x14ac:dyDescent="0.35">
      <c r="A363" s="99"/>
      <c r="B363" s="80">
        <f>HYPERLINK("#LANÇAMENTOS!"&amp;ADDRESS(ROW(LANÇAMENTOS!$A$16)+(ROW()-ROW($B$40))*2-1,1),ROW()-ROW($B$40))</f>
        <v>323</v>
      </c>
      <c r="C363" s="127"/>
      <c r="D363" s="128"/>
      <c r="E363" s="124"/>
      <c r="F363" s="125"/>
      <c r="G363" s="125"/>
      <c r="H363" s="125"/>
      <c r="I363" s="125"/>
      <c r="J363" s="126"/>
      <c r="K363" s="124"/>
      <c r="L363" s="125"/>
      <c r="M363" s="126"/>
      <c r="N363" s="147" t="str">
        <f t="shared" si="83"/>
        <v/>
      </c>
      <c r="O363" s="148"/>
      <c r="P363" s="137" t="str">
        <f ca="1">IF(C363&lt;&gt;"",HYPERLINK("#LANÇAMENTOS!"&amp;ADDRESS(ROW(LANÇAMENTOS!A$16)+PAINEL!B363*2-1,1),INDIRECT("LANÇAMENTOS!"&amp;ADDRESS(ROW(LANÇAMENTOS!A$16)+PAINEL!B363*2-1,COLUMN(LANÇAMENTOS!F339)))),"")</f>
        <v/>
      </c>
      <c r="Q363" s="138"/>
      <c r="R363" s="57">
        <f t="shared" ca="1" si="84"/>
        <v>0</v>
      </c>
      <c r="S363" s="57" t="str">
        <f t="shared" ca="1" si="85"/>
        <v/>
      </c>
      <c r="T363" s="57" t="str">
        <f t="shared" ca="1" si="86"/>
        <v/>
      </c>
      <c r="U363" s="115"/>
      <c r="V363" s="56"/>
      <c r="W363" s="56"/>
    </row>
    <row r="364" spans="1:23" s="162" customFormat="1" ht="37.5" customHeight="1" x14ac:dyDescent="0.35">
      <c r="A364" s="99"/>
      <c r="B364" s="80">
        <f>HYPERLINK("#LANÇAMENTOS!"&amp;ADDRESS(ROW(LANÇAMENTOS!$A$16)+(ROW()-ROW($B$40))*2-1,1),ROW()-ROW($B$40))</f>
        <v>324</v>
      </c>
      <c r="C364" s="127"/>
      <c r="D364" s="128"/>
      <c r="E364" s="124"/>
      <c r="F364" s="125"/>
      <c r="G364" s="125"/>
      <c r="H364" s="125"/>
      <c r="I364" s="125"/>
      <c r="J364" s="126"/>
      <c r="K364" s="124"/>
      <c r="L364" s="125"/>
      <c r="M364" s="126"/>
      <c r="N364" s="147" t="str">
        <f t="shared" si="83"/>
        <v/>
      </c>
      <c r="O364" s="148"/>
      <c r="P364" s="137" t="str">
        <f ca="1">IF(C364&lt;&gt;"",HYPERLINK("#LANÇAMENTOS!"&amp;ADDRESS(ROW(LANÇAMENTOS!A$16)+PAINEL!B364*2-1,1),INDIRECT("LANÇAMENTOS!"&amp;ADDRESS(ROW(LANÇAMENTOS!A$16)+PAINEL!B364*2-1,COLUMN(LANÇAMENTOS!F340)))),"")</f>
        <v/>
      </c>
      <c r="Q364" s="138"/>
      <c r="R364" s="57">
        <f t="shared" ca="1" si="84"/>
        <v>0</v>
      </c>
      <c r="S364" s="57" t="str">
        <f t="shared" ca="1" si="85"/>
        <v/>
      </c>
      <c r="T364" s="57" t="str">
        <f t="shared" ca="1" si="86"/>
        <v/>
      </c>
      <c r="U364" s="115"/>
      <c r="V364" s="56"/>
      <c r="W364" s="56"/>
    </row>
    <row r="365" spans="1:23" s="162" customFormat="1" ht="37.5" customHeight="1" x14ac:dyDescent="0.35">
      <c r="A365" s="99"/>
      <c r="B365" s="80">
        <f>HYPERLINK("#LANÇAMENTOS!"&amp;ADDRESS(ROW(LANÇAMENTOS!$A$16)+(ROW()-ROW($B$40))*2-1,1),ROW()-ROW($B$40))</f>
        <v>325</v>
      </c>
      <c r="C365" s="127"/>
      <c r="D365" s="128"/>
      <c r="E365" s="124"/>
      <c r="F365" s="125"/>
      <c r="G365" s="125"/>
      <c r="H365" s="125"/>
      <c r="I365" s="125"/>
      <c r="J365" s="126"/>
      <c r="K365" s="124"/>
      <c r="L365" s="125"/>
      <c r="M365" s="126"/>
      <c r="N365" s="147" t="str">
        <f t="shared" si="83"/>
        <v/>
      </c>
      <c r="O365" s="148"/>
      <c r="P365" s="137" t="str">
        <f ca="1">IF(C365&lt;&gt;"",HYPERLINK("#LANÇAMENTOS!"&amp;ADDRESS(ROW(LANÇAMENTOS!A$16)+PAINEL!B365*2-1,1),INDIRECT("LANÇAMENTOS!"&amp;ADDRESS(ROW(LANÇAMENTOS!A$16)+PAINEL!B365*2-1,COLUMN(LANÇAMENTOS!F341)))),"")</f>
        <v/>
      </c>
      <c r="Q365" s="138"/>
      <c r="R365" s="57">
        <f t="shared" ca="1" si="84"/>
        <v>0</v>
      </c>
      <c r="S365" s="57" t="str">
        <f t="shared" ca="1" si="85"/>
        <v/>
      </c>
      <c r="T365" s="57" t="str">
        <f t="shared" ca="1" si="86"/>
        <v/>
      </c>
      <c r="U365" s="115"/>
      <c r="V365" s="56"/>
      <c r="W365" s="56"/>
    </row>
    <row r="366" spans="1:23" s="162" customFormat="1" ht="37.5" customHeight="1" x14ac:dyDescent="0.35">
      <c r="A366" s="99"/>
      <c r="B366" s="80">
        <f>HYPERLINK("#LANÇAMENTOS!"&amp;ADDRESS(ROW(LANÇAMENTOS!$A$16)+(ROW()-ROW($B$40))*2-1,1),ROW()-ROW($B$40))</f>
        <v>326</v>
      </c>
      <c r="C366" s="127"/>
      <c r="D366" s="128"/>
      <c r="E366" s="124"/>
      <c r="F366" s="125"/>
      <c r="G366" s="125"/>
      <c r="H366" s="125"/>
      <c r="I366" s="125"/>
      <c r="J366" s="126"/>
      <c r="K366" s="124"/>
      <c r="L366" s="125"/>
      <c r="M366" s="126"/>
      <c r="N366" s="147" t="str">
        <f t="shared" si="83"/>
        <v/>
      </c>
      <c r="O366" s="148"/>
      <c r="P366" s="137" t="str">
        <f ca="1">IF(C366&lt;&gt;"",HYPERLINK("#LANÇAMENTOS!"&amp;ADDRESS(ROW(LANÇAMENTOS!A$16)+PAINEL!B366*2-1,1),INDIRECT("LANÇAMENTOS!"&amp;ADDRESS(ROW(LANÇAMENTOS!A$16)+PAINEL!B366*2-1,COLUMN(LANÇAMENTOS!F342)))),"")</f>
        <v/>
      </c>
      <c r="Q366" s="138"/>
      <c r="R366" s="57">
        <f t="shared" ca="1" si="84"/>
        <v>0</v>
      </c>
      <c r="S366" s="57" t="str">
        <f t="shared" ca="1" si="85"/>
        <v/>
      </c>
      <c r="T366" s="57" t="str">
        <f t="shared" ca="1" si="86"/>
        <v/>
      </c>
      <c r="U366" s="115"/>
      <c r="V366" s="56"/>
      <c r="W366" s="56"/>
    </row>
    <row r="367" spans="1:23" s="162" customFormat="1" ht="37.5" customHeight="1" x14ac:dyDescent="0.35">
      <c r="A367" s="99"/>
      <c r="B367" s="80">
        <f>HYPERLINK("#LANÇAMENTOS!"&amp;ADDRESS(ROW(LANÇAMENTOS!$A$16)+(ROW()-ROW($B$40))*2-1,1),ROW()-ROW($B$40))</f>
        <v>327</v>
      </c>
      <c r="C367" s="127"/>
      <c r="D367" s="128"/>
      <c r="E367" s="124"/>
      <c r="F367" s="125"/>
      <c r="G367" s="125"/>
      <c r="H367" s="125"/>
      <c r="I367" s="125"/>
      <c r="J367" s="126"/>
      <c r="K367" s="124"/>
      <c r="L367" s="125"/>
      <c r="M367" s="126"/>
      <c r="N367" s="147" t="str">
        <f t="shared" si="83"/>
        <v/>
      </c>
      <c r="O367" s="148"/>
      <c r="P367" s="137" t="str">
        <f ca="1">IF(C367&lt;&gt;"",HYPERLINK("#LANÇAMENTOS!"&amp;ADDRESS(ROW(LANÇAMENTOS!A$16)+PAINEL!B367*2-1,1),INDIRECT("LANÇAMENTOS!"&amp;ADDRESS(ROW(LANÇAMENTOS!A$16)+PAINEL!B367*2-1,COLUMN(LANÇAMENTOS!F343)))),"")</f>
        <v/>
      </c>
      <c r="Q367" s="138"/>
      <c r="R367" s="57">
        <f t="shared" ca="1" si="84"/>
        <v>0</v>
      </c>
      <c r="S367" s="57" t="str">
        <f t="shared" ca="1" si="85"/>
        <v/>
      </c>
      <c r="T367" s="57" t="str">
        <f t="shared" ca="1" si="86"/>
        <v/>
      </c>
      <c r="U367" s="115"/>
      <c r="V367" s="56"/>
      <c r="W367" s="56"/>
    </row>
    <row r="368" spans="1:23" s="162" customFormat="1" ht="37.5" customHeight="1" x14ac:dyDescent="0.35">
      <c r="A368" s="99"/>
      <c r="B368" s="80">
        <f>HYPERLINK("#LANÇAMENTOS!"&amp;ADDRESS(ROW(LANÇAMENTOS!$A$16)+(ROW()-ROW($B$40))*2-1,1),ROW()-ROW($B$40))</f>
        <v>328</v>
      </c>
      <c r="C368" s="127"/>
      <c r="D368" s="128"/>
      <c r="E368" s="124"/>
      <c r="F368" s="125"/>
      <c r="G368" s="125"/>
      <c r="H368" s="125"/>
      <c r="I368" s="125"/>
      <c r="J368" s="126"/>
      <c r="K368" s="124"/>
      <c r="L368" s="125"/>
      <c r="M368" s="126"/>
      <c r="N368" s="147" t="str">
        <f t="shared" si="83"/>
        <v/>
      </c>
      <c r="O368" s="148"/>
      <c r="P368" s="137" t="str">
        <f ca="1">IF(C368&lt;&gt;"",HYPERLINK("#LANÇAMENTOS!"&amp;ADDRESS(ROW(LANÇAMENTOS!A$16)+PAINEL!B368*2-1,1),INDIRECT("LANÇAMENTOS!"&amp;ADDRESS(ROW(LANÇAMENTOS!A$16)+PAINEL!B368*2-1,COLUMN(LANÇAMENTOS!F344)))),"")</f>
        <v/>
      </c>
      <c r="Q368" s="138"/>
      <c r="R368" s="57">
        <f t="shared" ca="1" si="84"/>
        <v>0</v>
      </c>
      <c r="S368" s="57" t="str">
        <f t="shared" ca="1" si="85"/>
        <v/>
      </c>
      <c r="T368" s="57" t="str">
        <f t="shared" ca="1" si="86"/>
        <v/>
      </c>
      <c r="U368" s="115"/>
      <c r="V368" s="56"/>
      <c r="W368" s="56"/>
    </row>
    <row r="369" spans="1:23" s="162" customFormat="1" ht="37.5" customHeight="1" x14ac:dyDescent="0.35">
      <c r="A369" s="99"/>
      <c r="B369" s="80">
        <f>HYPERLINK("#LANÇAMENTOS!"&amp;ADDRESS(ROW(LANÇAMENTOS!$A$16)+(ROW()-ROW($B$40))*2-1,1),ROW()-ROW($B$40))</f>
        <v>329</v>
      </c>
      <c r="C369" s="127"/>
      <c r="D369" s="128"/>
      <c r="E369" s="124"/>
      <c r="F369" s="125"/>
      <c r="G369" s="125"/>
      <c r="H369" s="125"/>
      <c r="I369" s="125"/>
      <c r="J369" s="126"/>
      <c r="K369" s="124"/>
      <c r="L369" s="125"/>
      <c r="M369" s="126"/>
      <c r="N369" s="147" t="str">
        <f t="shared" si="83"/>
        <v/>
      </c>
      <c r="O369" s="148"/>
      <c r="P369" s="137" t="str">
        <f ca="1">IF(C369&lt;&gt;"",HYPERLINK("#LANÇAMENTOS!"&amp;ADDRESS(ROW(LANÇAMENTOS!A$16)+PAINEL!B369*2-1,1),INDIRECT("LANÇAMENTOS!"&amp;ADDRESS(ROW(LANÇAMENTOS!A$16)+PAINEL!B369*2-1,COLUMN(LANÇAMENTOS!F345)))),"")</f>
        <v/>
      </c>
      <c r="Q369" s="138"/>
      <c r="R369" s="57">
        <f t="shared" ca="1" si="84"/>
        <v>0</v>
      </c>
      <c r="S369" s="57" t="str">
        <f t="shared" ca="1" si="85"/>
        <v/>
      </c>
      <c r="T369" s="57" t="str">
        <f t="shared" ca="1" si="86"/>
        <v/>
      </c>
      <c r="U369" s="115"/>
      <c r="V369" s="56"/>
      <c r="W369" s="56"/>
    </row>
    <row r="370" spans="1:23" s="162" customFormat="1" ht="37.5" customHeight="1" x14ac:dyDescent="0.35">
      <c r="A370" s="99"/>
      <c r="B370" s="80">
        <f>HYPERLINK("#LANÇAMENTOS!"&amp;ADDRESS(ROW(LANÇAMENTOS!$A$16)+(ROW()-ROW($B$40))*2-1,1),ROW()-ROW($B$40))</f>
        <v>330</v>
      </c>
      <c r="C370" s="127"/>
      <c r="D370" s="128"/>
      <c r="E370" s="124"/>
      <c r="F370" s="125"/>
      <c r="G370" s="125"/>
      <c r="H370" s="125"/>
      <c r="I370" s="125"/>
      <c r="J370" s="126"/>
      <c r="K370" s="124"/>
      <c r="L370" s="125"/>
      <c r="M370" s="126"/>
      <c r="N370" s="147" t="str">
        <f t="shared" si="83"/>
        <v/>
      </c>
      <c r="O370" s="148"/>
      <c r="P370" s="137" t="str">
        <f ca="1">IF(C370&lt;&gt;"",HYPERLINK("#LANÇAMENTOS!"&amp;ADDRESS(ROW(LANÇAMENTOS!A$16)+PAINEL!B370*2-1,1),INDIRECT("LANÇAMENTOS!"&amp;ADDRESS(ROW(LANÇAMENTOS!A$16)+PAINEL!B370*2-1,COLUMN(LANÇAMENTOS!F346)))),"")</f>
        <v/>
      </c>
      <c r="Q370" s="138"/>
      <c r="R370" s="57">
        <f t="shared" ca="1" si="84"/>
        <v>0</v>
      </c>
      <c r="S370" s="57" t="str">
        <f t="shared" ca="1" si="85"/>
        <v/>
      </c>
      <c r="T370" s="57" t="str">
        <f t="shared" ca="1" si="86"/>
        <v/>
      </c>
      <c r="U370" s="115"/>
      <c r="V370" s="56"/>
      <c r="W370" s="56"/>
    </row>
    <row r="371" spans="1:23" s="162" customFormat="1" ht="37.5" customHeight="1" x14ac:dyDescent="0.35">
      <c r="A371" s="99"/>
      <c r="B371" s="80">
        <f>HYPERLINK("#LANÇAMENTOS!"&amp;ADDRESS(ROW(LANÇAMENTOS!$A$16)+(ROW()-ROW($B$40))*2-1,1),ROW()-ROW($B$40))</f>
        <v>331</v>
      </c>
      <c r="C371" s="127"/>
      <c r="D371" s="128"/>
      <c r="E371" s="124"/>
      <c r="F371" s="125"/>
      <c r="G371" s="125"/>
      <c r="H371" s="125"/>
      <c r="I371" s="125"/>
      <c r="J371" s="126"/>
      <c r="K371" s="124"/>
      <c r="L371" s="125"/>
      <c r="M371" s="126"/>
      <c r="N371" s="147" t="str">
        <f t="shared" si="83"/>
        <v/>
      </c>
      <c r="O371" s="148"/>
      <c r="P371" s="137" t="str">
        <f ca="1">IF(C371&lt;&gt;"",HYPERLINK("#LANÇAMENTOS!"&amp;ADDRESS(ROW(LANÇAMENTOS!A$16)+PAINEL!B371*2-1,1),INDIRECT("LANÇAMENTOS!"&amp;ADDRESS(ROW(LANÇAMENTOS!A$16)+PAINEL!B371*2-1,COLUMN(LANÇAMENTOS!F347)))),"")</f>
        <v/>
      </c>
      <c r="Q371" s="138"/>
      <c r="R371" s="57">
        <f t="shared" ca="1" si="84"/>
        <v>0</v>
      </c>
      <c r="S371" s="57" t="str">
        <f t="shared" ca="1" si="85"/>
        <v/>
      </c>
      <c r="T371" s="57" t="str">
        <f t="shared" ca="1" si="86"/>
        <v/>
      </c>
      <c r="U371" s="115"/>
      <c r="V371" s="56"/>
      <c r="W371" s="56"/>
    </row>
    <row r="372" spans="1:23" s="162" customFormat="1" ht="37.5" customHeight="1" x14ac:dyDescent="0.35">
      <c r="A372" s="99"/>
      <c r="B372" s="80">
        <f>HYPERLINK("#LANÇAMENTOS!"&amp;ADDRESS(ROW(LANÇAMENTOS!$A$16)+(ROW()-ROW($B$40))*2-1,1),ROW()-ROW($B$40))</f>
        <v>332</v>
      </c>
      <c r="C372" s="127"/>
      <c r="D372" s="128"/>
      <c r="E372" s="124"/>
      <c r="F372" s="125"/>
      <c r="G372" s="125"/>
      <c r="H372" s="125"/>
      <c r="I372" s="125"/>
      <c r="J372" s="126"/>
      <c r="K372" s="124"/>
      <c r="L372" s="125"/>
      <c r="M372" s="126"/>
      <c r="N372" s="147" t="str">
        <f t="shared" si="83"/>
        <v/>
      </c>
      <c r="O372" s="148"/>
      <c r="P372" s="137" t="str">
        <f ca="1">IF(C372&lt;&gt;"",HYPERLINK("#LANÇAMENTOS!"&amp;ADDRESS(ROW(LANÇAMENTOS!A$16)+PAINEL!B372*2-1,1),INDIRECT("LANÇAMENTOS!"&amp;ADDRESS(ROW(LANÇAMENTOS!A$16)+PAINEL!B372*2-1,COLUMN(LANÇAMENTOS!F348)))),"")</f>
        <v/>
      </c>
      <c r="Q372" s="138"/>
      <c r="R372" s="57">
        <f t="shared" ca="1" si="84"/>
        <v>0</v>
      </c>
      <c r="S372" s="57" t="str">
        <f t="shared" ca="1" si="85"/>
        <v/>
      </c>
      <c r="T372" s="57" t="str">
        <f t="shared" ca="1" si="86"/>
        <v/>
      </c>
      <c r="U372" s="115"/>
      <c r="V372" s="56"/>
      <c r="W372" s="56"/>
    </row>
    <row r="373" spans="1:23" s="162" customFormat="1" ht="37.5" customHeight="1" x14ac:dyDescent="0.35">
      <c r="A373" s="99"/>
      <c r="B373" s="80">
        <f>HYPERLINK("#LANÇAMENTOS!"&amp;ADDRESS(ROW(LANÇAMENTOS!$A$16)+(ROW()-ROW($B$40))*2-1,1),ROW()-ROW($B$40))</f>
        <v>333</v>
      </c>
      <c r="C373" s="127"/>
      <c r="D373" s="128"/>
      <c r="E373" s="124"/>
      <c r="F373" s="125"/>
      <c r="G373" s="125"/>
      <c r="H373" s="125"/>
      <c r="I373" s="125"/>
      <c r="J373" s="126"/>
      <c r="K373" s="124"/>
      <c r="L373" s="125"/>
      <c r="M373" s="126"/>
      <c r="N373" s="147" t="str">
        <f t="shared" si="83"/>
        <v/>
      </c>
      <c r="O373" s="148"/>
      <c r="P373" s="137" t="str">
        <f ca="1">IF(C373&lt;&gt;"",HYPERLINK("#LANÇAMENTOS!"&amp;ADDRESS(ROW(LANÇAMENTOS!A$16)+PAINEL!B373*2-1,1),INDIRECT("LANÇAMENTOS!"&amp;ADDRESS(ROW(LANÇAMENTOS!A$16)+PAINEL!B373*2-1,COLUMN(LANÇAMENTOS!F349)))),"")</f>
        <v/>
      </c>
      <c r="Q373" s="138"/>
      <c r="R373" s="57">
        <f t="shared" ca="1" si="84"/>
        <v>0</v>
      </c>
      <c r="S373" s="57" t="str">
        <f t="shared" ca="1" si="85"/>
        <v/>
      </c>
      <c r="T373" s="57" t="str">
        <f t="shared" ca="1" si="86"/>
        <v/>
      </c>
      <c r="U373" s="115"/>
      <c r="V373" s="56"/>
      <c r="W373" s="56"/>
    </row>
    <row r="374" spans="1:23" s="162" customFormat="1" ht="37.5" customHeight="1" x14ac:dyDescent="0.35">
      <c r="A374" s="99"/>
      <c r="B374" s="80">
        <f>HYPERLINK("#LANÇAMENTOS!"&amp;ADDRESS(ROW(LANÇAMENTOS!$A$16)+(ROW()-ROW($B$40))*2-1,1),ROW()-ROW($B$40))</f>
        <v>334</v>
      </c>
      <c r="C374" s="127"/>
      <c r="D374" s="128"/>
      <c r="E374" s="124"/>
      <c r="F374" s="125"/>
      <c r="G374" s="125"/>
      <c r="H374" s="125"/>
      <c r="I374" s="125"/>
      <c r="J374" s="126"/>
      <c r="K374" s="124"/>
      <c r="L374" s="125"/>
      <c r="M374" s="126"/>
      <c r="N374" s="147" t="str">
        <f t="shared" si="83"/>
        <v/>
      </c>
      <c r="O374" s="148"/>
      <c r="P374" s="137" t="str">
        <f ca="1">IF(C374&lt;&gt;"",HYPERLINK("#LANÇAMENTOS!"&amp;ADDRESS(ROW(LANÇAMENTOS!A$16)+PAINEL!B374*2-1,1),INDIRECT("LANÇAMENTOS!"&amp;ADDRESS(ROW(LANÇAMENTOS!A$16)+PAINEL!B374*2-1,COLUMN(LANÇAMENTOS!F350)))),"")</f>
        <v/>
      </c>
      <c r="Q374" s="138"/>
      <c r="R374" s="57">
        <f t="shared" ca="1" si="84"/>
        <v>0</v>
      </c>
      <c r="S374" s="57" t="str">
        <f t="shared" ca="1" si="85"/>
        <v/>
      </c>
      <c r="T374" s="57" t="str">
        <f t="shared" ca="1" si="86"/>
        <v/>
      </c>
      <c r="U374" s="115"/>
      <c r="V374" s="56"/>
      <c r="W374" s="56"/>
    </row>
    <row r="375" spans="1:23" s="162" customFormat="1" ht="37.5" customHeight="1" x14ac:dyDescent="0.35">
      <c r="A375" s="99"/>
      <c r="B375" s="80">
        <f>HYPERLINK("#LANÇAMENTOS!"&amp;ADDRESS(ROW(LANÇAMENTOS!$A$16)+(ROW()-ROW($B$40))*2-1,1),ROW()-ROW($B$40))</f>
        <v>335</v>
      </c>
      <c r="C375" s="127"/>
      <c r="D375" s="128"/>
      <c r="E375" s="124"/>
      <c r="F375" s="125"/>
      <c r="G375" s="125"/>
      <c r="H375" s="125"/>
      <c r="I375" s="125"/>
      <c r="J375" s="126"/>
      <c r="K375" s="124"/>
      <c r="L375" s="125"/>
      <c r="M375" s="126"/>
      <c r="N375" s="147" t="str">
        <f t="shared" si="83"/>
        <v/>
      </c>
      <c r="O375" s="148"/>
      <c r="P375" s="137" t="str">
        <f ca="1">IF(C375&lt;&gt;"",HYPERLINK("#LANÇAMENTOS!"&amp;ADDRESS(ROW(LANÇAMENTOS!A$16)+PAINEL!B375*2-1,1),INDIRECT("LANÇAMENTOS!"&amp;ADDRESS(ROW(LANÇAMENTOS!A$16)+PAINEL!B375*2-1,COLUMN(LANÇAMENTOS!F351)))),"")</f>
        <v/>
      </c>
      <c r="Q375" s="138"/>
      <c r="R375" s="57">
        <f t="shared" ca="1" si="84"/>
        <v>0</v>
      </c>
      <c r="S375" s="57" t="str">
        <f t="shared" ca="1" si="85"/>
        <v/>
      </c>
      <c r="T375" s="57" t="str">
        <f t="shared" ca="1" si="86"/>
        <v/>
      </c>
      <c r="U375" s="115"/>
      <c r="V375" s="56"/>
      <c r="W375" s="56"/>
    </row>
    <row r="376" spans="1:23" s="162" customFormat="1" ht="37.5" customHeight="1" x14ac:dyDescent="0.35">
      <c r="A376" s="99"/>
      <c r="B376" s="80">
        <f>HYPERLINK("#LANÇAMENTOS!"&amp;ADDRESS(ROW(LANÇAMENTOS!$A$16)+(ROW()-ROW($B$40))*2-1,1),ROW()-ROW($B$40))</f>
        <v>336</v>
      </c>
      <c r="C376" s="127"/>
      <c r="D376" s="128"/>
      <c r="E376" s="124"/>
      <c r="F376" s="125"/>
      <c r="G376" s="125"/>
      <c r="H376" s="125"/>
      <c r="I376" s="125"/>
      <c r="J376" s="126"/>
      <c r="K376" s="124"/>
      <c r="L376" s="125"/>
      <c r="M376" s="126"/>
      <c r="N376" s="147" t="str">
        <f t="shared" si="83"/>
        <v/>
      </c>
      <c r="O376" s="148"/>
      <c r="P376" s="137" t="str">
        <f ca="1">IF(C376&lt;&gt;"",HYPERLINK("#LANÇAMENTOS!"&amp;ADDRESS(ROW(LANÇAMENTOS!A$16)+PAINEL!B376*2-1,1),INDIRECT("LANÇAMENTOS!"&amp;ADDRESS(ROW(LANÇAMENTOS!A$16)+PAINEL!B376*2-1,COLUMN(LANÇAMENTOS!F352)))),"")</f>
        <v/>
      </c>
      <c r="Q376" s="138"/>
      <c r="R376" s="57">
        <f t="shared" ca="1" si="84"/>
        <v>0</v>
      </c>
      <c r="S376" s="57" t="str">
        <f t="shared" ca="1" si="85"/>
        <v/>
      </c>
      <c r="T376" s="57" t="str">
        <f t="shared" ca="1" si="86"/>
        <v/>
      </c>
      <c r="U376" s="115"/>
      <c r="V376" s="56"/>
      <c r="W376" s="56"/>
    </row>
    <row r="377" spans="1:23" s="162" customFormat="1" ht="37.5" customHeight="1" x14ac:dyDescent="0.35">
      <c r="A377" s="99"/>
      <c r="B377" s="80">
        <f>HYPERLINK("#LANÇAMENTOS!"&amp;ADDRESS(ROW(LANÇAMENTOS!$A$16)+(ROW()-ROW($B$40))*2-1,1),ROW()-ROW($B$40))</f>
        <v>337</v>
      </c>
      <c r="C377" s="127"/>
      <c r="D377" s="128"/>
      <c r="E377" s="124"/>
      <c r="F377" s="125"/>
      <c r="G377" s="125"/>
      <c r="H377" s="125"/>
      <c r="I377" s="125"/>
      <c r="J377" s="126"/>
      <c r="K377" s="124"/>
      <c r="L377" s="125"/>
      <c r="M377" s="126"/>
      <c r="N377" s="147" t="str">
        <f t="shared" si="83"/>
        <v/>
      </c>
      <c r="O377" s="148"/>
      <c r="P377" s="137" t="str">
        <f ca="1">IF(C377&lt;&gt;"",HYPERLINK("#LANÇAMENTOS!"&amp;ADDRESS(ROW(LANÇAMENTOS!A$16)+PAINEL!B377*2-1,1),INDIRECT("LANÇAMENTOS!"&amp;ADDRESS(ROW(LANÇAMENTOS!A$16)+PAINEL!B377*2-1,COLUMN(LANÇAMENTOS!F353)))),"")</f>
        <v/>
      </c>
      <c r="Q377" s="138"/>
      <c r="R377" s="57">
        <f t="shared" ca="1" si="84"/>
        <v>0</v>
      </c>
      <c r="S377" s="57" t="str">
        <f t="shared" ca="1" si="85"/>
        <v/>
      </c>
      <c r="T377" s="57" t="str">
        <f t="shared" ca="1" si="86"/>
        <v/>
      </c>
      <c r="U377" s="115"/>
      <c r="V377" s="56"/>
      <c r="W377" s="56"/>
    </row>
    <row r="378" spans="1:23" s="162" customFormat="1" ht="37.5" customHeight="1" x14ac:dyDescent="0.35">
      <c r="A378" s="99"/>
      <c r="B378" s="80">
        <f>HYPERLINK("#LANÇAMENTOS!"&amp;ADDRESS(ROW(LANÇAMENTOS!$A$16)+(ROW()-ROW($B$40))*2-1,1),ROW()-ROW($B$40))</f>
        <v>338</v>
      </c>
      <c r="C378" s="127"/>
      <c r="D378" s="128"/>
      <c r="E378" s="124"/>
      <c r="F378" s="125"/>
      <c r="G378" s="125"/>
      <c r="H378" s="125"/>
      <c r="I378" s="125"/>
      <c r="J378" s="126"/>
      <c r="K378" s="124"/>
      <c r="L378" s="125"/>
      <c r="M378" s="126"/>
      <c r="N378" s="147" t="str">
        <f t="shared" si="83"/>
        <v/>
      </c>
      <c r="O378" s="148"/>
      <c r="P378" s="137" t="str">
        <f ca="1">IF(C378&lt;&gt;"",HYPERLINK("#LANÇAMENTOS!"&amp;ADDRESS(ROW(LANÇAMENTOS!A$16)+PAINEL!B378*2-1,1),INDIRECT("LANÇAMENTOS!"&amp;ADDRESS(ROW(LANÇAMENTOS!A$16)+PAINEL!B378*2-1,COLUMN(LANÇAMENTOS!F354)))),"")</f>
        <v/>
      </c>
      <c r="Q378" s="138"/>
      <c r="R378" s="57">
        <f t="shared" ca="1" si="84"/>
        <v>0</v>
      </c>
      <c r="S378" s="57" t="str">
        <f t="shared" ca="1" si="85"/>
        <v/>
      </c>
      <c r="T378" s="57" t="str">
        <f t="shared" ca="1" si="86"/>
        <v/>
      </c>
      <c r="U378" s="115"/>
      <c r="V378" s="56"/>
      <c r="W378" s="56"/>
    </row>
    <row r="379" spans="1:23" s="162" customFormat="1" ht="37.5" customHeight="1" x14ac:dyDescent="0.35">
      <c r="A379" s="99"/>
      <c r="B379" s="80">
        <f>HYPERLINK("#LANÇAMENTOS!"&amp;ADDRESS(ROW(LANÇAMENTOS!$A$16)+(ROW()-ROW($B$40))*2-1,1),ROW()-ROW($B$40))</f>
        <v>339</v>
      </c>
      <c r="C379" s="127"/>
      <c r="D379" s="128"/>
      <c r="E379" s="124"/>
      <c r="F379" s="125"/>
      <c r="G379" s="125"/>
      <c r="H379" s="125"/>
      <c r="I379" s="125"/>
      <c r="J379" s="126"/>
      <c r="K379" s="124"/>
      <c r="L379" s="125"/>
      <c r="M379" s="126"/>
      <c r="N379" s="147" t="str">
        <f t="shared" si="83"/>
        <v/>
      </c>
      <c r="O379" s="148"/>
      <c r="P379" s="137" t="str">
        <f ca="1">IF(C379&lt;&gt;"",HYPERLINK("#LANÇAMENTOS!"&amp;ADDRESS(ROW(LANÇAMENTOS!A$16)+PAINEL!B379*2-1,1),INDIRECT("LANÇAMENTOS!"&amp;ADDRESS(ROW(LANÇAMENTOS!A$16)+PAINEL!B379*2-1,COLUMN(LANÇAMENTOS!F355)))),"")</f>
        <v/>
      </c>
      <c r="Q379" s="138"/>
      <c r="R379" s="57">
        <f t="shared" ca="1" si="84"/>
        <v>0</v>
      </c>
      <c r="S379" s="57" t="str">
        <f t="shared" ca="1" si="85"/>
        <v/>
      </c>
      <c r="T379" s="57" t="str">
        <f t="shared" ca="1" si="86"/>
        <v/>
      </c>
      <c r="U379" s="115"/>
      <c r="V379" s="56"/>
      <c r="W379" s="56"/>
    </row>
    <row r="380" spans="1:23" s="162" customFormat="1" ht="37.5" customHeight="1" x14ac:dyDescent="0.35">
      <c r="A380" s="99"/>
      <c r="B380" s="80">
        <f>HYPERLINK("#LANÇAMENTOS!"&amp;ADDRESS(ROW(LANÇAMENTOS!$A$16)+(ROW()-ROW($B$40))*2-1,1),ROW()-ROW($B$40))</f>
        <v>340</v>
      </c>
      <c r="C380" s="127"/>
      <c r="D380" s="128"/>
      <c r="E380" s="124"/>
      <c r="F380" s="125"/>
      <c r="G380" s="125"/>
      <c r="H380" s="125"/>
      <c r="I380" s="125"/>
      <c r="J380" s="126"/>
      <c r="K380" s="124"/>
      <c r="L380" s="125"/>
      <c r="M380" s="126"/>
      <c r="N380" s="147" t="str">
        <f t="shared" si="83"/>
        <v/>
      </c>
      <c r="O380" s="148"/>
      <c r="P380" s="137" t="str">
        <f ca="1">IF(C380&lt;&gt;"",HYPERLINK("#LANÇAMENTOS!"&amp;ADDRESS(ROW(LANÇAMENTOS!A$16)+PAINEL!B380*2-1,1),INDIRECT("LANÇAMENTOS!"&amp;ADDRESS(ROW(LANÇAMENTOS!A$16)+PAINEL!B380*2-1,COLUMN(LANÇAMENTOS!F356)))),"")</f>
        <v/>
      </c>
      <c r="Q380" s="138"/>
      <c r="R380" s="57">
        <f t="shared" ca="1" si="84"/>
        <v>0</v>
      </c>
      <c r="S380" s="57" t="str">
        <f t="shared" ca="1" si="85"/>
        <v/>
      </c>
      <c r="T380" s="57" t="str">
        <f t="shared" ca="1" si="86"/>
        <v/>
      </c>
      <c r="U380" s="115"/>
      <c r="V380" s="56"/>
      <c r="W380" s="56"/>
    </row>
    <row r="381" spans="1:23" s="162" customFormat="1" ht="37.5" customHeight="1" x14ac:dyDescent="0.35">
      <c r="A381" s="99"/>
      <c r="B381" s="80">
        <f>HYPERLINK("#LANÇAMENTOS!"&amp;ADDRESS(ROW(LANÇAMENTOS!$A$16)+(ROW()-ROW($B$40))*2-1,1),ROW()-ROW($B$40))</f>
        <v>341</v>
      </c>
      <c r="C381" s="127"/>
      <c r="D381" s="128"/>
      <c r="E381" s="124"/>
      <c r="F381" s="125"/>
      <c r="G381" s="125"/>
      <c r="H381" s="125"/>
      <c r="I381" s="125"/>
      <c r="J381" s="126"/>
      <c r="K381" s="124"/>
      <c r="L381" s="125"/>
      <c r="M381" s="126"/>
      <c r="N381" s="147" t="str">
        <f t="shared" si="83"/>
        <v/>
      </c>
      <c r="O381" s="148"/>
      <c r="P381" s="137" t="str">
        <f ca="1">IF(C381&lt;&gt;"",HYPERLINK("#LANÇAMENTOS!"&amp;ADDRESS(ROW(LANÇAMENTOS!A$16)+PAINEL!B381*2-1,1),INDIRECT("LANÇAMENTOS!"&amp;ADDRESS(ROW(LANÇAMENTOS!A$16)+PAINEL!B381*2-1,COLUMN(LANÇAMENTOS!F357)))),"")</f>
        <v/>
      </c>
      <c r="Q381" s="138"/>
      <c r="R381" s="57">
        <f t="shared" ca="1" si="84"/>
        <v>0</v>
      </c>
      <c r="S381" s="57" t="str">
        <f t="shared" ca="1" si="85"/>
        <v/>
      </c>
      <c r="T381" s="57" t="str">
        <f t="shared" ca="1" si="86"/>
        <v/>
      </c>
      <c r="U381" s="115"/>
      <c r="V381" s="56"/>
      <c r="W381" s="56"/>
    </row>
    <row r="382" spans="1:23" s="162" customFormat="1" ht="37.5" customHeight="1" x14ac:dyDescent="0.35">
      <c r="A382" s="99"/>
      <c r="B382" s="80">
        <f>HYPERLINK("#LANÇAMENTOS!"&amp;ADDRESS(ROW(LANÇAMENTOS!$A$16)+(ROW()-ROW($B$40))*2-1,1),ROW()-ROW($B$40))</f>
        <v>342</v>
      </c>
      <c r="C382" s="127"/>
      <c r="D382" s="128"/>
      <c r="E382" s="124"/>
      <c r="F382" s="125"/>
      <c r="G382" s="125"/>
      <c r="H382" s="125"/>
      <c r="I382" s="125"/>
      <c r="J382" s="126"/>
      <c r="K382" s="124"/>
      <c r="L382" s="125"/>
      <c r="M382" s="126"/>
      <c r="N382" s="147" t="str">
        <f t="shared" si="83"/>
        <v/>
      </c>
      <c r="O382" s="148"/>
      <c r="P382" s="137" t="str">
        <f ca="1">IF(C382&lt;&gt;"",HYPERLINK("#LANÇAMENTOS!"&amp;ADDRESS(ROW(LANÇAMENTOS!A$16)+PAINEL!B382*2-1,1),INDIRECT("LANÇAMENTOS!"&amp;ADDRESS(ROW(LANÇAMENTOS!A$16)+PAINEL!B382*2-1,COLUMN(LANÇAMENTOS!F358)))),"")</f>
        <v/>
      </c>
      <c r="Q382" s="138"/>
      <c r="R382" s="57">
        <f t="shared" ca="1" si="84"/>
        <v>0</v>
      </c>
      <c r="S382" s="57" t="str">
        <f t="shared" ca="1" si="85"/>
        <v/>
      </c>
      <c r="T382" s="57" t="str">
        <f t="shared" ca="1" si="86"/>
        <v/>
      </c>
      <c r="U382" s="115"/>
      <c r="V382" s="56"/>
      <c r="W382" s="56"/>
    </row>
    <row r="383" spans="1:23" s="162" customFormat="1" ht="37.5" customHeight="1" x14ac:dyDescent="0.35">
      <c r="A383" s="99"/>
      <c r="B383" s="80">
        <f>HYPERLINK("#LANÇAMENTOS!"&amp;ADDRESS(ROW(LANÇAMENTOS!$A$16)+(ROW()-ROW($B$40))*2-1,1),ROW()-ROW($B$40))</f>
        <v>343</v>
      </c>
      <c r="C383" s="127"/>
      <c r="D383" s="128"/>
      <c r="E383" s="124"/>
      <c r="F383" s="125"/>
      <c r="G383" s="125"/>
      <c r="H383" s="125"/>
      <c r="I383" s="125"/>
      <c r="J383" s="126"/>
      <c r="K383" s="124"/>
      <c r="L383" s="125"/>
      <c r="M383" s="126"/>
      <c r="N383" s="147" t="str">
        <f t="shared" si="83"/>
        <v/>
      </c>
      <c r="O383" s="148"/>
      <c r="P383" s="137" t="str">
        <f ca="1">IF(C383&lt;&gt;"",HYPERLINK("#LANÇAMENTOS!"&amp;ADDRESS(ROW(LANÇAMENTOS!A$16)+PAINEL!B383*2-1,1),INDIRECT("LANÇAMENTOS!"&amp;ADDRESS(ROW(LANÇAMENTOS!A$16)+PAINEL!B383*2-1,COLUMN(LANÇAMENTOS!F359)))),"")</f>
        <v/>
      </c>
      <c r="Q383" s="138"/>
      <c r="R383" s="57">
        <f t="shared" ca="1" si="84"/>
        <v>0</v>
      </c>
      <c r="S383" s="57" t="str">
        <f t="shared" ca="1" si="85"/>
        <v/>
      </c>
      <c r="T383" s="57" t="str">
        <f t="shared" ca="1" si="86"/>
        <v/>
      </c>
      <c r="U383" s="115"/>
      <c r="V383" s="56"/>
      <c r="W383" s="56"/>
    </row>
    <row r="384" spans="1:23" s="162" customFormat="1" ht="37.5" customHeight="1" x14ac:dyDescent="0.35">
      <c r="A384" s="99"/>
      <c r="B384" s="80">
        <f>HYPERLINK("#LANÇAMENTOS!"&amp;ADDRESS(ROW(LANÇAMENTOS!$A$16)+(ROW()-ROW($B$40))*2-1,1),ROW()-ROW($B$40))</f>
        <v>344</v>
      </c>
      <c r="C384" s="127"/>
      <c r="D384" s="128"/>
      <c r="E384" s="124"/>
      <c r="F384" s="125"/>
      <c r="G384" s="125"/>
      <c r="H384" s="125"/>
      <c r="I384" s="125"/>
      <c r="J384" s="126"/>
      <c r="K384" s="124"/>
      <c r="L384" s="125"/>
      <c r="M384" s="126"/>
      <c r="N384" s="147" t="str">
        <f t="shared" si="83"/>
        <v/>
      </c>
      <c r="O384" s="148"/>
      <c r="P384" s="137" t="str">
        <f ca="1">IF(C384&lt;&gt;"",HYPERLINK("#LANÇAMENTOS!"&amp;ADDRESS(ROW(LANÇAMENTOS!A$16)+PAINEL!B384*2-1,1),INDIRECT("LANÇAMENTOS!"&amp;ADDRESS(ROW(LANÇAMENTOS!A$16)+PAINEL!B384*2-1,COLUMN(LANÇAMENTOS!F360)))),"")</f>
        <v/>
      </c>
      <c r="Q384" s="138"/>
      <c r="R384" s="57">
        <f t="shared" ca="1" si="84"/>
        <v>0</v>
      </c>
      <c r="S384" s="57" t="str">
        <f t="shared" ca="1" si="85"/>
        <v/>
      </c>
      <c r="T384" s="57" t="str">
        <f t="shared" ca="1" si="86"/>
        <v/>
      </c>
      <c r="U384" s="115"/>
      <c r="V384" s="56"/>
      <c r="W384" s="56"/>
    </row>
    <row r="385" spans="1:23" s="162" customFormat="1" ht="37.5" customHeight="1" x14ac:dyDescent="0.35">
      <c r="A385" s="99"/>
      <c r="B385" s="80">
        <f>HYPERLINK("#LANÇAMENTOS!"&amp;ADDRESS(ROW(LANÇAMENTOS!$A$16)+(ROW()-ROW($B$40))*2-1,1),ROW()-ROW($B$40))</f>
        <v>345</v>
      </c>
      <c r="C385" s="127"/>
      <c r="D385" s="128"/>
      <c r="E385" s="124"/>
      <c r="F385" s="125"/>
      <c r="G385" s="125"/>
      <c r="H385" s="125"/>
      <c r="I385" s="125"/>
      <c r="J385" s="126"/>
      <c r="K385" s="124"/>
      <c r="L385" s="125"/>
      <c r="M385" s="126"/>
      <c r="N385" s="147" t="str">
        <f t="shared" si="83"/>
        <v/>
      </c>
      <c r="O385" s="148"/>
      <c r="P385" s="137" t="str">
        <f ca="1">IF(C385&lt;&gt;"",HYPERLINK("#LANÇAMENTOS!"&amp;ADDRESS(ROW(LANÇAMENTOS!A$16)+PAINEL!B385*2-1,1),INDIRECT("LANÇAMENTOS!"&amp;ADDRESS(ROW(LANÇAMENTOS!A$16)+PAINEL!B385*2-1,COLUMN(LANÇAMENTOS!F361)))),"")</f>
        <v/>
      </c>
      <c r="Q385" s="138"/>
      <c r="R385" s="57">
        <f t="shared" ca="1" si="84"/>
        <v>0</v>
      </c>
      <c r="S385" s="57" t="str">
        <f t="shared" ca="1" si="85"/>
        <v/>
      </c>
      <c r="T385" s="57" t="str">
        <f t="shared" ca="1" si="86"/>
        <v/>
      </c>
      <c r="U385" s="115"/>
      <c r="V385" s="56"/>
      <c r="W385" s="56"/>
    </row>
    <row r="386" spans="1:23" s="162" customFormat="1" ht="37.5" customHeight="1" x14ac:dyDescent="0.35">
      <c r="A386" s="99"/>
      <c r="B386" s="80">
        <f>HYPERLINK("#LANÇAMENTOS!"&amp;ADDRESS(ROW(LANÇAMENTOS!$A$16)+(ROW()-ROW($B$40))*2-1,1),ROW()-ROW($B$40))</f>
        <v>346</v>
      </c>
      <c r="C386" s="127"/>
      <c r="D386" s="128"/>
      <c r="E386" s="124"/>
      <c r="F386" s="125"/>
      <c r="G386" s="125"/>
      <c r="H386" s="125"/>
      <c r="I386" s="125"/>
      <c r="J386" s="126"/>
      <c r="K386" s="124"/>
      <c r="L386" s="125"/>
      <c r="M386" s="126"/>
      <c r="N386" s="147" t="str">
        <f t="shared" si="83"/>
        <v/>
      </c>
      <c r="O386" s="148"/>
      <c r="P386" s="137" t="str">
        <f ca="1">IF(C386&lt;&gt;"",HYPERLINK("#LANÇAMENTOS!"&amp;ADDRESS(ROW(LANÇAMENTOS!A$16)+PAINEL!B386*2-1,1),INDIRECT("LANÇAMENTOS!"&amp;ADDRESS(ROW(LANÇAMENTOS!A$16)+PAINEL!B386*2-1,COLUMN(LANÇAMENTOS!F362)))),"")</f>
        <v/>
      </c>
      <c r="Q386" s="138"/>
      <c r="R386" s="57">
        <f t="shared" ca="1" si="84"/>
        <v>0</v>
      </c>
      <c r="S386" s="57" t="str">
        <f t="shared" ca="1" si="85"/>
        <v/>
      </c>
      <c r="T386" s="57" t="str">
        <f t="shared" ca="1" si="86"/>
        <v/>
      </c>
      <c r="U386" s="115"/>
      <c r="V386" s="56"/>
      <c r="W386" s="56"/>
    </row>
    <row r="387" spans="1:23" s="162" customFormat="1" ht="37.5" customHeight="1" x14ac:dyDescent="0.35">
      <c r="A387" s="99"/>
      <c r="B387" s="80">
        <f>HYPERLINK("#LANÇAMENTOS!"&amp;ADDRESS(ROW(LANÇAMENTOS!$A$16)+(ROW()-ROW($B$40))*2-1,1),ROW()-ROW($B$40))</f>
        <v>347</v>
      </c>
      <c r="C387" s="127"/>
      <c r="D387" s="128"/>
      <c r="E387" s="124"/>
      <c r="F387" s="125"/>
      <c r="G387" s="125"/>
      <c r="H387" s="125"/>
      <c r="I387" s="125"/>
      <c r="J387" s="126"/>
      <c r="K387" s="124"/>
      <c r="L387" s="125"/>
      <c r="M387" s="126"/>
      <c r="N387" s="147" t="str">
        <f t="shared" si="83"/>
        <v/>
      </c>
      <c r="O387" s="148"/>
      <c r="P387" s="137" t="str">
        <f ca="1">IF(C387&lt;&gt;"",HYPERLINK("#LANÇAMENTOS!"&amp;ADDRESS(ROW(LANÇAMENTOS!A$16)+PAINEL!B387*2-1,1),INDIRECT("LANÇAMENTOS!"&amp;ADDRESS(ROW(LANÇAMENTOS!A$16)+PAINEL!B387*2-1,COLUMN(LANÇAMENTOS!F363)))),"")</f>
        <v/>
      </c>
      <c r="Q387" s="138"/>
      <c r="R387" s="57">
        <f t="shared" ca="1" si="84"/>
        <v>0</v>
      </c>
      <c r="S387" s="57" t="str">
        <f t="shared" ca="1" si="85"/>
        <v/>
      </c>
      <c r="T387" s="57" t="str">
        <f t="shared" ca="1" si="86"/>
        <v/>
      </c>
      <c r="U387" s="115"/>
      <c r="V387" s="56"/>
      <c r="W387" s="56"/>
    </row>
    <row r="388" spans="1:23" s="162" customFormat="1" ht="37.5" customHeight="1" x14ac:dyDescent="0.35">
      <c r="A388" s="99"/>
      <c r="B388" s="80">
        <f>HYPERLINK("#LANÇAMENTOS!"&amp;ADDRESS(ROW(LANÇAMENTOS!$A$16)+(ROW()-ROW($B$40))*2-1,1),ROW()-ROW($B$40))</f>
        <v>348</v>
      </c>
      <c r="C388" s="127"/>
      <c r="D388" s="128"/>
      <c r="E388" s="124"/>
      <c r="F388" s="125"/>
      <c r="G388" s="125"/>
      <c r="H388" s="125"/>
      <c r="I388" s="125"/>
      <c r="J388" s="126"/>
      <c r="K388" s="124"/>
      <c r="L388" s="125"/>
      <c r="M388" s="126"/>
      <c r="N388" s="147" t="str">
        <f t="shared" si="83"/>
        <v/>
      </c>
      <c r="O388" s="148"/>
      <c r="P388" s="137" t="str">
        <f ca="1">IF(C388&lt;&gt;"",HYPERLINK("#LANÇAMENTOS!"&amp;ADDRESS(ROW(LANÇAMENTOS!A$16)+PAINEL!B388*2-1,1),INDIRECT("LANÇAMENTOS!"&amp;ADDRESS(ROW(LANÇAMENTOS!A$16)+PAINEL!B388*2-1,COLUMN(LANÇAMENTOS!F364)))),"")</f>
        <v/>
      </c>
      <c r="Q388" s="138"/>
      <c r="R388" s="57">
        <f t="shared" ca="1" si="84"/>
        <v>0</v>
      </c>
      <c r="S388" s="57" t="str">
        <f t="shared" ca="1" si="85"/>
        <v/>
      </c>
      <c r="T388" s="57" t="str">
        <f t="shared" ca="1" si="86"/>
        <v/>
      </c>
      <c r="U388" s="115"/>
      <c r="V388" s="56"/>
      <c r="W388" s="56"/>
    </row>
    <row r="389" spans="1:23" s="162" customFormat="1" ht="37.5" customHeight="1" x14ac:dyDescent="0.35">
      <c r="A389" s="99"/>
      <c r="B389" s="80">
        <f>HYPERLINK("#LANÇAMENTOS!"&amp;ADDRESS(ROW(LANÇAMENTOS!$A$16)+(ROW()-ROW($B$40))*2-1,1),ROW()-ROW($B$40))</f>
        <v>349</v>
      </c>
      <c r="C389" s="127"/>
      <c r="D389" s="128"/>
      <c r="E389" s="124"/>
      <c r="F389" s="125"/>
      <c r="G389" s="125"/>
      <c r="H389" s="125"/>
      <c r="I389" s="125"/>
      <c r="J389" s="126"/>
      <c r="K389" s="124"/>
      <c r="L389" s="125"/>
      <c r="M389" s="126"/>
      <c r="N389" s="147" t="str">
        <f t="shared" si="83"/>
        <v/>
      </c>
      <c r="O389" s="148"/>
      <c r="P389" s="137" t="str">
        <f ca="1">IF(C389&lt;&gt;"",HYPERLINK("#LANÇAMENTOS!"&amp;ADDRESS(ROW(LANÇAMENTOS!A$16)+PAINEL!B389*2-1,1),INDIRECT("LANÇAMENTOS!"&amp;ADDRESS(ROW(LANÇAMENTOS!A$16)+PAINEL!B389*2-1,COLUMN(LANÇAMENTOS!F365)))),"")</f>
        <v/>
      </c>
      <c r="Q389" s="138"/>
      <c r="R389" s="57">
        <f t="shared" ca="1" si="84"/>
        <v>0</v>
      </c>
      <c r="S389" s="57" t="str">
        <f t="shared" ca="1" si="85"/>
        <v/>
      </c>
      <c r="T389" s="57" t="str">
        <f t="shared" ca="1" si="86"/>
        <v/>
      </c>
      <c r="U389" s="115"/>
      <c r="V389" s="56"/>
      <c r="W389" s="56"/>
    </row>
    <row r="390" spans="1:23" s="162" customFormat="1" ht="37.5" customHeight="1" x14ac:dyDescent="0.35">
      <c r="A390" s="99"/>
      <c r="B390" s="80">
        <f>HYPERLINK("#LANÇAMENTOS!"&amp;ADDRESS(ROW(LANÇAMENTOS!$A$16)+(ROW()-ROW($B$40))*2-1,1),ROW()-ROW($B$40))</f>
        <v>350</v>
      </c>
      <c r="C390" s="127"/>
      <c r="D390" s="128"/>
      <c r="E390" s="124"/>
      <c r="F390" s="125"/>
      <c r="G390" s="125"/>
      <c r="H390" s="125"/>
      <c r="I390" s="125"/>
      <c r="J390" s="126"/>
      <c r="K390" s="124"/>
      <c r="L390" s="125"/>
      <c r="M390" s="126"/>
      <c r="N390" s="147" t="str">
        <f t="shared" si="83"/>
        <v/>
      </c>
      <c r="O390" s="148"/>
      <c r="P390" s="137" t="str">
        <f ca="1">IF(C390&lt;&gt;"",HYPERLINK("#LANÇAMENTOS!"&amp;ADDRESS(ROW(LANÇAMENTOS!A$16)+PAINEL!B390*2-1,1),INDIRECT("LANÇAMENTOS!"&amp;ADDRESS(ROW(LANÇAMENTOS!A$16)+PAINEL!B390*2-1,COLUMN(LANÇAMENTOS!F366)))),"")</f>
        <v/>
      </c>
      <c r="Q390" s="138"/>
      <c r="R390" s="57">
        <f t="shared" ca="1" si="84"/>
        <v>0</v>
      </c>
      <c r="S390" s="57" t="str">
        <f t="shared" ca="1" si="85"/>
        <v/>
      </c>
      <c r="T390" s="57" t="str">
        <f t="shared" ca="1" si="86"/>
        <v/>
      </c>
      <c r="U390" s="115"/>
      <c r="V390" s="56"/>
      <c r="W390" s="56"/>
    </row>
    <row r="391" spans="1:23" s="162" customFormat="1" ht="37.5" customHeight="1" x14ac:dyDescent="0.35">
      <c r="A391" s="99"/>
      <c r="B391" s="80">
        <f>HYPERLINK("#LANÇAMENTOS!"&amp;ADDRESS(ROW(LANÇAMENTOS!$A$16)+(ROW()-ROW($B$40))*2-1,1),ROW()-ROW($B$40))</f>
        <v>351</v>
      </c>
      <c r="C391" s="127"/>
      <c r="D391" s="128"/>
      <c r="E391" s="124"/>
      <c r="F391" s="125"/>
      <c r="G391" s="125"/>
      <c r="H391" s="125"/>
      <c r="I391" s="125"/>
      <c r="J391" s="126"/>
      <c r="K391" s="124"/>
      <c r="L391" s="125"/>
      <c r="M391" s="126"/>
      <c r="N391" s="147" t="str">
        <f t="shared" si="83"/>
        <v/>
      </c>
      <c r="O391" s="148"/>
      <c r="P391" s="137" t="str">
        <f ca="1">IF(C391&lt;&gt;"",HYPERLINK("#LANÇAMENTOS!"&amp;ADDRESS(ROW(LANÇAMENTOS!A$16)+PAINEL!B391*2-1,1),INDIRECT("LANÇAMENTOS!"&amp;ADDRESS(ROW(LANÇAMENTOS!A$16)+PAINEL!B391*2-1,COLUMN(LANÇAMENTOS!F367)))),"")</f>
        <v/>
      </c>
      <c r="Q391" s="138"/>
      <c r="R391" s="57">
        <f t="shared" ca="1" si="84"/>
        <v>0</v>
      </c>
      <c r="S391" s="57" t="str">
        <f t="shared" ca="1" si="85"/>
        <v/>
      </c>
      <c r="T391" s="57" t="str">
        <f t="shared" ca="1" si="86"/>
        <v/>
      </c>
      <c r="U391" s="115"/>
      <c r="V391" s="56"/>
      <c r="W391" s="56"/>
    </row>
    <row r="392" spans="1:23" s="162" customFormat="1" ht="37.5" customHeight="1" x14ac:dyDescent="0.35">
      <c r="A392" s="99"/>
      <c r="B392" s="80">
        <f>HYPERLINK("#LANÇAMENTOS!"&amp;ADDRESS(ROW(LANÇAMENTOS!$A$16)+(ROW()-ROW($B$40))*2-1,1),ROW()-ROW($B$40))</f>
        <v>352</v>
      </c>
      <c r="C392" s="127"/>
      <c r="D392" s="128"/>
      <c r="E392" s="124"/>
      <c r="F392" s="125"/>
      <c r="G392" s="125"/>
      <c r="H392" s="125"/>
      <c r="I392" s="125"/>
      <c r="J392" s="126"/>
      <c r="K392" s="124"/>
      <c r="L392" s="125"/>
      <c r="M392" s="126"/>
      <c r="N392" s="147" t="str">
        <f t="shared" si="83"/>
        <v/>
      </c>
      <c r="O392" s="148"/>
      <c r="P392" s="137" t="str">
        <f ca="1">IF(C392&lt;&gt;"",HYPERLINK("#LANÇAMENTOS!"&amp;ADDRESS(ROW(LANÇAMENTOS!A$16)+PAINEL!B392*2-1,1),INDIRECT("LANÇAMENTOS!"&amp;ADDRESS(ROW(LANÇAMENTOS!A$16)+PAINEL!B392*2-1,COLUMN(LANÇAMENTOS!F368)))),"")</f>
        <v/>
      </c>
      <c r="Q392" s="138"/>
      <c r="R392" s="57">
        <f t="shared" ca="1" si="84"/>
        <v>0</v>
      </c>
      <c r="S392" s="57" t="str">
        <f t="shared" ca="1" si="85"/>
        <v/>
      </c>
      <c r="T392" s="57" t="str">
        <f t="shared" ca="1" si="86"/>
        <v/>
      </c>
      <c r="U392" s="115"/>
      <c r="V392" s="56"/>
      <c r="W392" s="56"/>
    </row>
    <row r="393" spans="1:23" s="162" customFormat="1" ht="37.5" customHeight="1" x14ac:dyDescent="0.35">
      <c r="A393" s="99"/>
      <c r="B393" s="80">
        <f>HYPERLINK("#LANÇAMENTOS!"&amp;ADDRESS(ROW(LANÇAMENTOS!$A$16)+(ROW()-ROW($B$40))*2-1,1),ROW()-ROW($B$40))</f>
        <v>353</v>
      </c>
      <c r="C393" s="127"/>
      <c r="D393" s="128"/>
      <c r="E393" s="124"/>
      <c r="F393" s="125"/>
      <c r="G393" s="125"/>
      <c r="H393" s="125"/>
      <c r="I393" s="125"/>
      <c r="J393" s="126"/>
      <c r="K393" s="124"/>
      <c r="L393" s="125"/>
      <c r="M393" s="126"/>
      <c r="N393" s="147" t="str">
        <f t="shared" si="83"/>
        <v/>
      </c>
      <c r="O393" s="148"/>
      <c r="P393" s="137" t="str">
        <f ca="1">IF(C393&lt;&gt;"",HYPERLINK("#LANÇAMENTOS!"&amp;ADDRESS(ROW(LANÇAMENTOS!A$16)+PAINEL!B393*2-1,1),INDIRECT("LANÇAMENTOS!"&amp;ADDRESS(ROW(LANÇAMENTOS!A$16)+PAINEL!B393*2-1,COLUMN(LANÇAMENTOS!F369)))),"")</f>
        <v/>
      </c>
      <c r="Q393" s="138"/>
      <c r="R393" s="57">
        <f t="shared" ca="1" si="84"/>
        <v>0</v>
      </c>
      <c r="S393" s="57" t="str">
        <f t="shared" ca="1" si="85"/>
        <v/>
      </c>
      <c r="T393" s="57" t="str">
        <f t="shared" ca="1" si="86"/>
        <v/>
      </c>
      <c r="U393" s="115"/>
      <c r="V393" s="56"/>
      <c r="W393" s="56"/>
    </row>
    <row r="394" spans="1:23" s="162" customFormat="1" ht="37.5" customHeight="1" x14ac:dyDescent="0.35">
      <c r="A394" s="99"/>
      <c r="B394" s="80">
        <f>HYPERLINK("#LANÇAMENTOS!"&amp;ADDRESS(ROW(LANÇAMENTOS!$A$16)+(ROW()-ROW($B$40))*2-1,1),ROW()-ROW($B$40))</f>
        <v>354</v>
      </c>
      <c r="C394" s="127"/>
      <c r="D394" s="128"/>
      <c r="E394" s="124"/>
      <c r="F394" s="125"/>
      <c r="G394" s="125"/>
      <c r="H394" s="125"/>
      <c r="I394" s="125"/>
      <c r="J394" s="126"/>
      <c r="K394" s="124"/>
      <c r="L394" s="125"/>
      <c r="M394" s="126"/>
      <c r="N394" s="147" t="str">
        <f t="shared" si="83"/>
        <v/>
      </c>
      <c r="O394" s="148"/>
      <c r="P394" s="137" t="str">
        <f ca="1">IF(C394&lt;&gt;"",HYPERLINK("#LANÇAMENTOS!"&amp;ADDRESS(ROW(LANÇAMENTOS!A$16)+PAINEL!B394*2-1,1),INDIRECT("LANÇAMENTOS!"&amp;ADDRESS(ROW(LANÇAMENTOS!A$16)+PAINEL!B394*2-1,COLUMN(LANÇAMENTOS!F370)))),"")</f>
        <v/>
      </c>
      <c r="Q394" s="138"/>
      <c r="R394" s="57">
        <f t="shared" ca="1" si="84"/>
        <v>0</v>
      </c>
      <c r="S394" s="57" t="str">
        <f t="shared" ca="1" si="85"/>
        <v/>
      </c>
      <c r="T394" s="57" t="str">
        <f t="shared" ca="1" si="86"/>
        <v/>
      </c>
      <c r="U394" s="115"/>
      <c r="V394" s="56"/>
      <c r="W394" s="56"/>
    </row>
    <row r="395" spans="1:23" s="162" customFormat="1" ht="37.5" customHeight="1" x14ac:dyDescent="0.35">
      <c r="A395" s="99"/>
      <c r="B395" s="80">
        <f>HYPERLINK("#LANÇAMENTOS!"&amp;ADDRESS(ROW(LANÇAMENTOS!$A$16)+(ROW()-ROW($B$40))*2-1,1),ROW()-ROW($B$40))</f>
        <v>355</v>
      </c>
      <c r="C395" s="127"/>
      <c r="D395" s="128"/>
      <c r="E395" s="124"/>
      <c r="F395" s="125"/>
      <c r="G395" s="125"/>
      <c r="H395" s="125"/>
      <c r="I395" s="125"/>
      <c r="J395" s="126"/>
      <c r="K395" s="124"/>
      <c r="L395" s="125"/>
      <c r="M395" s="126"/>
      <c r="N395" s="147" t="str">
        <f t="shared" si="83"/>
        <v/>
      </c>
      <c r="O395" s="148"/>
      <c r="P395" s="137" t="str">
        <f ca="1">IF(C395&lt;&gt;"",HYPERLINK("#LANÇAMENTOS!"&amp;ADDRESS(ROW(LANÇAMENTOS!A$16)+PAINEL!B395*2-1,1),INDIRECT("LANÇAMENTOS!"&amp;ADDRESS(ROW(LANÇAMENTOS!A$16)+PAINEL!B395*2-1,COLUMN(LANÇAMENTOS!F371)))),"")</f>
        <v/>
      </c>
      <c r="Q395" s="138"/>
      <c r="R395" s="57">
        <f t="shared" ca="1" si="84"/>
        <v>0</v>
      </c>
      <c r="S395" s="57" t="str">
        <f t="shared" ca="1" si="85"/>
        <v/>
      </c>
      <c r="T395" s="57" t="str">
        <f t="shared" ca="1" si="86"/>
        <v/>
      </c>
      <c r="U395" s="115"/>
      <c r="V395" s="56"/>
      <c r="W395" s="56"/>
    </row>
    <row r="396" spans="1:23" s="162" customFormat="1" ht="37.5" customHeight="1" x14ac:dyDescent="0.35">
      <c r="A396" s="99"/>
      <c r="B396" s="80">
        <f>HYPERLINK("#LANÇAMENTOS!"&amp;ADDRESS(ROW(LANÇAMENTOS!$A$16)+(ROW()-ROW($B$40))*2-1,1),ROW()-ROW($B$40))</f>
        <v>356</v>
      </c>
      <c r="C396" s="127"/>
      <c r="D396" s="128"/>
      <c r="E396" s="124"/>
      <c r="F396" s="125"/>
      <c r="G396" s="125"/>
      <c r="H396" s="125"/>
      <c r="I396" s="125"/>
      <c r="J396" s="126"/>
      <c r="K396" s="124"/>
      <c r="L396" s="125"/>
      <c r="M396" s="126"/>
      <c r="N396" s="147" t="str">
        <f t="shared" si="83"/>
        <v/>
      </c>
      <c r="O396" s="148"/>
      <c r="P396" s="137" t="str">
        <f ca="1">IF(C396&lt;&gt;"",HYPERLINK("#LANÇAMENTOS!"&amp;ADDRESS(ROW(LANÇAMENTOS!A$16)+PAINEL!B396*2-1,1),INDIRECT("LANÇAMENTOS!"&amp;ADDRESS(ROW(LANÇAMENTOS!A$16)+PAINEL!B396*2-1,COLUMN(LANÇAMENTOS!F372)))),"")</f>
        <v/>
      </c>
      <c r="Q396" s="138"/>
      <c r="R396" s="57">
        <f t="shared" ca="1" si="84"/>
        <v>0</v>
      </c>
      <c r="S396" s="57" t="str">
        <f t="shared" ca="1" si="85"/>
        <v/>
      </c>
      <c r="T396" s="57" t="str">
        <f t="shared" ca="1" si="86"/>
        <v/>
      </c>
      <c r="U396" s="115"/>
      <c r="V396" s="56"/>
      <c r="W396" s="56"/>
    </row>
    <row r="397" spans="1:23" s="162" customFormat="1" ht="37.5" customHeight="1" x14ac:dyDescent="0.35">
      <c r="A397" s="99"/>
      <c r="B397" s="80">
        <f>HYPERLINK("#LANÇAMENTOS!"&amp;ADDRESS(ROW(LANÇAMENTOS!$A$16)+(ROW()-ROW($B$40))*2-1,1),ROW()-ROW($B$40))</f>
        <v>357</v>
      </c>
      <c r="C397" s="127"/>
      <c r="D397" s="128"/>
      <c r="E397" s="124"/>
      <c r="F397" s="125"/>
      <c r="G397" s="125"/>
      <c r="H397" s="125"/>
      <c r="I397" s="125"/>
      <c r="J397" s="126"/>
      <c r="K397" s="124"/>
      <c r="L397" s="125"/>
      <c r="M397" s="126"/>
      <c r="N397" s="147" t="str">
        <f t="shared" si="83"/>
        <v/>
      </c>
      <c r="O397" s="148"/>
      <c r="P397" s="137" t="str">
        <f ca="1">IF(C397&lt;&gt;"",HYPERLINK("#LANÇAMENTOS!"&amp;ADDRESS(ROW(LANÇAMENTOS!A$16)+PAINEL!B397*2-1,1),INDIRECT("LANÇAMENTOS!"&amp;ADDRESS(ROW(LANÇAMENTOS!A$16)+PAINEL!B397*2-1,COLUMN(LANÇAMENTOS!F373)))),"")</f>
        <v/>
      </c>
      <c r="Q397" s="138"/>
      <c r="R397" s="57">
        <f t="shared" ca="1" si="84"/>
        <v>0</v>
      </c>
      <c r="S397" s="57" t="str">
        <f t="shared" ca="1" si="85"/>
        <v/>
      </c>
      <c r="T397" s="57" t="str">
        <f t="shared" ca="1" si="86"/>
        <v/>
      </c>
      <c r="U397" s="115"/>
      <c r="V397" s="56"/>
      <c r="W397" s="56"/>
    </row>
    <row r="398" spans="1:23" s="162" customFormat="1" ht="37.5" customHeight="1" x14ac:dyDescent="0.35">
      <c r="A398" s="99"/>
      <c r="B398" s="80">
        <f>HYPERLINK("#LANÇAMENTOS!"&amp;ADDRESS(ROW(LANÇAMENTOS!$A$16)+(ROW()-ROW($B$40))*2-1,1),ROW()-ROW($B$40))</f>
        <v>358</v>
      </c>
      <c r="C398" s="127"/>
      <c r="D398" s="128"/>
      <c r="E398" s="124"/>
      <c r="F398" s="125"/>
      <c r="G398" s="125"/>
      <c r="H398" s="125"/>
      <c r="I398" s="125"/>
      <c r="J398" s="126"/>
      <c r="K398" s="124"/>
      <c r="L398" s="125"/>
      <c r="M398" s="126"/>
      <c r="N398" s="147" t="str">
        <f t="shared" si="83"/>
        <v/>
      </c>
      <c r="O398" s="148"/>
      <c r="P398" s="137" t="str">
        <f ca="1">IF(C398&lt;&gt;"",HYPERLINK("#LANÇAMENTOS!"&amp;ADDRESS(ROW(LANÇAMENTOS!A$16)+PAINEL!B398*2-1,1),INDIRECT("LANÇAMENTOS!"&amp;ADDRESS(ROW(LANÇAMENTOS!A$16)+PAINEL!B398*2-1,COLUMN(LANÇAMENTOS!F374)))),"")</f>
        <v/>
      </c>
      <c r="Q398" s="138"/>
      <c r="R398" s="57">
        <f t="shared" ca="1" si="84"/>
        <v>0</v>
      </c>
      <c r="S398" s="57" t="str">
        <f t="shared" ca="1" si="85"/>
        <v/>
      </c>
      <c r="T398" s="57" t="str">
        <f t="shared" ca="1" si="86"/>
        <v/>
      </c>
      <c r="U398" s="115"/>
      <c r="V398" s="56"/>
      <c r="W398" s="56"/>
    </row>
    <row r="399" spans="1:23" s="162" customFormat="1" ht="37.5" customHeight="1" x14ac:dyDescent="0.35">
      <c r="A399" s="99"/>
      <c r="B399" s="80">
        <f>HYPERLINK("#LANÇAMENTOS!"&amp;ADDRESS(ROW(LANÇAMENTOS!$A$16)+(ROW()-ROW($B$40))*2-1,1),ROW()-ROW($B$40))</f>
        <v>359</v>
      </c>
      <c r="C399" s="127"/>
      <c r="D399" s="128"/>
      <c r="E399" s="124"/>
      <c r="F399" s="125"/>
      <c r="G399" s="125"/>
      <c r="H399" s="125"/>
      <c r="I399" s="125"/>
      <c r="J399" s="126"/>
      <c r="K399" s="124"/>
      <c r="L399" s="125"/>
      <c r="M399" s="126"/>
      <c r="N399" s="147" t="str">
        <f t="shared" si="83"/>
        <v/>
      </c>
      <c r="O399" s="148"/>
      <c r="P399" s="137" t="str">
        <f ca="1">IF(C399&lt;&gt;"",HYPERLINK("#LANÇAMENTOS!"&amp;ADDRESS(ROW(LANÇAMENTOS!A$16)+PAINEL!B399*2-1,1),INDIRECT("LANÇAMENTOS!"&amp;ADDRESS(ROW(LANÇAMENTOS!A$16)+PAINEL!B399*2-1,COLUMN(LANÇAMENTOS!F375)))),"")</f>
        <v/>
      </c>
      <c r="Q399" s="138"/>
      <c r="R399" s="57">
        <f t="shared" ca="1" si="84"/>
        <v>0</v>
      </c>
      <c r="S399" s="57" t="str">
        <f t="shared" ca="1" si="85"/>
        <v/>
      </c>
      <c r="T399" s="57" t="str">
        <f t="shared" ca="1" si="86"/>
        <v/>
      </c>
      <c r="U399" s="115"/>
      <c r="V399" s="56"/>
      <c r="W399" s="56"/>
    </row>
    <row r="400" spans="1:23" s="162" customFormat="1" ht="37.5" customHeight="1" x14ac:dyDescent="0.35">
      <c r="A400" s="99"/>
      <c r="B400" s="80">
        <f>HYPERLINK("#LANÇAMENTOS!"&amp;ADDRESS(ROW(LANÇAMENTOS!$A$16)+(ROW()-ROW($B$40))*2-1,1),ROW()-ROW($B$40))</f>
        <v>360</v>
      </c>
      <c r="C400" s="127"/>
      <c r="D400" s="128"/>
      <c r="E400" s="124"/>
      <c r="F400" s="125"/>
      <c r="G400" s="125"/>
      <c r="H400" s="125"/>
      <c r="I400" s="125"/>
      <c r="J400" s="126"/>
      <c r="K400" s="124"/>
      <c r="L400" s="125"/>
      <c r="M400" s="126"/>
      <c r="N400" s="147" t="str">
        <f t="shared" si="83"/>
        <v/>
      </c>
      <c r="O400" s="148"/>
      <c r="P400" s="137" t="str">
        <f ca="1">IF(C400&lt;&gt;"",HYPERLINK("#LANÇAMENTOS!"&amp;ADDRESS(ROW(LANÇAMENTOS!A$16)+PAINEL!B400*2-1,1),INDIRECT("LANÇAMENTOS!"&amp;ADDRESS(ROW(LANÇAMENTOS!A$16)+PAINEL!B400*2-1,COLUMN(LANÇAMENTOS!F376)))),"")</f>
        <v/>
      </c>
      <c r="Q400" s="138"/>
      <c r="R400" s="57">
        <f t="shared" ca="1" si="84"/>
        <v>0</v>
      </c>
      <c r="S400" s="57" t="str">
        <f t="shared" ca="1" si="85"/>
        <v/>
      </c>
      <c r="T400" s="57" t="str">
        <f t="shared" ca="1" si="86"/>
        <v/>
      </c>
      <c r="U400" s="115"/>
      <c r="V400" s="56"/>
      <c r="W400" s="56"/>
    </row>
    <row r="401" spans="1:23" s="162" customFormat="1" ht="37.5" customHeight="1" x14ac:dyDescent="0.35">
      <c r="A401" s="99"/>
      <c r="B401" s="80">
        <f>HYPERLINK("#LANÇAMENTOS!"&amp;ADDRESS(ROW(LANÇAMENTOS!$A$16)+(ROW()-ROW($B$40))*2-1,1),ROW()-ROW($B$40))</f>
        <v>361</v>
      </c>
      <c r="C401" s="127"/>
      <c r="D401" s="128"/>
      <c r="E401" s="124"/>
      <c r="F401" s="125"/>
      <c r="G401" s="125"/>
      <c r="H401" s="125"/>
      <c r="I401" s="125"/>
      <c r="J401" s="126"/>
      <c r="K401" s="124"/>
      <c r="L401" s="125"/>
      <c r="M401" s="126"/>
      <c r="N401" s="147" t="str">
        <f t="shared" si="83"/>
        <v/>
      </c>
      <c r="O401" s="148"/>
      <c r="P401" s="137" t="str">
        <f ca="1">IF(C401&lt;&gt;"",HYPERLINK("#LANÇAMENTOS!"&amp;ADDRESS(ROW(LANÇAMENTOS!A$16)+PAINEL!B401*2-1,1),INDIRECT("LANÇAMENTOS!"&amp;ADDRESS(ROW(LANÇAMENTOS!A$16)+PAINEL!B401*2-1,COLUMN(LANÇAMENTOS!F377)))),"")</f>
        <v/>
      </c>
      <c r="Q401" s="138"/>
      <c r="R401" s="57">
        <f t="shared" ca="1" si="84"/>
        <v>0</v>
      </c>
      <c r="S401" s="57" t="str">
        <f t="shared" ca="1" si="85"/>
        <v/>
      </c>
      <c r="T401" s="57" t="str">
        <f t="shared" ca="1" si="86"/>
        <v/>
      </c>
      <c r="U401" s="115"/>
      <c r="V401" s="56"/>
      <c r="W401" s="56"/>
    </row>
    <row r="402" spans="1:23" s="162" customFormat="1" ht="37.5" customHeight="1" x14ac:dyDescent="0.35">
      <c r="A402" s="99"/>
      <c r="B402" s="80">
        <f>HYPERLINK("#LANÇAMENTOS!"&amp;ADDRESS(ROW(LANÇAMENTOS!$A$16)+(ROW()-ROW($B$40))*2-1,1),ROW()-ROW($B$40))</f>
        <v>362</v>
      </c>
      <c r="C402" s="127"/>
      <c r="D402" s="128"/>
      <c r="E402" s="124"/>
      <c r="F402" s="125"/>
      <c r="G402" s="125"/>
      <c r="H402" s="125"/>
      <c r="I402" s="125"/>
      <c r="J402" s="126"/>
      <c r="K402" s="124"/>
      <c r="L402" s="125"/>
      <c r="M402" s="126"/>
      <c r="N402" s="147" t="str">
        <f t="shared" si="83"/>
        <v/>
      </c>
      <c r="O402" s="148"/>
      <c r="P402" s="137" t="str">
        <f ca="1">IF(C402&lt;&gt;"",HYPERLINK("#LANÇAMENTOS!"&amp;ADDRESS(ROW(LANÇAMENTOS!A$16)+PAINEL!B402*2-1,1),INDIRECT("LANÇAMENTOS!"&amp;ADDRESS(ROW(LANÇAMENTOS!A$16)+PAINEL!B402*2-1,COLUMN(LANÇAMENTOS!F378)))),"")</f>
        <v/>
      </c>
      <c r="Q402" s="138"/>
      <c r="R402" s="57">
        <f t="shared" ca="1" si="84"/>
        <v>0</v>
      </c>
      <c r="S402" s="57" t="str">
        <f t="shared" ca="1" si="85"/>
        <v/>
      </c>
      <c r="T402" s="57" t="str">
        <f t="shared" ca="1" si="86"/>
        <v/>
      </c>
      <c r="U402" s="115"/>
      <c r="V402" s="56"/>
      <c r="W402" s="56"/>
    </row>
    <row r="403" spans="1:23" s="162" customFormat="1" ht="37.5" customHeight="1" x14ac:dyDescent="0.35">
      <c r="A403" s="99"/>
      <c r="B403" s="80">
        <f>HYPERLINK("#LANÇAMENTOS!"&amp;ADDRESS(ROW(LANÇAMENTOS!$A$16)+(ROW()-ROW($B$40))*2-1,1),ROW()-ROW($B$40))</f>
        <v>363</v>
      </c>
      <c r="C403" s="127"/>
      <c r="D403" s="128"/>
      <c r="E403" s="124"/>
      <c r="F403" s="125"/>
      <c r="G403" s="125"/>
      <c r="H403" s="125"/>
      <c r="I403" s="125"/>
      <c r="J403" s="126"/>
      <c r="K403" s="124"/>
      <c r="L403" s="125"/>
      <c r="M403" s="126"/>
      <c r="N403" s="147" t="str">
        <f t="shared" si="83"/>
        <v/>
      </c>
      <c r="O403" s="148"/>
      <c r="P403" s="137" t="str">
        <f ca="1">IF(C403&lt;&gt;"",HYPERLINK("#LANÇAMENTOS!"&amp;ADDRESS(ROW(LANÇAMENTOS!A$16)+PAINEL!B403*2-1,1),INDIRECT("LANÇAMENTOS!"&amp;ADDRESS(ROW(LANÇAMENTOS!A$16)+PAINEL!B403*2-1,COLUMN(LANÇAMENTOS!F379)))),"")</f>
        <v/>
      </c>
      <c r="Q403" s="138"/>
      <c r="R403" s="57">
        <f t="shared" ca="1" si="84"/>
        <v>0</v>
      </c>
      <c r="S403" s="57" t="str">
        <f t="shared" ca="1" si="85"/>
        <v/>
      </c>
      <c r="T403" s="57" t="str">
        <f t="shared" ca="1" si="86"/>
        <v/>
      </c>
      <c r="U403" s="115"/>
      <c r="V403" s="56"/>
      <c r="W403" s="56"/>
    </row>
    <row r="404" spans="1:23" s="162" customFormat="1" ht="37.5" customHeight="1" x14ac:dyDescent="0.35">
      <c r="A404" s="99"/>
      <c r="B404" s="80">
        <f>HYPERLINK("#LANÇAMENTOS!"&amp;ADDRESS(ROW(LANÇAMENTOS!$A$16)+(ROW()-ROW($B$40))*2-1,1),ROW()-ROW($B$40))</f>
        <v>364</v>
      </c>
      <c r="C404" s="127"/>
      <c r="D404" s="128"/>
      <c r="E404" s="124"/>
      <c r="F404" s="125"/>
      <c r="G404" s="125"/>
      <c r="H404" s="125"/>
      <c r="I404" s="125"/>
      <c r="J404" s="126"/>
      <c r="K404" s="124"/>
      <c r="L404" s="125"/>
      <c r="M404" s="126"/>
      <c r="N404" s="147" t="str">
        <f t="shared" si="83"/>
        <v/>
      </c>
      <c r="O404" s="148"/>
      <c r="P404" s="137" t="str">
        <f ca="1">IF(C404&lt;&gt;"",HYPERLINK("#LANÇAMENTOS!"&amp;ADDRESS(ROW(LANÇAMENTOS!A$16)+PAINEL!B404*2-1,1),INDIRECT("LANÇAMENTOS!"&amp;ADDRESS(ROW(LANÇAMENTOS!A$16)+PAINEL!B404*2-1,COLUMN(LANÇAMENTOS!F380)))),"")</f>
        <v/>
      </c>
      <c r="Q404" s="138"/>
      <c r="R404" s="57">
        <f t="shared" ca="1" si="84"/>
        <v>0</v>
      </c>
      <c r="S404" s="57" t="str">
        <f t="shared" ca="1" si="85"/>
        <v/>
      </c>
      <c r="T404" s="57" t="str">
        <f t="shared" ca="1" si="86"/>
        <v/>
      </c>
      <c r="U404" s="115"/>
      <c r="V404" s="56"/>
      <c r="W404" s="56"/>
    </row>
    <row r="405" spans="1:23" s="162" customFormat="1" ht="37.5" customHeight="1" x14ac:dyDescent="0.35">
      <c r="A405" s="99"/>
      <c r="B405" s="80">
        <f>HYPERLINK("#LANÇAMENTOS!"&amp;ADDRESS(ROW(LANÇAMENTOS!$A$16)+(ROW()-ROW($B$40))*2-1,1),ROW()-ROW($B$40))</f>
        <v>365</v>
      </c>
      <c r="C405" s="127"/>
      <c r="D405" s="128"/>
      <c r="E405" s="124"/>
      <c r="F405" s="125"/>
      <c r="G405" s="125"/>
      <c r="H405" s="125"/>
      <c r="I405" s="125"/>
      <c r="J405" s="126"/>
      <c r="K405" s="124"/>
      <c r="L405" s="125"/>
      <c r="M405" s="126"/>
      <c r="N405" s="147" t="str">
        <f t="shared" si="83"/>
        <v/>
      </c>
      <c r="O405" s="148"/>
      <c r="P405" s="137" t="str">
        <f ca="1">IF(C405&lt;&gt;"",HYPERLINK("#LANÇAMENTOS!"&amp;ADDRESS(ROW(LANÇAMENTOS!A$16)+PAINEL!B405*2-1,1),INDIRECT("LANÇAMENTOS!"&amp;ADDRESS(ROW(LANÇAMENTOS!A$16)+PAINEL!B405*2-1,COLUMN(LANÇAMENTOS!F381)))),"")</f>
        <v/>
      </c>
      <c r="Q405" s="138"/>
      <c r="R405" s="57">
        <f t="shared" ca="1" si="84"/>
        <v>0</v>
      </c>
      <c r="S405" s="57" t="str">
        <f t="shared" ca="1" si="85"/>
        <v/>
      </c>
      <c r="T405" s="57" t="str">
        <f t="shared" ca="1" si="86"/>
        <v/>
      </c>
      <c r="U405" s="115"/>
      <c r="V405" s="56"/>
      <c r="W405" s="56"/>
    </row>
    <row r="406" spans="1:23" s="162" customFormat="1" ht="37.5" customHeight="1" x14ac:dyDescent="0.35">
      <c r="A406" s="99"/>
      <c r="B406" s="80">
        <f>HYPERLINK("#LANÇAMENTOS!"&amp;ADDRESS(ROW(LANÇAMENTOS!$A$16)+(ROW()-ROW($B$40))*2-1,1),ROW()-ROW($B$40))</f>
        <v>366</v>
      </c>
      <c r="C406" s="127"/>
      <c r="D406" s="128"/>
      <c r="E406" s="124"/>
      <c r="F406" s="125"/>
      <c r="G406" s="125"/>
      <c r="H406" s="125"/>
      <c r="I406" s="125"/>
      <c r="J406" s="126"/>
      <c r="K406" s="124"/>
      <c r="L406" s="125"/>
      <c r="M406" s="126"/>
      <c r="N406" s="147" t="str">
        <f t="shared" si="83"/>
        <v/>
      </c>
      <c r="O406" s="148"/>
      <c r="P406" s="137" t="str">
        <f ca="1">IF(C406&lt;&gt;"",HYPERLINK("#LANÇAMENTOS!"&amp;ADDRESS(ROW(LANÇAMENTOS!A$16)+PAINEL!B406*2-1,1),INDIRECT("LANÇAMENTOS!"&amp;ADDRESS(ROW(LANÇAMENTOS!A$16)+PAINEL!B406*2-1,COLUMN(LANÇAMENTOS!F382)))),"")</f>
        <v/>
      </c>
      <c r="Q406" s="138"/>
      <c r="R406" s="57">
        <f t="shared" ca="1" si="84"/>
        <v>0</v>
      </c>
      <c r="S406" s="57" t="str">
        <f t="shared" ca="1" si="85"/>
        <v/>
      </c>
      <c r="T406" s="57" t="str">
        <f t="shared" ca="1" si="86"/>
        <v/>
      </c>
      <c r="U406" s="115"/>
      <c r="V406" s="56"/>
      <c r="W406" s="56"/>
    </row>
    <row r="407" spans="1:23" s="162" customFormat="1" ht="37.5" customHeight="1" x14ac:dyDescent="0.35">
      <c r="A407" s="99"/>
      <c r="B407" s="80">
        <f>HYPERLINK("#LANÇAMENTOS!"&amp;ADDRESS(ROW(LANÇAMENTOS!$A$16)+(ROW()-ROW($B$40))*2-1,1),ROW()-ROW($B$40))</f>
        <v>367</v>
      </c>
      <c r="C407" s="127"/>
      <c r="D407" s="128"/>
      <c r="E407" s="124"/>
      <c r="F407" s="125"/>
      <c r="G407" s="125"/>
      <c r="H407" s="125"/>
      <c r="I407" s="125"/>
      <c r="J407" s="126"/>
      <c r="K407" s="124"/>
      <c r="L407" s="125"/>
      <c r="M407" s="126"/>
      <c r="N407" s="147" t="str">
        <f t="shared" si="83"/>
        <v/>
      </c>
      <c r="O407" s="148"/>
      <c r="P407" s="137" t="str">
        <f ca="1">IF(C407&lt;&gt;"",HYPERLINK("#LANÇAMENTOS!"&amp;ADDRESS(ROW(LANÇAMENTOS!A$16)+PAINEL!B407*2-1,1),INDIRECT("LANÇAMENTOS!"&amp;ADDRESS(ROW(LANÇAMENTOS!A$16)+PAINEL!B407*2-1,COLUMN(LANÇAMENTOS!F383)))),"")</f>
        <v/>
      </c>
      <c r="Q407" s="138"/>
      <c r="R407" s="57">
        <f t="shared" ca="1" si="84"/>
        <v>0</v>
      </c>
      <c r="S407" s="57" t="str">
        <f t="shared" ca="1" si="85"/>
        <v/>
      </c>
      <c r="T407" s="57" t="str">
        <f t="shared" ca="1" si="86"/>
        <v/>
      </c>
      <c r="U407" s="115"/>
      <c r="V407" s="56"/>
      <c r="W407" s="56"/>
    </row>
    <row r="408" spans="1:23" s="162" customFormat="1" ht="37.5" customHeight="1" x14ac:dyDescent="0.35">
      <c r="A408" s="99"/>
      <c r="B408" s="80">
        <f>HYPERLINK("#LANÇAMENTOS!"&amp;ADDRESS(ROW(LANÇAMENTOS!$A$16)+(ROW()-ROW($B$40))*2-1,1),ROW()-ROW($B$40))</f>
        <v>368</v>
      </c>
      <c r="C408" s="127"/>
      <c r="D408" s="128"/>
      <c r="E408" s="124"/>
      <c r="F408" s="125"/>
      <c r="G408" s="125"/>
      <c r="H408" s="125"/>
      <c r="I408" s="125"/>
      <c r="J408" s="126"/>
      <c r="K408" s="124"/>
      <c r="L408" s="125"/>
      <c r="M408" s="126"/>
      <c r="N408" s="147" t="str">
        <f t="shared" si="83"/>
        <v/>
      </c>
      <c r="O408" s="148"/>
      <c r="P408" s="137" t="str">
        <f ca="1">IF(C408&lt;&gt;"",HYPERLINK("#LANÇAMENTOS!"&amp;ADDRESS(ROW(LANÇAMENTOS!A$16)+PAINEL!B408*2-1,1),INDIRECT("LANÇAMENTOS!"&amp;ADDRESS(ROW(LANÇAMENTOS!A$16)+PAINEL!B408*2-1,COLUMN(LANÇAMENTOS!F384)))),"")</f>
        <v/>
      </c>
      <c r="Q408" s="138"/>
      <c r="R408" s="57">
        <f t="shared" ca="1" si="84"/>
        <v>0</v>
      </c>
      <c r="S408" s="57" t="str">
        <f t="shared" ca="1" si="85"/>
        <v/>
      </c>
      <c r="T408" s="57" t="str">
        <f t="shared" ca="1" si="86"/>
        <v/>
      </c>
      <c r="U408" s="115"/>
      <c r="V408" s="56"/>
      <c r="W408" s="56"/>
    </row>
    <row r="409" spans="1:23" s="162" customFormat="1" ht="37.5" customHeight="1" x14ac:dyDescent="0.35">
      <c r="A409" s="99"/>
      <c r="B409" s="80">
        <f>HYPERLINK("#LANÇAMENTOS!"&amp;ADDRESS(ROW(LANÇAMENTOS!$A$16)+(ROW()-ROW($B$40))*2-1,1),ROW()-ROW($B$40))</f>
        <v>369</v>
      </c>
      <c r="C409" s="127"/>
      <c r="D409" s="128"/>
      <c r="E409" s="124"/>
      <c r="F409" s="125"/>
      <c r="G409" s="125"/>
      <c r="H409" s="125"/>
      <c r="I409" s="125"/>
      <c r="J409" s="126"/>
      <c r="K409" s="124"/>
      <c r="L409" s="125"/>
      <c r="M409" s="126"/>
      <c r="N409" s="147" t="str">
        <f t="shared" si="83"/>
        <v/>
      </c>
      <c r="O409" s="148"/>
      <c r="P409" s="137" t="str">
        <f ca="1">IF(C409&lt;&gt;"",HYPERLINK("#LANÇAMENTOS!"&amp;ADDRESS(ROW(LANÇAMENTOS!A$16)+PAINEL!B409*2-1,1),INDIRECT("LANÇAMENTOS!"&amp;ADDRESS(ROW(LANÇAMENTOS!A$16)+PAINEL!B409*2-1,COLUMN(LANÇAMENTOS!F385)))),"")</f>
        <v/>
      </c>
      <c r="Q409" s="138"/>
      <c r="R409" s="57">
        <f t="shared" ca="1" si="84"/>
        <v>0</v>
      </c>
      <c r="S409" s="57" t="str">
        <f t="shared" ca="1" si="85"/>
        <v/>
      </c>
      <c r="T409" s="57" t="str">
        <f t="shared" ca="1" si="86"/>
        <v/>
      </c>
      <c r="U409" s="115"/>
      <c r="V409" s="56"/>
      <c r="W409" s="56"/>
    </row>
    <row r="410" spans="1:23" s="162" customFormat="1" ht="37.5" customHeight="1" x14ac:dyDescent="0.35">
      <c r="A410" s="99"/>
      <c r="B410" s="80">
        <f>HYPERLINK("#LANÇAMENTOS!"&amp;ADDRESS(ROW(LANÇAMENTOS!$A$16)+(ROW()-ROW($B$40))*2-1,1),ROW()-ROW($B$40))</f>
        <v>370</v>
      </c>
      <c r="C410" s="127"/>
      <c r="D410" s="128"/>
      <c r="E410" s="124"/>
      <c r="F410" s="125"/>
      <c r="G410" s="125"/>
      <c r="H410" s="125"/>
      <c r="I410" s="125"/>
      <c r="J410" s="126"/>
      <c r="K410" s="124"/>
      <c r="L410" s="125"/>
      <c r="M410" s="126"/>
      <c r="N410" s="147" t="str">
        <f t="shared" si="83"/>
        <v/>
      </c>
      <c r="O410" s="148"/>
      <c r="P410" s="137" t="str">
        <f ca="1">IF(C410&lt;&gt;"",HYPERLINK("#LANÇAMENTOS!"&amp;ADDRESS(ROW(LANÇAMENTOS!A$16)+PAINEL!B410*2-1,1),INDIRECT("LANÇAMENTOS!"&amp;ADDRESS(ROW(LANÇAMENTOS!A$16)+PAINEL!B410*2-1,COLUMN(LANÇAMENTOS!F386)))),"")</f>
        <v/>
      </c>
      <c r="Q410" s="138"/>
      <c r="R410" s="57">
        <f t="shared" ca="1" si="84"/>
        <v>0</v>
      </c>
      <c r="S410" s="57" t="str">
        <f t="shared" ca="1" si="85"/>
        <v/>
      </c>
      <c r="T410" s="57" t="str">
        <f t="shared" ca="1" si="86"/>
        <v/>
      </c>
      <c r="U410" s="115"/>
      <c r="V410" s="56"/>
      <c r="W410" s="56"/>
    </row>
    <row r="411" spans="1:23" s="162" customFormat="1" ht="37.5" customHeight="1" x14ac:dyDescent="0.35">
      <c r="A411" s="99"/>
      <c r="B411" s="80">
        <f>HYPERLINK("#LANÇAMENTOS!"&amp;ADDRESS(ROW(LANÇAMENTOS!$A$16)+(ROW()-ROW($B$40))*2-1,1),ROW()-ROW($B$40))</f>
        <v>371</v>
      </c>
      <c r="C411" s="127"/>
      <c r="D411" s="128"/>
      <c r="E411" s="124"/>
      <c r="F411" s="125"/>
      <c r="G411" s="125"/>
      <c r="H411" s="125"/>
      <c r="I411" s="125"/>
      <c r="J411" s="126"/>
      <c r="K411" s="124"/>
      <c r="L411" s="125"/>
      <c r="M411" s="126"/>
      <c r="N411" s="147" t="str">
        <f t="shared" si="83"/>
        <v/>
      </c>
      <c r="O411" s="148"/>
      <c r="P411" s="137" t="str">
        <f ca="1">IF(C411&lt;&gt;"",HYPERLINK("#LANÇAMENTOS!"&amp;ADDRESS(ROW(LANÇAMENTOS!A$16)+PAINEL!B411*2-1,1),INDIRECT("LANÇAMENTOS!"&amp;ADDRESS(ROW(LANÇAMENTOS!A$16)+PAINEL!B411*2-1,COLUMN(LANÇAMENTOS!F387)))),"")</f>
        <v/>
      </c>
      <c r="Q411" s="138"/>
      <c r="R411" s="57">
        <f t="shared" ca="1" si="84"/>
        <v>0</v>
      </c>
      <c r="S411" s="57" t="str">
        <f t="shared" ca="1" si="85"/>
        <v/>
      </c>
      <c r="T411" s="57" t="str">
        <f t="shared" ca="1" si="86"/>
        <v/>
      </c>
      <c r="U411" s="115"/>
      <c r="V411" s="56"/>
      <c r="W411" s="56"/>
    </row>
    <row r="412" spans="1:23" s="162" customFormat="1" ht="37.5" customHeight="1" x14ac:dyDescent="0.35">
      <c r="A412" s="99"/>
      <c r="B412" s="80">
        <f>HYPERLINK("#LANÇAMENTOS!"&amp;ADDRESS(ROW(LANÇAMENTOS!$A$16)+(ROW()-ROW($B$40))*2-1,1),ROW()-ROW($B$40))</f>
        <v>372</v>
      </c>
      <c r="C412" s="127"/>
      <c r="D412" s="128"/>
      <c r="E412" s="124"/>
      <c r="F412" s="125"/>
      <c r="G412" s="125"/>
      <c r="H412" s="125"/>
      <c r="I412" s="125"/>
      <c r="J412" s="126"/>
      <c r="K412" s="124"/>
      <c r="L412" s="125"/>
      <c r="M412" s="126"/>
      <c r="N412" s="147" t="str">
        <f t="shared" si="83"/>
        <v/>
      </c>
      <c r="O412" s="148"/>
      <c r="P412" s="137" t="str">
        <f ca="1">IF(C412&lt;&gt;"",HYPERLINK("#LANÇAMENTOS!"&amp;ADDRESS(ROW(LANÇAMENTOS!A$16)+PAINEL!B412*2-1,1),INDIRECT("LANÇAMENTOS!"&amp;ADDRESS(ROW(LANÇAMENTOS!A$16)+PAINEL!B412*2-1,COLUMN(LANÇAMENTOS!F388)))),"")</f>
        <v/>
      </c>
      <c r="Q412" s="138"/>
      <c r="R412" s="57">
        <f t="shared" ca="1" si="84"/>
        <v>0</v>
      </c>
      <c r="S412" s="57" t="str">
        <f t="shared" ca="1" si="85"/>
        <v/>
      </c>
      <c r="T412" s="57" t="str">
        <f t="shared" ca="1" si="86"/>
        <v/>
      </c>
      <c r="U412" s="115"/>
      <c r="V412" s="56"/>
      <c r="W412" s="56"/>
    </row>
    <row r="413" spans="1:23" s="162" customFormat="1" ht="37.5" customHeight="1" x14ac:dyDescent="0.35">
      <c r="A413" s="99"/>
      <c r="B413" s="80">
        <f>HYPERLINK("#LANÇAMENTOS!"&amp;ADDRESS(ROW(LANÇAMENTOS!$A$16)+(ROW()-ROW($B$40))*2-1,1),ROW()-ROW($B$40))</f>
        <v>373</v>
      </c>
      <c r="C413" s="127"/>
      <c r="D413" s="128"/>
      <c r="E413" s="124"/>
      <c r="F413" s="125"/>
      <c r="G413" s="125"/>
      <c r="H413" s="125"/>
      <c r="I413" s="125"/>
      <c r="J413" s="126"/>
      <c r="K413" s="124"/>
      <c r="L413" s="125"/>
      <c r="M413" s="126"/>
      <c r="N413" s="147" t="str">
        <f t="shared" si="83"/>
        <v/>
      </c>
      <c r="O413" s="148"/>
      <c r="P413" s="137" t="str">
        <f ca="1">IF(C413&lt;&gt;"",HYPERLINK("#LANÇAMENTOS!"&amp;ADDRESS(ROW(LANÇAMENTOS!A$16)+PAINEL!B413*2-1,1),INDIRECT("LANÇAMENTOS!"&amp;ADDRESS(ROW(LANÇAMENTOS!A$16)+PAINEL!B413*2-1,COLUMN(LANÇAMENTOS!F389)))),"")</f>
        <v/>
      </c>
      <c r="Q413" s="138"/>
      <c r="R413" s="57">
        <f t="shared" ca="1" si="84"/>
        <v>0</v>
      </c>
      <c r="S413" s="57" t="str">
        <f t="shared" ca="1" si="85"/>
        <v/>
      </c>
      <c r="T413" s="57" t="str">
        <f t="shared" ca="1" si="86"/>
        <v/>
      </c>
      <c r="U413" s="115"/>
      <c r="V413" s="56"/>
      <c r="W413" s="56"/>
    </row>
    <row r="414" spans="1:23" s="162" customFormat="1" ht="37.5" customHeight="1" x14ac:dyDescent="0.35">
      <c r="A414" s="99"/>
      <c r="B414" s="80">
        <f>HYPERLINK("#LANÇAMENTOS!"&amp;ADDRESS(ROW(LANÇAMENTOS!$A$16)+(ROW()-ROW($B$40))*2-1,1),ROW()-ROW($B$40))</f>
        <v>374</v>
      </c>
      <c r="C414" s="127"/>
      <c r="D414" s="128"/>
      <c r="E414" s="124"/>
      <c r="F414" s="125"/>
      <c r="G414" s="125"/>
      <c r="H414" s="125"/>
      <c r="I414" s="125"/>
      <c r="J414" s="126"/>
      <c r="K414" s="124"/>
      <c r="L414" s="125"/>
      <c r="M414" s="126"/>
      <c r="N414" s="147" t="str">
        <f t="shared" si="83"/>
        <v/>
      </c>
      <c r="O414" s="148"/>
      <c r="P414" s="137" t="str">
        <f ca="1">IF(C414&lt;&gt;"",HYPERLINK("#LANÇAMENTOS!"&amp;ADDRESS(ROW(LANÇAMENTOS!A$16)+PAINEL!B414*2-1,1),INDIRECT("LANÇAMENTOS!"&amp;ADDRESS(ROW(LANÇAMENTOS!A$16)+PAINEL!B414*2-1,COLUMN(LANÇAMENTOS!F390)))),"")</f>
        <v/>
      </c>
      <c r="Q414" s="138"/>
      <c r="R414" s="57">
        <f t="shared" ca="1" si="84"/>
        <v>0</v>
      </c>
      <c r="S414" s="57" t="str">
        <f t="shared" ca="1" si="85"/>
        <v/>
      </c>
      <c r="T414" s="57" t="str">
        <f t="shared" ca="1" si="86"/>
        <v/>
      </c>
      <c r="U414" s="115"/>
      <c r="V414" s="56"/>
      <c r="W414" s="56"/>
    </row>
    <row r="415" spans="1:23" s="162" customFormat="1" ht="37.5" customHeight="1" x14ac:dyDescent="0.35">
      <c r="A415" s="99"/>
      <c r="B415" s="80">
        <f>HYPERLINK("#LANÇAMENTOS!"&amp;ADDRESS(ROW(LANÇAMENTOS!$A$16)+(ROW()-ROW($B$40))*2-1,1),ROW()-ROW($B$40))</f>
        <v>375</v>
      </c>
      <c r="C415" s="127"/>
      <c r="D415" s="128"/>
      <c r="E415" s="124"/>
      <c r="F415" s="125"/>
      <c r="G415" s="125"/>
      <c r="H415" s="125"/>
      <c r="I415" s="125"/>
      <c r="J415" s="126"/>
      <c r="K415" s="124"/>
      <c r="L415" s="125"/>
      <c r="M415" s="126"/>
      <c r="N415" s="147" t="str">
        <f t="shared" si="83"/>
        <v/>
      </c>
      <c r="O415" s="148"/>
      <c r="P415" s="137" t="str">
        <f ca="1">IF(C415&lt;&gt;"",HYPERLINK("#LANÇAMENTOS!"&amp;ADDRESS(ROW(LANÇAMENTOS!A$16)+PAINEL!B415*2-1,1),INDIRECT("LANÇAMENTOS!"&amp;ADDRESS(ROW(LANÇAMENTOS!A$16)+PAINEL!B415*2-1,COLUMN(LANÇAMENTOS!F391)))),"")</f>
        <v/>
      </c>
      <c r="Q415" s="138"/>
      <c r="R415" s="57">
        <f t="shared" ca="1" si="84"/>
        <v>0</v>
      </c>
      <c r="S415" s="57" t="str">
        <f t="shared" ca="1" si="85"/>
        <v/>
      </c>
      <c r="T415" s="57" t="str">
        <f t="shared" ca="1" si="86"/>
        <v/>
      </c>
      <c r="U415" s="115"/>
      <c r="V415" s="56"/>
      <c r="W415" s="56"/>
    </row>
    <row r="416" spans="1:23" s="162" customFormat="1" ht="37.5" customHeight="1" x14ac:dyDescent="0.35">
      <c r="A416" s="99"/>
      <c r="B416" s="80">
        <f>HYPERLINK("#LANÇAMENTOS!"&amp;ADDRESS(ROW(LANÇAMENTOS!$A$16)+(ROW()-ROW($B$40))*2-1,1),ROW()-ROW($B$40))</f>
        <v>376</v>
      </c>
      <c r="C416" s="127"/>
      <c r="D416" s="128"/>
      <c r="E416" s="124"/>
      <c r="F416" s="125"/>
      <c r="G416" s="125"/>
      <c r="H416" s="125"/>
      <c r="I416" s="125"/>
      <c r="J416" s="126"/>
      <c r="K416" s="124"/>
      <c r="L416" s="125"/>
      <c r="M416" s="126"/>
      <c r="N416" s="147" t="str">
        <f t="shared" si="83"/>
        <v/>
      </c>
      <c r="O416" s="148"/>
      <c r="P416" s="137" t="str">
        <f ca="1">IF(C416&lt;&gt;"",HYPERLINK("#LANÇAMENTOS!"&amp;ADDRESS(ROW(LANÇAMENTOS!A$16)+PAINEL!B416*2-1,1),INDIRECT("LANÇAMENTOS!"&amp;ADDRESS(ROW(LANÇAMENTOS!A$16)+PAINEL!B416*2-1,COLUMN(LANÇAMENTOS!F392)))),"")</f>
        <v/>
      </c>
      <c r="Q416" s="138"/>
      <c r="R416" s="57">
        <f t="shared" ca="1" si="84"/>
        <v>0</v>
      </c>
      <c r="S416" s="57" t="str">
        <f t="shared" ca="1" si="85"/>
        <v/>
      </c>
      <c r="T416" s="57" t="str">
        <f t="shared" ca="1" si="86"/>
        <v/>
      </c>
      <c r="U416" s="115"/>
      <c r="V416" s="56"/>
      <c r="W416" s="56"/>
    </row>
    <row r="417" spans="1:23" s="162" customFormat="1" ht="37.5" customHeight="1" x14ac:dyDescent="0.35">
      <c r="A417" s="99"/>
      <c r="B417" s="80">
        <f>HYPERLINK("#LANÇAMENTOS!"&amp;ADDRESS(ROW(LANÇAMENTOS!$A$16)+(ROW()-ROW($B$40))*2-1,1),ROW()-ROW($B$40))</f>
        <v>377</v>
      </c>
      <c r="C417" s="127"/>
      <c r="D417" s="128"/>
      <c r="E417" s="124"/>
      <c r="F417" s="125"/>
      <c r="G417" s="125"/>
      <c r="H417" s="125"/>
      <c r="I417" s="125"/>
      <c r="J417" s="126"/>
      <c r="K417" s="124"/>
      <c r="L417" s="125"/>
      <c r="M417" s="126"/>
      <c r="N417" s="147" t="str">
        <f t="shared" si="83"/>
        <v/>
      </c>
      <c r="O417" s="148"/>
      <c r="P417" s="137" t="str">
        <f ca="1">IF(C417&lt;&gt;"",HYPERLINK("#LANÇAMENTOS!"&amp;ADDRESS(ROW(LANÇAMENTOS!A$16)+PAINEL!B417*2-1,1),INDIRECT("LANÇAMENTOS!"&amp;ADDRESS(ROW(LANÇAMENTOS!A$16)+PAINEL!B417*2-1,COLUMN(LANÇAMENTOS!F393)))),"")</f>
        <v/>
      </c>
      <c r="Q417" s="138"/>
      <c r="R417" s="57">
        <f t="shared" ca="1" si="84"/>
        <v>0</v>
      </c>
      <c r="S417" s="57" t="str">
        <f t="shared" ca="1" si="85"/>
        <v/>
      </c>
      <c r="T417" s="57" t="str">
        <f t="shared" ca="1" si="86"/>
        <v/>
      </c>
      <c r="U417" s="115"/>
      <c r="V417" s="56"/>
      <c r="W417" s="56"/>
    </row>
    <row r="418" spans="1:23" s="162" customFormat="1" ht="37.5" customHeight="1" x14ac:dyDescent="0.35">
      <c r="A418" s="99"/>
      <c r="B418" s="80">
        <f>HYPERLINK("#LANÇAMENTOS!"&amp;ADDRESS(ROW(LANÇAMENTOS!$A$16)+(ROW()-ROW($B$40))*2-1,1),ROW()-ROW($B$40))</f>
        <v>378</v>
      </c>
      <c r="C418" s="127"/>
      <c r="D418" s="128"/>
      <c r="E418" s="124"/>
      <c r="F418" s="125"/>
      <c r="G418" s="125"/>
      <c r="H418" s="125"/>
      <c r="I418" s="125"/>
      <c r="J418" s="126"/>
      <c r="K418" s="124"/>
      <c r="L418" s="125"/>
      <c r="M418" s="126"/>
      <c r="N418" s="147" t="str">
        <f t="shared" si="83"/>
        <v/>
      </c>
      <c r="O418" s="148"/>
      <c r="P418" s="137" t="str">
        <f ca="1">IF(C418&lt;&gt;"",HYPERLINK("#LANÇAMENTOS!"&amp;ADDRESS(ROW(LANÇAMENTOS!A$16)+PAINEL!B418*2-1,1),INDIRECT("LANÇAMENTOS!"&amp;ADDRESS(ROW(LANÇAMENTOS!A$16)+PAINEL!B418*2-1,COLUMN(LANÇAMENTOS!F394)))),"")</f>
        <v/>
      </c>
      <c r="Q418" s="138"/>
      <c r="R418" s="57">
        <f t="shared" ca="1" si="84"/>
        <v>0</v>
      </c>
      <c r="S418" s="57" t="str">
        <f t="shared" ca="1" si="85"/>
        <v/>
      </c>
      <c r="T418" s="57" t="str">
        <f t="shared" ca="1" si="86"/>
        <v/>
      </c>
      <c r="U418" s="115"/>
      <c r="V418" s="56"/>
      <c r="W418" s="56"/>
    </row>
    <row r="419" spans="1:23" s="162" customFormat="1" ht="37.5" customHeight="1" x14ac:dyDescent="0.35">
      <c r="A419" s="99"/>
      <c r="B419" s="80">
        <f>HYPERLINK("#LANÇAMENTOS!"&amp;ADDRESS(ROW(LANÇAMENTOS!$A$16)+(ROW()-ROW($B$40))*2-1,1),ROW()-ROW($B$40))</f>
        <v>379</v>
      </c>
      <c r="C419" s="127"/>
      <c r="D419" s="128"/>
      <c r="E419" s="124"/>
      <c r="F419" s="125"/>
      <c r="G419" s="125"/>
      <c r="H419" s="125"/>
      <c r="I419" s="125"/>
      <c r="J419" s="126"/>
      <c r="K419" s="124"/>
      <c r="L419" s="125"/>
      <c r="M419" s="126"/>
      <c r="N419" s="147" t="str">
        <f t="shared" si="83"/>
        <v/>
      </c>
      <c r="O419" s="148"/>
      <c r="P419" s="137" t="str">
        <f ca="1">IF(C419&lt;&gt;"",HYPERLINK("#LANÇAMENTOS!"&amp;ADDRESS(ROW(LANÇAMENTOS!A$16)+PAINEL!B419*2-1,1),INDIRECT("LANÇAMENTOS!"&amp;ADDRESS(ROW(LANÇAMENTOS!A$16)+PAINEL!B419*2-1,COLUMN(LANÇAMENTOS!F395)))),"")</f>
        <v/>
      </c>
      <c r="Q419" s="138"/>
      <c r="R419" s="57">
        <f t="shared" ca="1" si="84"/>
        <v>0</v>
      </c>
      <c r="S419" s="57" t="str">
        <f t="shared" ca="1" si="85"/>
        <v/>
      </c>
      <c r="T419" s="57" t="str">
        <f t="shared" ca="1" si="86"/>
        <v/>
      </c>
      <c r="U419" s="115"/>
      <c r="V419" s="56"/>
      <c r="W419" s="56"/>
    </row>
    <row r="420" spans="1:23" s="162" customFormat="1" ht="37.5" customHeight="1" x14ac:dyDescent="0.35">
      <c r="A420" s="99"/>
      <c r="B420" s="80">
        <f>HYPERLINK("#LANÇAMENTOS!"&amp;ADDRESS(ROW(LANÇAMENTOS!$A$16)+(ROW()-ROW($B$40))*2-1,1),ROW()-ROW($B$40))</f>
        <v>380</v>
      </c>
      <c r="C420" s="127"/>
      <c r="D420" s="128"/>
      <c r="E420" s="124"/>
      <c r="F420" s="125"/>
      <c r="G420" s="125"/>
      <c r="H420" s="125"/>
      <c r="I420" s="125"/>
      <c r="J420" s="126"/>
      <c r="K420" s="124"/>
      <c r="L420" s="125"/>
      <c r="M420" s="126"/>
      <c r="N420" s="147" t="str">
        <f t="shared" si="83"/>
        <v/>
      </c>
      <c r="O420" s="148"/>
      <c r="P420" s="137" t="str">
        <f ca="1">IF(C420&lt;&gt;"",HYPERLINK("#LANÇAMENTOS!"&amp;ADDRESS(ROW(LANÇAMENTOS!A$16)+PAINEL!B420*2-1,1),INDIRECT("LANÇAMENTOS!"&amp;ADDRESS(ROW(LANÇAMENTOS!A$16)+PAINEL!B420*2-1,COLUMN(LANÇAMENTOS!F396)))),"")</f>
        <v/>
      </c>
      <c r="Q420" s="138"/>
      <c r="R420" s="57">
        <f t="shared" ca="1" si="84"/>
        <v>0</v>
      </c>
      <c r="S420" s="57" t="str">
        <f t="shared" ca="1" si="85"/>
        <v/>
      </c>
      <c r="T420" s="57" t="str">
        <f t="shared" ca="1" si="86"/>
        <v/>
      </c>
      <c r="U420" s="115"/>
      <c r="V420" s="56"/>
      <c r="W420" s="56"/>
    </row>
    <row r="421" spans="1:23" s="162" customFormat="1" ht="37.5" customHeight="1" x14ac:dyDescent="0.35">
      <c r="A421" s="99"/>
      <c r="B421" s="80">
        <f>HYPERLINK("#LANÇAMENTOS!"&amp;ADDRESS(ROW(LANÇAMENTOS!$A$16)+(ROW()-ROW($B$40))*2-1,1),ROW()-ROW($B$40))</f>
        <v>381</v>
      </c>
      <c r="C421" s="127"/>
      <c r="D421" s="128"/>
      <c r="E421" s="124"/>
      <c r="F421" s="125"/>
      <c r="G421" s="125"/>
      <c r="H421" s="125"/>
      <c r="I421" s="125"/>
      <c r="J421" s="126"/>
      <c r="K421" s="124"/>
      <c r="L421" s="125"/>
      <c r="M421" s="126"/>
      <c r="N421" s="147" t="str">
        <f t="shared" si="83"/>
        <v/>
      </c>
      <c r="O421" s="148"/>
      <c r="P421" s="137" t="str">
        <f ca="1">IF(C421&lt;&gt;"",HYPERLINK("#LANÇAMENTOS!"&amp;ADDRESS(ROW(LANÇAMENTOS!A$16)+PAINEL!B421*2-1,1),INDIRECT("LANÇAMENTOS!"&amp;ADDRESS(ROW(LANÇAMENTOS!A$16)+PAINEL!B421*2-1,COLUMN(LANÇAMENTOS!F397)))),"")</f>
        <v/>
      </c>
      <c r="Q421" s="138"/>
      <c r="R421" s="57">
        <f t="shared" ca="1" si="84"/>
        <v>0</v>
      </c>
      <c r="S421" s="57" t="str">
        <f t="shared" ca="1" si="85"/>
        <v/>
      </c>
      <c r="T421" s="57" t="str">
        <f t="shared" ca="1" si="86"/>
        <v/>
      </c>
      <c r="U421" s="115"/>
      <c r="V421" s="56"/>
      <c r="W421" s="56"/>
    </row>
    <row r="422" spans="1:23" s="162" customFormat="1" ht="37.5" customHeight="1" x14ac:dyDescent="0.35">
      <c r="A422" s="99"/>
      <c r="B422" s="80">
        <f>HYPERLINK("#LANÇAMENTOS!"&amp;ADDRESS(ROW(LANÇAMENTOS!$A$16)+(ROW()-ROW($B$40))*2-1,1),ROW()-ROW($B$40))</f>
        <v>382</v>
      </c>
      <c r="C422" s="127"/>
      <c r="D422" s="128"/>
      <c r="E422" s="124"/>
      <c r="F422" s="125"/>
      <c r="G422" s="125"/>
      <c r="H422" s="125"/>
      <c r="I422" s="125"/>
      <c r="J422" s="126"/>
      <c r="K422" s="124"/>
      <c r="L422" s="125"/>
      <c r="M422" s="126"/>
      <c r="N422" s="147" t="str">
        <f t="shared" si="83"/>
        <v/>
      </c>
      <c r="O422" s="148"/>
      <c r="P422" s="137" t="str">
        <f ca="1">IF(C422&lt;&gt;"",HYPERLINK("#LANÇAMENTOS!"&amp;ADDRESS(ROW(LANÇAMENTOS!A$16)+PAINEL!B422*2-1,1),INDIRECT("LANÇAMENTOS!"&amp;ADDRESS(ROW(LANÇAMENTOS!A$16)+PAINEL!B422*2-1,COLUMN(LANÇAMENTOS!F398)))),"")</f>
        <v/>
      </c>
      <c r="Q422" s="138"/>
      <c r="R422" s="57">
        <f t="shared" ca="1" si="84"/>
        <v>0</v>
      </c>
      <c r="S422" s="57" t="str">
        <f t="shared" ca="1" si="85"/>
        <v/>
      </c>
      <c r="T422" s="57" t="str">
        <f t="shared" ca="1" si="86"/>
        <v/>
      </c>
      <c r="U422" s="115"/>
      <c r="V422" s="56"/>
      <c r="W422" s="56"/>
    </row>
    <row r="423" spans="1:23" s="162" customFormat="1" ht="37.5" customHeight="1" x14ac:dyDescent="0.35">
      <c r="A423" s="99"/>
      <c r="B423" s="80">
        <f>HYPERLINK("#LANÇAMENTOS!"&amp;ADDRESS(ROW(LANÇAMENTOS!$A$16)+(ROW()-ROW($B$40))*2-1,1),ROW()-ROW($B$40))</f>
        <v>383</v>
      </c>
      <c r="C423" s="127"/>
      <c r="D423" s="128"/>
      <c r="E423" s="124"/>
      <c r="F423" s="125"/>
      <c r="G423" s="125"/>
      <c r="H423" s="125"/>
      <c r="I423" s="125"/>
      <c r="J423" s="126"/>
      <c r="K423" s="124"/>
      <c r="L423" s="125"/>
      <c r="M423" s="126"/>
      <c r="N423" s="147" t="str">
        <f t="shared" si="83"/>
        <v/>
      </c>
      <c r="O423" s="148"/>
      <c r="P423" s="137" t="str">
        <f ca="1">IF(C423&lt;&gt;"",HYPERLINK("#LANÇAMENTOS!"&amp;ADDRESS(ROW(LANÇAMENTOS!A$16)+PAINEL!B423*2-1,1),INDIRECT("LANÇAMENTOS!"&amp;ADDRESS(ROW(LANÇAMENTOS!A$16)+PAINEL!B423*2-1,COLUMN(LANÇAMENTOS!F399)))),"")</f>
        <v/>
      </c>
      <c r="Q423" s="138"/>
      <c r="R423" s="57">
        <f t="shared" ca="1" si="84"/>
        <v>0</v>
      </c>
      <c r="S423" s="57" t="str">
        <f t="shared" ca="1" si="85"/>
        <v/>
      </c>
      <c r="T423" s="57" t="str">
        <f t="shared" ca="1" si="86"/>
        <v/>
      </c>
      <c r="U423" s="115"/>
      <c r="V423" s="56"/>
      <c r="W423" s="56"/>
    </row>
    <row r="424" spans="1:23" s="162" customFormat="1" ht="37.5" customHeight="1" x14ac:dyDescent="0.35">
      <c r="A424" s="99"/>
      <c r="B424" s="80">
        <f>HYPERLINK("#LANÇAMENTOS!"&amp;ADDRESS(ROW(LANÇAMENTOS!$A$16)+(ROW()-ROW($B$40))*2-1,1),ROW()-ROW($B$40))</f>
        <v>384</v>
      </c>
      <c r="C424" s="127"/>
      <c r="D424" s="128"/>
      <c r="E424" s="124"/>
      <c r="F424" s="125"/>
      <c r="G424" s="125"/>
      <c r="H424" s="125"/>
      <c r="I424" s="125"/>
      <c r="J424" s="126"/>
      <c r="K424" s="124"/>
      <c r="L424" s="125"/>
      <c r="M424" s="126"/>
      <c r="N424" s="147" t="str">
        <f t="shared" si="83"/>
        <v/>
      </c>
      <c r="O424" s="148"/>
      <c r="P424" s="137" t="str">
        <f ca="1">IF(C424&lt;&gt;"",HYPERLINK("#LANÇAMENTOS!"&amp;ADDRESS(ROW(LANÇAMENTOS!A$16)+PAINEL!B424*2-1,1),INDIRECT("LANÇAMENTOS!"&amp;ADDRESS(ROW(LANÇAMENTOS!A$16)+PAINEL!B424*2-1,COLUMN(LANÇAMENTOS!F400)))),"")</f>
        <v/>
      </c>
      <c r="Q424" s="138"/>
      <c r="R424" s="57">
        <f t="shared" ca="1" si="84"/>
        <v>0</v>
      </c>
      <c r="S424" s="57" t="str">
        <f t="shared" ca="1" si="85"/>
        <v/>
      </c>
      <c r="T424" s="57" t="str">
        <f t="shared" ca="1" si="86"/>
        <v/>
      </c>
      <c r="U424" s="115"/>
      <c r="V424" s="56"/>
      <c r="W424" s="56"/>
    </row>
    <row r="425" spans="1:23" s="162" customFormat="1" ht="37.5" customHeight="1" x14ac:dyDescent="0.35">
      <c r="A425" s="99"/>
      <c r="B425" s="80">
        <f>HYPERLINK("#LANÇAMENTOS!"&amp;ADDRESS(ROW(LANÇAMENTOS!$A$16)+(ROW()-ROW($B$40))*2-1,1),ROW()-ROW($B$40))</f>
        <v>385</v>
      </c>
      <c r="C425" s="127"/>
      <c r="D425" s="128"/>
      <c r="E425" s="124"/>
      <c r="F425" s="125"/>
      <c r="G425" s="125"/>
      <c r="H425" s="125"/>
      <c r="I425" s="125"/>
      <c r="J425" s="126"/>
      <c r="K425" s="124"/>
      <c r="L425" s="125"/>
      <c r="M425" s="126"/>
      <c r="N425" s="147" t="str">
        <f t="shared" si="83"/>
        <v/>
      </c>
      <c r="O425" s="148"/>
      <c r="P425" s="137" t="str">
        <f ca="1">IF(C425&lt;&gt;"",HYPERLINK("#LANÇAMENTOS!"&amp;ADDRESS(ROW(LANÇAMENTOS!A$16)+PAINEL!B425*2-1,1),INDIRECT("LANÇAMENTOS!"&amp;ADDRESS(ROW(LANÇAMENTOS!A$16)+PAINEL!B425*2-1,COLUMN(LANÇAMENTOS!F401)))),"")</f>
        <v/>
      </c>
      <c r="Q425" s="138"/>
      <c r="R425" s="57">
        <f t="shared" ca="1" si="84"/>
        <v>0</v>
      </c>
      <c r="S425" s="57" t="str">
        <f t="shared" ca="1" si="85"/>
        <v/>
      </c>
      <c r="T425" s="57" t="str">
        <f t="shared" ca="1" si="86"/>
        <v/>
      </c>
      <c r="U425" s="115"/>
      <c r="V425" s="56"/>
      <c r="W425" s="56"/>
    </row>
    <row r="426" spans="1:23" s="162" customFormat="1" ht="37.5" customHeight="1" x14ac:dyDescent="0.35">
      <c r="A426" s="99"/>
      <c r="B426" s="80">
        <f>HYPERLINK("#LANÇAMENTOS!"&amp;ADDRESS(ROW(LANÇAMENTOS!$A$16)+(ROW()-ROW($B$40))*2-1,1),ROW()-ROW($B$40))</f>
        <v>386</v>
      </c>
      <c r="C426" s="127"/>
      <c r="D426" s="128"/>
      <c r="E426" s="124"/>
      <c r="F426" s="125"/>
      <c r="G426" s="125"/>
      <c r="H426" s="125"/>
      <c r="I426" s="125"/>
      <c r="J426" s="126"/>
      <c r="K426" s="124"/>
      <c r="L426" s="125"/>
      <c r="M426" s="126"/>
      <c r="N426" s="147" t="str">
        <f t="shared" ref="N426:N489" si="87">HYPERLINK("#"&amp;ADDRESS(ROW($X$38),COLUMN($X$38)),IF(C426&lt;&gt;"",IF(NOT(ISERROR(VLOOKUP(K426,$Z$42:$AA$73,2,FALSE))),VLOOKUP(K426,$Z$42:$AA$73,2,FALSE),$AA$41),""))</f>
        <v/>
      </c>
      <c r="O426" s="148"/>
      <c r="P426" s="137" t="str">
        <f ca="1">IF(C426&lt;&gt;"",HYPERLINK("#LANÇAMENTOS!"&amp;ADDRESS(ROW(LANÇAMENTOS!A$16)+PAINEL!B426*2-1,1),INDIRECT("LANÇAMENTOS!"&amp;ADDRESS(ROW(LANÇAMENTOS!A$16)+PAINEL!B426*2-1,COLUMN(LANÇAMENTOS!F402)))),"")</f>
        <v/>
      </c>
      <c r="Q426" s="138"/>
      <c r="R426" s="57">
        <f t="shared" ref="R426:R489" ca="1" si="88">IF(AND(ISNUMBER(N426),P426&lt;=N426),1,0)</f>
        <v>0</v>
      </c>
      <c r="S426" s="57" t="str">
        <f t="shared" ref="S426:S489" ca="1" si="89">IF(R426,TEXT(B426,"0"),"")</f>
        <v/>
      </c>
      <c r="T426" s="57" t="str">
        <f t="shared" ref="T426:T489" ca="1" si="90">IF(R426,TRIM(S426)&amp;", "&amp;TRIM(T427),TRIM(T427))</f>
        <v/>
      </c>
      <c r="U426" s="115"/>
      <c r="V426" s="56"/>
      <c r="W426" s="56"/>
    </row>
    <row r="427" spans="1:23" s="162" customFormat="1" ht="37.5" customHeight="1" x14ac:dyDescent="0.35">
      <c r="A427" s="99"/>
      <c r="B427" s="80">
        <f>HYPERLINK("#LANÇAMENTOS!"&amp;ADDRESS(ROW(LANÇAMENTOS!$A$16)+(ROW()-ROW($B$40))*2-1,1),ROW()-ROW($B$40))</f>
        <v>387</v>
      </c>
      <c r="C427" s="127"/>
      <c r="D427" s="128"/>
      <c r="E427" s="124"/>
      <c r="F427" s="125"/>
      <c r="G427" s="125"/>
      <c r="H427" s="125"/>
      <c r="I427" s="125"/>
      <c r="J427" s="126"/>
      <c r="K427" s="124"/>
      <c r="L427" s="125"/>
      <c r="M427" s="126"/>
      <c r="N427" s="147" t="str">
        <f t="shared" si="87"/>
        <v/>
      </c>
      <c r="O427" s="148"/>
      <c r="P427" s="137" t="str">
        <f ca="1">IF(C427&lt;&gt;"",HYPERLINK("#LANÇAMENTOS!"&amp;ADDRESS(ROW(LANÇAMENTOS!A$16)+PAINEL!B427*2-1,1),INDIRECT("LANÇAMENTOS!"&amp;ADDRESS(ROW(LANÇAMENTOS!A$16)+PAINEL!B427*2-1,COLUMN(LANÇAMENTOS!F403)))),"")</f>
        <v/>
      </c>
      <c r="Q427" s="138"/>
      <c r="R427" s="57">
        <f t="shared" ca="1" si="88"/>
        <v>0</v>
      </c>
      <c r="S427" s="57" t="str">
        <f t="shared" ca="1" si="89"/>
        <v/>
      </c>
      <c r="T427" s="57" t="str">
        <f t="shared" ca="1" si="90"/>
        <v/>
      </c>
      <c r="U427" s="115"/>
      <c r="V427" s="56"/>
      <c r="W427" s="56"/>
    </row>
    <row r="428" spans="1:23" s="162" customFormat="1" ht="37.5" customHeight="1" x14ac:dyDescent="0.35">
      <c r="A428" s="99"/>
      <c r="B428" s="80">
        <f>HYPERLINK("#LANÇAMENTOS!"&amp;ADDRESS(ROW(LANÇAMENTOS!$A$16)+(ROW()-ROW($B$40))*2-1,1),ROW()-ROW($B$40))</f>
        <v>388</v>
      </c>
      <c r="C428" s="127"/>
      <c r="D428" s="128"/>
      <c r="E428" s="124"/>
      <c r="F428" s="125"/>
      <c r="G428" s="125"/>
      <c r="H428" s="125"/>
      <c r="I428" s="125"/>
      <c r="J428" s="126"/>
      <c r="K428" s="124"/>
      <c r="L428" s="125"/>
      <c r="M428" s="126"/>
      <c r="N428" s="147" t="str">
        <f t="shared" si="87"/>
        <v/>
      </c>
      <c r="O428" s="148"/>
      <c r="P428" s="137" t="str">
        <f ca="1">IF(C428&lt;&gt;"",HYPERLINK("#LANÇAMENTOS!"&amp;ADDRESS(ROW(LANÇAMENTOS!A$16)+PAINEL!B428*2-1,1),INDIRECT("LANÇAMENTOS!"&amp;ADDRESS(ROW(LANÇAMENTOS!A$16)+PAINEL!B428*2-1,COLUMN(LANÇAMENTOS!F404)))),"")</f>
        <v/>
      </c>
      <c r="Q428" s="138"/>
      <c r="R428" s="57">
        <f t="shared" ca="1" si="88"/>
        <v>0</v>
      </c>
      <c r="S428" s="57" t="str">
        <f t="shared" ca="1" si="89"/>
        <v/>
      </c>
      <c r="T428" s="57" t="str">
        <f t="shared" ca="1" si="90"/>
        <v/>
      </c>
      <c r="U428" s="115"/>
      <c r="V428" s="56"/>
      <c r="W428" s="56"/>
    </row>
    <row r="429" spans="1:23" s="162" customFormat="1" ht="37.5" customHeight="1" x14ac:dyDescent="0.35">
      <c r="A429" s="99"/>
      <c r="B429" s="80">
        <f>HYPERLINK("#LANÇAMENTOS!"&amp;ADDRESS(ROW(LANÇAMENTOS!$A$16)+(ROW()-ROW($B$40))*2-1,1),ROW()-ROW($B$40))</f>
        <v>389</v>
      </c>
      <c r="C429" s="127"/>
      <c r="D429" s="128"/>
      <c r="E429" s="124"/>
      <c r="F429" s="125"/>
      <c r="G429" s="125"/>
      <c r="H429" s="125"/>
      <c r="I429" s="125"/>
      <c r="J429" s="126"/>
      <c r="K429" s="124"/>
      <c r="L429" s="125"/>
      <c r="M429" s="126"/>
      <c r="N429" s="147" t="str">
        <f t="shared" si="87"/>
        <v/>
      </c>
      <c r="O429" s="148"/>
      <c r="P429" s="137" t="str">
        <f ca="1">IF(C429&lt;&gt;"",HYPERLINK("#LANÇAMENTOS!"&amp;ADDRESS(ROW(LANÇAMENTOS!A$16)+PAINEL!B429*2-1,1),INDIRECT("LANÇAMENTOS!"&amp;ADDRESS(ROW(LANÇAMENTOS!A$16)+PAINEL!B429*2-1,COLUMN(LANÇAMENTOS!F405)))),"")</f>
        <v/>
      </c>
      <c r="Q429" s="138"/>
      <c r="R429" s="57">
        <f t="shared" ca="1" si="88"/>
        <v>0</v>
      </c>
      <c r="S429" s="57" t="str">
        <f t="shared" ca="1" si="89"/>
        <v/>
      </c>
      <c r="T429" s="57" t="str">
        <f t="shared" ca="1" si="90"/>
        <v/>
      </c>
      <c r="U429" s="115"/>
      <c r="V429" s="56"/>
      <c r="W429" s="56"/>
    </row>
    <row r="430" spans="1:23" s="162" customFormat="1" ht="37.5" customHeight="1" x14ac:dyDescent="0.35">
      <c r="A430" s="99"/>
      <c r="B430" s="80">
        <f>HYPERLINK("#LANÇAMENTOS!"&amp;ADDRESS(ROW(LANÇAMENTOS!$A$16)+(ROW()-ROW($B$40))*2-1,1),ROW()-ROW($B$40))</f>
        <v>390</v>
      </c>
      <c r="C430" s="127"/>
      <c r="D430" s="128"/>
      <c r="E430" s="124"/>
      <c r="F430" s="125"/>
      <c r="G430" s="125"/>
      <c r="H430" s="125"/>
      <c r="I430" s="125"/>
      <c r="J430" s="126"/>
      <c r="K430" s="124"/>
      <c r="L430" s="125"/>
      <c r="M430" s="126"/>
      <c r="N430" s="147" t="str">
        <f t="shared" si="87"/>
        <v/>
      </c>
      <c r="O430" s="148"/>
      <c r="P430" s="137" t="str">
        <f ca="1">IF(C430&lt;&gt;"",HYPERLINK("#LANÇAMENTOS!"&amp;ADDRESS(ROW(LANÇAMENTOS!A$16)+PAINEL!B430*2-1,1),INDIRECT("LANÇAMENTOS!"&amp;ADDRESS(ROW(LANÇAMENTOS!A$16)+PAINEL!B430*2-1,COLUMN(LANÇAMENTOS!F406)))),"")</f>
        <v/>
      </c>
      <c r="Q430" s="138"/>
      <c r="R430" s="57">
        <f t="shared" ca="1" si="88"/>
        <v>0</v>
      </c>
      <c r="S430" s="57" t="str">
        <f t="shared" ca="1" si="89"/>
        <v/>
      </c>
      <c r="T430" s="57" t="str">
        <f t="shared" ca="1" si="90"/>
        <v/>
      </c>
      <c r="U430" s="115"/>
      <c r="V430" s="56"/>
      <c r="W430" s="56"/>
    </row>
    <row r="431" spans="1:23" s="162" customFormat="1" ht="37.5" customHeight="1" x14ac:dyDescent="0.35">
      <c r="A431" s="99"/>
      <c r="B431" s="80">
        <f>HYPERLINK("#LANÇAMENTOS!"&amp;ADDRESS(ROW(LANÇAMENTOS!$A$16)+(ROW()-ROW($B$40))*2-1,1),ROW()-ROW($B$40))</f>
        <v>391</v>
      </c>
      <c r="C431" s="127"/>
      <c r="D431" s="128"/>
      <c r="E431" s="124"/>
      <c r="F431" s="125"/>
      <c r="G431" s="125"/>
      <c r="H431" s="125"/>
      <c r="I431" s="125"/>
      <c r="J431" s="126"/>
      <c r="K431" s="124"/>
      <c r="L431" s="125"/>
      <c r="M431" s="126"/>
      <c r="N431" s="147" t="str">
        <f t="shared" si="87"/>
        <v/>
      </c>
      <c r="O431" s="148"/>
      <c r="P431" s="137" t="str">
        <f ca="1">IF(C431&lt;&gt;"",HYPERLINK("#LANÇAMENTOS!"&amp;ADDRESS(ROW(LANÇAMENTOS!A$16)+PAINEL!B431*2-1,1),INDIRECT("LANÇAMENTOS!"&amp;ADDRESS(ROW(LANÇAMENTOS!A$16)+PAINEL!B431*2-1,COLUMN(LANÇAMENTOS!F407)))),"")</f>
        <v/>
      </c>
      <c r="Q431" s="138"/>
      <c r="R431" s="57">
        <f t="shared" ca="1" si="88"/>
        <v>0</v>
      </c>
      <c r="S431" s="57" t="str">
        <f t="shared" ca="1" si="89"/>
        <v/>
      </c>
      <c r="T431" s="57" t="str">
        <f t="shared" ca="1" si="90"/>
        <v/>
      </c>
      <c r="U431" s="115"/>
      <c r="V431" s="56"/>
      <c r="W431" s="56"/>
    </row>
    <row r="432" spans="1:23" s="162" customFormat="1" ht="37.5" customHeight="1" x14ac:dyDescent="0.35">
      <c r="A432" s="99"/>
      <c r="B432" s="80">
        <f>HYPERLINK("#LANÇAMENTOS!"&amp;ADDRESS(ROW(LANÇAMENTOS!$A$16)+(ROW()-ROW($B$40))*2-1,1),ROW()-ROW($B$40))</f>
        <v>392</v>
      </c>
      <c r="C432" s="127"/>
      <c r="D432" s="128"/>
      <c r="E432" s="124"/>
      <c r="F432" s="125"/>
      <c r="G432" s="125"/>
      <c r="H432" s="125"/>
      <c r="I432" s="125"/>
      <c r="J432" s="126"/>
      <c r="K432" s="124"/>
      <c r="L432" s="125"/>
      <c r="M432" s="126"/>
      <c r="N432" s="147" t="str">
        <f t="shared" si="87"/>
        <v/>
      </c>
      <c r="O432" s="148"/>
      <c r="P432" s="137" t="str">
        <f ca="1">IF(C432&lt;&gt;"",HYPERLINK("#LANÇAMENTOS!"&amp;ADDRESS(ROW(LANÇAMENTOS!A$16)+PAINEL!B432*2-1,1),INDIRECT("LANÇAMENTOS!"&amp;ADDRESS(ROW(LANÇAMENTOS!A$16)+PAINEL!B432*2-1,COLUMN(LANÇAMENTOS!F408)))),"")</f>
        <v/>
      </c>
      <c r="Q432" s="138"/>
      <c r="R432" s="57">
        <f t="shared" ca="1" si="88"/>
        <v>0</v>
      </c>
      <c r="S432" s="57" t="str">
        <f t="shared" ca="1" si="89"/>
        <v/>
      </c>
      <c r="T432" s="57" t="str">
        <f t="shared" ca="1" si="90"/>
        <v/>
      </c>
      <c r="U432" s="115"/>
      <c r="V432" s="56"/>
      <c r="W432" s="56"/>
    </row>
    <row r="433" spans="1:23" s="162" customFormat="1" ht="37.5" customHeight="1" x14ac:dyDescent="0.35">
      <c r="A433" s="99"/>
      <c r="B433" s="80">
        <f>HYPERLINK("#LANÇAMENTOS!"&amp;ADDRESS(ROW(LANÇAMENTOS!$A$16)+(ROW()-ROW($B$40))*2-1,1),ROW()-ROW($B$40))</f>
        <v>393</v>
      </c>
      <c r="C433" s="127"/>
      <c r="D433" s="128"/>
      <c r="E433" s="124"/>
      <c r="F433" s="125"/>
      <c r="G433" s="125"/>
      <c r="H433" s="125"/>
      <c r="I433" s="125"/>
      <c r="J433" s="126"/>
      <c r="K433" s="124"/>
      <c r="L433" s="125"/>
      <c r="M433" s="126"/>
      <c r="N433" s="147" t="str">
        <f t="shared" si="87"/>
        <v/>
      </c>
      <c r="O433" s="148"/>
      <c r="P433" s="137" t="str">
        <f ca="1">IF(C433&lt;&gt;"",HYPERLINK("#LANÇAMENTOS!"&amp;ADDRESS(ROW(LANÇAMENTOS!A$16)+PAINEL!B433*2-1,1),INDIRECT("LANÇAMENTOS!"&amp;ADDRESS(ROW(LANÇAMENTOS!A$16)+PAINEL!B433*2-1,COLUMN(LANÇAMENTOS!F409)))),"")</f>
        <v/>
      </c>
      <c r="Q433" s="138"/>
      <c r="R433" s="57">
        <f t="shared" ca="1" si="88"/>
        <v>0</v>
      </c>
      <c r="S433" s="57" t="str">
        <f t="shared" ca="1" si="89"/>
        <v/>
      </c>
      <c r="T433" s="57" t="str">
        <f t="shared" ca="1" si="90"/>
        <v/>
      </c>
      <c r="U433" s="115"/>
      <c r="V433" s="56"/>
      <c r="W433" s="56"/>
    </row>
    <row r="434" spans="1:23" s="162" customFormat="1" ht="37.5" customHeight="1" x14ac:dyDescent="0.35">
      <c r="A434" s="99"/>
      <c r="B434" s="80">
        <f>HYPERLINK("#LANÇAMENTOS!"&amp;ADDRESS(ROW(LANÇAMENTOS!$A$16)+(ROW()-ROW($B$40))*2-1,1),ROW()-ROW($B$40))</f>
        <v>394</v>
      </c>
      <c r="C434" s="127"/>
      <c r="D434" s="128"/>
      <c r="E434" s="124"/>
      <c r="F434" s="125"/>
      <c r="G434" s="125"/>
      <c r="H434" s="125"/>
      <c r="I434" s="125"/>
      <c r="J434" s="126"/>
      <c r="K434" s="124"/>
      <c r="L434" s="125"/>
      <c r="M434" s="126"/>
      <c r="N434" s="147" t="str">
        <f t="shared" si="87"/>
        <v/>
      </c>
      <c r="O434" s="148"/>
      <c r="P434" s="137" t="str">
        <f ca="1">IF(C434&lt;&gt;"",HYPERLINK("#LANÇAMENTOS!"&amp;ADDRESS(ROW(LANÇAMENTOS!A$16)+PAINEL!B434*2-1,1),INDIRECT("LANÇAMENTOS!"&amp;ADDRESS(ROW(LANÇAMENTOS!A$16)+PAINEL!B434*2-1,COLUMN(LANÇAMENTOS!F410)))),"")</f>
        <v/>
      </c>
      <c r="Q434" s="138"/>
      <c r="R434" s="57">
        <f t="shared" ca="1" si="88"/>
        <v>0</v>
      </c>
      <c r="S434" s="57" t="str">
        <f t="shared" ca="1" si="89"/>
        <v/>
      </c>
      <c r="T434" s="57" t="str">
        <f t="shared" ca="1" si="90"/>
        <v/>
      </c>
      <c r="U434" s="115"/>
      <c r="V434" s="56"/>
      <c r="W434" s="56"/>
    </row>
    <row r="435" spans="1:23" s="162" customFormat="1" ht="37.5" customHeight="1" x14ac:dyDescent="0.35">
      <c r="A435" s="99"/>
      <c r="B435" s="80">
        <f>HYPERLINK("#LANÇAMENTOS!"&amp;ADDRESS(ROW(LANÇAMENTOS!$A$16)+(ROW()-ROW($B$40))*2-1,1),ROW()-ROW($B$40))</f>
        <v>395</v>
      </c>
      <c r="C435" s="127"/>
      <c r="D435" s="128"/>
      <c r="E435" s="124"/>
      <c r="F435" s="125"/>
      <c r="G435" s="125"/>
      <c r="H435" s="125"/>
      <c r="I435" s="125"/>
      <c r="J435" s="126"/>
      <c r="K435" s="124"/>
      <c r="L435" s="125"/>
      <c r="M435" s="126"/>
      <c r="N435" s="147" t="str">
        <f t="shared" si="87"/>
        <v/>
      </c>
      <c r="O435" s="148"/>
      <c r="P435" s="137" t="str">
        <f ca="1">IF(C435&lt;&gt;"",HYPERLINK("#LANÇAMENTOS!"&amp;ADDRESS(ROW(LANÇAMENTOS!A$16)+PAINEL!B435*2-1,1),INDIRECT("LANÇAMENTOS!"&amp;ADDRESS(ROW(LANÇAMENTOS!A$16)+PAINEL!B435*2-1,COLUMN(LANÇAMENTOS!F411)))),"")</f>
        <v/>
      </c>
      <c r="Q435" s="138"/>
      <c r="R435" s="57">
        <f t="shared" ca="1" si="88"/>
        <v>0</v>
      </c>
      <c r="S435" s="57" t="str">
        <f t="shared" ca="1" si="89"/>
        <v/>
      </c>
      <c r="T435" s="57" t="str">
        <f t="shared" ca="1" si="90"/>
        <v/>
      </c>
      <c r="U435" s="115"/>
      <c r="V435" s="56"/>
      <c r="W435" s="56"/>
    </row>
    <row r="436" spans="1:23" s="162" customFormat="1" ht="37.5" customHeight="1" x14ac:dyDescent="0.35">
      <c r="A436" s="99"/>
      <c r="B436" s="80">
        <f>HYPERLINK("#LANÇAMENTOS!"&amp;ADDRESS(ROW(LANÇAMENTOS!$A$16)+(ROW()-ROW($B$40))*2-1,1),ROW()-ROW($B$40))</f>
        <v>396</v>
      </c>
      <c r="C436" s="127"/>
      <c r="D436" s="128"/>
      <c r="E436" s="124"/>
      <c r="F436" s="125"/>
      <c r="G436" s="125"/>
      <c r="H436" s="125"/>
      <c r="I436" s="125"/>
      <c r="J436" s="126"/>
      <c r="K436" s="124"/>
      <c r="L436" s="125"/>
      <c r="M436" s="126"/>
      <c r="N436" s="147" t="str">
        <f t="shared" si="87"/>
        <v/>
      </c>
      <c r="O436" s="148"/>
      <c r="P436" s="137" t="str">
        <f ca="1">IF(C436&lt;&gt;"",HYPERLINK("#LANÇAMENTOS!"&amp;ADDRESS(ROW(LANÇAMENTOS!A$16)+PAINEL!B436*2-1,1),INDIRECT("LANÇAMENTOS!"&amp;ADDRESS(ROW(LANÇAMENTOS!A$16)+PAINEL!B436*2-1,COLUMN(LANÇAMENTOS!F412)))),"")</f>
        <v/>
      </c>
      <c r="Q436" s="138"/>
      <c r="R436" s="57">
        <f t="shared" ca="1" si="88"/>
        <v>0</v>
      </c>
      <c r="S436" s="57" t="str">
        <f t="shared" ca="1" si="89"/>
        <v/>
      </c>
      <c r="T436" s="57" t="str">
        <f t="shared" ca="1" si="90"/>
        <v/>
      </c>
      <c r="U436" s="115"/>
      <c r="V436" s="56"/>
      <c r="W436" s="56"/>
    </row>
    <row r="437" spans="1:23" s="162" customFormat="1" ht="37.5" customHeight="1" x14ac:dyDescent="0.35">
      <c r="A437" s="99"/>
      <c r="B437" s="80">
        <f>HYPERLINK("#LANÇAMENTOS!"&amp;ADDRESS(ROW(LANÇAMENTOS!$A$16)+(ROW()-ROW($B$40))*2-1,1),ROW()-ROW($B$40))</f>
        <v>397</v>
      </c>
      <c r="C437" s="127"/>
      <c r="D437" s="128"/>
      <c r="E437" s="124"/>
      <c r="F437" s="125"/>
      <c r="G437" s="125"/>
      <c r="H437" s="125"/>
      <c r="I437" s="125"/>
      <c r="J437" s="126"/>
      <c r="K437" s="124"/>
      <c r="L437" s="125"/>
      <c r="M437" s="126"/>
      <c r="N437" s="147" t="str">
        <f t="shared" si="87"/>
        <v/>
      </c>
      <c r="O437" s="148"/>
      <c r="P437" s="137" t="str">
        <f ca="1">IF(C437&lt;&gt;"",HYPERLINK("#LANÇAMENTOS!"&amp;ADDRESS(ROW(LANÇAMENTOS!A$16)+PAINEL!B437*2-1,1),INDIRECT("LANÇAMENTOS!"&amp;ADDRESS(ROW(LANÇAMENTOS!A$16)+PAINEL!B437*2-1,COLUMN(LANÇAMENTOS!F413)))),"")</f>
        <v/>
      </c>
      <c r="Q437" s="138"/>
      <c r="R437" s="57">
        <f t="shared" ca="1" si="88"/>
        <v>0</v>
      </c>
      <c r="S437" s="57" t="str">
        <f t="shared" ca="1" si="89"/>
        <v/>
      </c>
      <c r="T437" s="57" t="str">
        <f t="shared" ca="1" si="90"/>
        <v/>
      </c>
      <c r="U437" s="115"/>
      <c r="V437" s="56"/>
      <c r="W437" s="56"/>
    </row>
    <row r="438" spans="1:23" s="162" customFormat="1" ht="37.5" customHeight="1" x14ac:dyDescent="0.35">
      <c r="A438" s="99"/>
      <c r="B438" s="80">
        <f>HYPERLINK("#LANÇAMENTOS!"&amp;ADDRESS(ROW(LANÇAMENTOS!$A$16)+(ROW()-ROW($B$40))*2-1,1),ROW()-ROW($B$40))</f>
        <v>398</v>
      </c>
      <c r="C438" s="127"/>
      <c r="D438" s="128"/>
      <c r="E438" s="124"/>
      <c r="F438" s="125"/>
      <c r="G438" s="125"/>
      <c r="H438" s="125"/>
      <c r="I438" s="125"/>
      <c r="J438" s="126"/>
      <c r="K438" s="124"/>
      <c r="L438" s="125"/>
      <c r="M438" s="126"/>
      <c r="N438" s="147" t="str">
        <f t="shared" si="87"/>
        <v/>
      </c>
      <c r="O438" s="148"/>
      <c r="P438" s="137" t="str">
        <f ca="1">IF(C438&lt;&gt;"",HYPERLINK("#LANÇAMENTOS!"&amp;ADDRESS(ROW(LANÇAMENTOS!A$16)+PAINEL!B438*2-1,1),INDIRECT("LANÇAMENTOS!"&amp;ADDRESS(ROW(LANÇAMENTOS!A$16)+PAINEL!B438*2-1,COLUMN(LANÇAMENTOS!F414)))),"")</f>
        <v/>
      </c>
      <c r="Q438" s="138"/>
      <c r="R438" s="57">
        <f t="shared" ca="1" si="88"/>
        <v>0</v>
      </c>
      <c r="S438" s="57" t="str">
        <f t="shared" ca="1" si="89"/>
        <v/>
      </c>
      <c r="T438" s="57" t="str">
        <f t="shared" ca="1" si="90"/>
        <v/>
      </c>
      <c r="U438" s="115"/>
      <c r="V438" s="56"/>
      <c r="W438" s="56"/>
    </row>
    <row r="439" spans="1:23" s="162" customFormat="1" ht="37.5" customHeight="1" x14ac:dyDescent="0.35">
      <c r="A439" s="99"/>
      <c r="B439" s="80">
        <f>HYPERLINK("#LANÇAMENTOS!"&amp;ADDRESS(ROW(LANÇAMENTOS!$A$16)+(ROW()-ROW($B$40))*2-1,1),ROW()-ROW($B$40))</f>
        <v>399</v>
      </c>
      <c r="C439" s="127"/>
      <c r="D439" s="128"/>
      <c r="E439" s="124"/>
      <c r="F439" s="125"/>
      <c r="G439" s="125"/>
      <c r="H439" s="125"/>
      <c r="I439" s="125"/>
      <c r="J439" s="126"/>
      <c r="K439" s="124"/>
      <c r="L439" s="125"/>
      <c r="M439" s="126"/>
      <c r="N439" s="147" t="str">
        <f t="shared" si="87"/>
        <v/>
      </c>
      <c r="O439" s="148"/>
      <c r="P439" s="137" t="str">
        <f ca="1">IF(C439&lt;&gt;"",HYPERLINK("#LANÇAMENTOS!"&amp;ADDRESS(ROW(LANÇAMENTOS!A$16)+PAINEL!B439*2-1,1),INDIRECT("LANÇAMENTOS!"&amp;ADDRESS(ROW(LANÇAMENTOS!A$16)+PAINEL!B439*2-1,COLUMN(LANÇAMENTOS!F415)))),"")</f>
        <v/>
      </c>
      <c r="Q439" s="138"/>
      <c r="R439" s="57">
        <f t="shared" ca="1" si="88"/>
        <v>0</v>
      </c>
      <c r="S439" s="57" t="str">
        <f t="shared" ca="1" si="89"/>
        <v/>
      </c>
      <c r="T439" s="57" t="str">
        <f t="shared" ca="1" si="90"/>
        <v/>
      </c>
      <c r="U439" s="115"/>
      <c r="V439" s="56"/>
      <c r="W439" s="56"/>
    </row>
    <row r="440" spans="1:23" s="162" customFormat="1" ht="37.5" customHeight="1" x14ac:dyDescent="0.35">
      <c r="A440" s="99"/>
      <c r="B440" s="80">
        <f>HYPERLINK("#LANÇAMENTOS!"&amp;ADDRESS(ROW(LANÇAMENTOS!$A$16)+(ROW()-ROW($B$40))*2-1,1),ROW()-ROW($B$40))</f>
        <v>400</v>
      </c>
      <c r="C440" s="127"/>
      <c r="D440" s="128"/>
      <c r="E440" s="124"/>
      <c r="F440" s="125"/>
      <c r="G440" s="125"/>
      <c r="H440" s="125"/>
      <c r="I440" s="125"/>
      <c r="J440" s="126"/>
      <c r="K440" s="124"/>
      <c r="L440" s="125"/>
      <c r="M440" s="126"/>
      <c r="N440" s="147" t="str">
        <f t="shared" si="87"/>
        <v/>
      </c>
      <c r="O440" s="148"/>
      <c r="P440" s="137" t="str">
        <f ca="1">IF(C440&lt;&gt;"",HYPERLINK("#LANÇAMENTOS!"&amp;ADDRESS(ROW(LANÇAMENTOS!A$16)+PAINEL!B440*2-1,1),INDIRECT("LANÇAMENTOS!"&amp;ADDRESS(ROW(LANÇAMENTOS!A$16)+PAINEL!B440*2-1,COLUMN(LANÇAMENTOS!F416)))),"")</f>
        <v/>
      </c>
      <c r="Q440" s="138"/>
      <c r="R440" s="57">
        <f t="shared" ca="1" si="88"/>
        <v>0</v>
      </c>
      <c r="S440" s="57" t="str">
        <f t="shared" ca="1" si="89"/>
        <v/>
      </c>
      <c r="T440" s="57" t="str">
        <f t="shared" ca="1" si="90"/>
        <v/>
      </c>
      <c r="U440" s="115"/>
      <c r="V440" s="56"/>
      <c r="W440" s="56"/>
    </row>
    <row r="441" spans="1:23" s="162" customFormat="1" ht="37.5" customHeight="1" x14ac:dyDescent="0.35">
      <c r="A441" s="99"/>
      <c r="B441" s="80">
        <f>HYPERLINK("#LANÇAMENTOS!"&amp;ADDRESS(ROW(LANÇAMENTOS!$A$16)+(ROW()-ROW($B$40))*2-1,1),ROW()-ROW($B$40))</f>
        <v>401</v>
      </c>
      <c r="C441" s="127"/>
      <c r="D441" s="128"/>
      <c r="E441" s="124"/>
      <c r="F441" s="125"/>
      <c r="G441" s="125"/>
      <c r="H441" s="125"/>
      <c r="I441" s="125"/>
      <c r="J441" s="126"/>
      <c r="K441" s="124"/>
      <c r="L441" s="125"/>
      <c r="M441" s="126"/>
      <c r="N441" s="147" t="str">
        <f t="shared" si="87"/>
        <v/>
      </c>
      <c r="O441" s="148"/>
      <c r="P441" s="137" t="str">
        <f ca="1">IF(C441&lt;&gt;"",HYPERLINK("#LANÇAMENTOS!"&amp;ADDRESS(ROW(LANÇAMENTOS!A$16)+PAINEL!B441*2-1,1),INDIRECT("LANÇAMENTOS!"&amp;ADDRESS(ROW(LANÇAMENTOS!A$16)+PAINEL!B441*2-1,COLUMN(LANÇAMENTOS!F417)))),"")</f>
        <v/>
      </c>
      <c r="Q441" s="138"/>
      <c r="R441" s="57">
        <f t="shared" ca="1" si="88"/>
        <v>0</v>
      </c>
      <c r="S441" s="57" t="str">
        <f t="shared" ca="1" si="89"/>
        <v/>
      </c>
      <c r="T441" s="57" t="str">
        <f t="shared" ca="1" si="90"/>
        <v/>
      </c>
      <c r="U441" s="115"/>
      <c r="V441" s="56"/>
      <c r="W441" s="56"/>
    </row>
    <row r="442" spans="1:23" s="162" customFormat="1" ht="37.5" customHeight="1" x14ac:dyDescent="0.35">
      <c r="A442" s="99"/>
      <c r="B442" s="80">
        <f>HYPERLINK("#LANÇAMENTOS!"&amp;ADDRESS(ROW(LANÇAMENTOS!$A$16)+(ROW()-ROW($B$40))*2-1,1),ROW()-ROW($B$40))</f>
        <v>402</v>
      </c>
      <c r="C442" s="127"/>
      <c r="D442" s="128"/>
      <c r="E442" s="124"/>
      <c r="F442" s="125"/>
      <c r="G442" s="125"/>
      <c r="H442" s="125"/>
      <c r="I442" s="125"/>
      <c r="J442" s="126"/>
      <c r="K442" s="124"/>
      <c r="L442" s="125"/>
      <c r="M442" s="126"/>
      <c r="N442" s="147" t="str">
        <f t="shared" si="87"/>
        <v/>
      </c>
      <c r="O442" s="148"/>
      <c r="P442" s="137" t="str">
        <f ca="1">IF(C442&lt;&gt;"",HYPERLINK("#LANÇAMENTOS!"&amp;ADDRESS(ROW(LANÇAMENTOS!A$16)+PAINEL!B442*2-1,1),INDIRECT("LANÇAMENTOS!"&amp;ADDRESS(ROW(LANÇAMENTOS!A$16)+PAINEL!B442*2-1,COLUMN(LANÇAMENTOS!F418)))),"")</f>
        <v/>
      </c>
      <c r="Q442" s="138"/>
      <c r="R442" s="57">
        <f t="shared" ca="1" si="88"/>
        <v>0</v>
      </c>
      <c r="S442" s="57" t="str">
        <f t="shared" ca="1" si="89"/>
        <v/>
      </c>
      <c r="T442" s="57" t="str">
        <f t="shared" ca="1" si="90"/>
        <v/>
      </c>
      <c r="U442" s="115"/>
      <c r="V442" s="56"/>
      <c r="W442" s="56"/>
    </row>
    <row r="443" spans="1:23" s="162" customFormat="1" ht="37.5" customHeight="1" x14ac:dyDescent="0.35">
      <c r="A443" s="99"/>
      <c r="B443" s="80">
        <f>HYPERLINK("#LANÇAMENTOS!"&amp;ADDRESS(ROW(LANÇAMENTOS!$A$16)+(ROW()-ROW($B$40))*2-1,1),ROW()-ROW($B$40))</f>
        <v>403</v>
      </c>
      <c r="C443" s="127"/>
      <c r="D443" s="128"/>
      <c r="E443" s="124"/>
      <c r="F443" s="125"/>
      <c r="G443" s="125"/>
      <c r="H443" s="125"/>
      <c r="I443" s="125"/>
      <c r="J443" s="126"/>
      <c r="K443" s="124"/>
      <c r="L443" s="125"/>
      <c r="M443" s="126"/>
      <c r="N443" s="147" t="str">
        <f t="shared" si="87"/>
        <v/>
      </c>
      <c r="O443" s="148"/>
      <c r="P443" s="137" t="str">
        <f ca="1">IF(C443&lt;&gt;"",HYPERLINK("#LANÇAMENTOS!"&amp;ADDRESS(ROW(LANÇAMENTOS!A$16)+PAINEL!B443*2-1,1),INDIRECT("LANÇAMENTOS!"&amp;ADDRESS(ROW(LANÇAMENTOS!A$16)+PAINEL!B443*2-1,COLUMN(LANÇAMENTOS!F419)))),"")</f>
        <v/>
      </c>
      <c r="Q443" s="138"/>
      <c r="R443" s="57">
        <f t="shared" ca="1" si="88"/>
        <v>0</v>
      </c>
      <c r="S443" s="57" t="str">
        <f t="shared" ca="1" si="89"/>
        <v/>
      </c>
      <c r="T443" s="57" t="str">
        <f t="shared" ca="1" si="90"/>
        <v/>
      </c>
      <c r="U443" s="115"/>
      <c r="V443" s="56"/>
      <c r="W443" s="56"/>
    </row>
    <row r="444" spans="1:23" s="162" customFormat="1" ht="37.5" customHeight="1" x14ac:dyDescent="0.35">
      <c r="A444" s="99"/>
      <c r="B444" s="80">
        <f>HYPERLINK("#LANÇAMENTOS!"&amp;ADDRESS(ROW(LANÇAMENTOS!$A$16)+(ROW()-ROW($B$40))*2-1,1),ROW()-ROW($B$40))</f>
        <v>404</v>
      </c>
      <c r="C444" s="127"/>
      <c r="D444" s="128"/>
      <c r="E444" s="124"/>
      <c r="F444" s="125"/>
      <c r="G444" s="125"/>
      <c r="H444" s="125"/>
      <c r="I444" s="125"/>
      <c r="J444" s="126"/>
      <c r="K444" s="124"/>
      <c r="L444" s="125"/>
      <c r="M444" s="126"/>
      <c r="N444" s="147" t="str">
        <f t="shared" si="87"/>
        <v/>
      </c>
      <c r="O444" s="148"/>
      <c r="P444" s="137" t="str">
        <f ca="1">IF(C444&lt;&gt;"",HYPERLINK("#LANÇAMENTOS!"&amp;ADDRESS(ROW(LANÇAMENTOS!A$16)+PAINEL!B444*2-1,1),INDIRECT("LANÇAMENTOS!"&amp;ADDRESS(ROW(LANÇAMENTOS!A$16)+PAINEL!B444*2-1,COLUMN(LANÇAMENTOS!F420)))),"")</f>
        <v/>
      </c>
      <c r="Q444" s="138"/>
      <c r="R444" s="57">
        <f t="shared" ca="1" si="88"/>
        <v>0</v>
      </c>
      <c r="S444" s="57" t="str">
        <f t="shared" ca="1" si="89"/>
        <v/>
      </c>
      <c r="T444" s="57" t="str">
        <f t="shared" ca="1" si="90"/>
        <v/>
      </c>
      <c r="U444" s="115"/>
      <c r="V444" s="56"/>
      <c r="W444" s="56"/>
    </row>
    <row r="445" spans="1:23" s="162" customFormat="1" ht="37.5" customHeight="1" x14ac:dyDescent="0.35">
      <c r="A445" s="99"/>
      <c r="B445" s="80">
        <f>HYPERLINK("#LANÇAMENTOS!"&amp;ADDRESS(ROW(LANÇAMENTOS!$A$16)+(ROW()-ROW($B$40))*2-1,1),ROW()-ROW($B$40))</f>
        <v>405</v>
      </c>
      <c r="C445" s="127"/>
      <c r="D445" s="128"/>
      <c r="E445" s="124"/>
      <c r="F445" s="125"/>
      <c r="G445" s="125"/>
      <c r="H445" s="125"/>
      <c r="I445" s="125"/>
      <c r="J445" s="126"/>
      <c r="K445" s="124"/>
      <c r="L445" s="125"/>
      <c r="M445" s="126"/>
      <c r="N445" s="147" t="str">
        <f t="shared" si="87"/>
        <v/>
      </c>
      <c r="O445" s="148"/>
      <c r="P445" s="137" t="str">
        <f ca="1">IF(C445&lt;&gt;"",HYPERLINK("#LANÇAMENTOS!"&amp;ADDRESS(ROW(LANÇAMENTOS!A$16)+PAINEL!B445*2-1,1),INDIRECT("LANÇAMENTOS!"&amp;ADDRESS(ROW(LANÇAMENTOS!A$16)+PAINEL!B445*2-1,COLUMN(LANÇAMENTOS!F421)))),"")</f>
        <v/>
      </c>
      <c r="Q445" s="138"/>
      <c r="R445" s="57">
        <f t="shared" ca="1" si="88"/>
        <v>0</v>
      </c>
      <c r="S445" s="57" t="str">
        <f t="shared" ca="1" si="89"/>
        <v/>
      </c>
      <c r="T445" s="57" t="str">
        <f t="shared" ca="1" si="90"/>
        <v/>
      </c>
      <c r="U445" s="115"/>
      <c r="V445" s="56"/>
      <c r="W445" s="56"/>
    </row>
    <row r="446" spans="1:23" s="162" customFormat="1" ht="37.5" customHeight="1" x14ac:dyDescent="0.35">
      <c r="A446" s="99"/>
      <c r="B446" s="80">
        <f>HYPERLINK("#LANÇAMENTOS!"&amp;ADDRESS(ROW(LANÇAMENTOS!$A$16)+(ROW()-ROW($B$40))*2-1,1),ROW()-ROW($B$40))</f>
        <v>406</v>
      </c>
      <c r="C446" s="127"/>
      <c r="D446" s="128"/>
      <c r="E446" s="124"/>
      <c r="F446" s="125"/>
      <c r="G446" s="125"/>
      <c r="H446" s="125"/>
      <c r="I446" s="125"/>
      <c r="J446" s="126"/>
      <c r="K446" s="124"/>
      <c r="L446" s="125"/>
      <c r="M446" s="126"/>
      <c r="N446" s="147" t="str">
        <f t="shared" si="87"/>
        <v/>
      </c>
      <c r="O446" s="148"/>
      <c r="P446" s="137" t="str">
        <f ca="1">IF(C446&lt;&gt;"",HYPERLINK("#LANÇAMENTOS!"&amp;ADDRESS(ROW(LANÇAMENTOS!A$16)+PAINEL!B446*2-1,1),INDIRECT("LANÇAMENTOS!"&amp;ADDRESS(ROW(LANÇAMENTOS!A$16)+PAINEL!B446*2-1,COLUMN(LANÇAMENTOS!F422)))),"")</f>
        <v/>
      </c>
      <c r="Q446" s="138"/>
      <c r="R446" s="57">
        <f t="shared" ca="1" si="88"/>
        <v>0</v>
      </c>
      <c r="S446" s="57" t="str">
        <f t="shared" ca="1" si="89"/>
        <v/>
      </c>
      <c r="T446" s="57" t="str">
        <f t="shared" ca="1" si="90"/>
        <v/>
      </c>
      <c r="U446" s="115"/>
      <c r="V446" s="56"/>
      <c r="W446" s="56"/>
    </row>
    <row r="447" spans="1:23" s="162" customFormat="1" ht="37.5" customHeight="1" x14ac:dyDescent="0.35">
      <c r="A447" s="99"/>
      <c r="B447" s="80">
        <f>HYPERLINK("#LANÇAMENTOS!"&amp;ADDRESS(ROW(LANÇAMENTOS!$A$16)+(ROW()-ROW($B$40))*2-1,1),ROW()-ROW($B$40))</f>
        <v>407</v>
      </c>
      <c r="C447" s="127"/>
      <c r="D447" s="128"/>
      <c r="E447" s="124"/>
      <c r="F447" s="125"/>
      <c r="G447" s="125"/>
      <c r="H447" s="125"/>
      <c r="I447" s="125"/>
      <c r="J447" s="126"/>
      <c r="K447" s="124"/>
      <c r="L447" s="125"/>
      <c r="M447" s="126"/>
      <c r="N447" s="147" t="str">
        <f t="shared" si="87"/>
        <v/>
      </c>
      <c r="O447" s="148"/>
      <c r="P447" s="137" t="str">
        <f ca="1">IF(C447&lt;&gt;"",HYPERLINK("#LANÇAMENTOS!"&amp;ADDRESS(ROW(LANÇAMENTOS!A$16)+PAINEL!B447*2-1,1),INDIRECT("LANÇAMENTOS!"&amp;ADDRESS(ROW(LANÇAMENTOS!A$16)+PAINEL!B447*2-1,COLUMN(LANÇAMENTOS!F423)))),"")</f>
        <v/>
      </c>
      <c r="Q447" s="138"/>
      <c r="R447" s="57">
        <f t="shared" ca="1" si="88"/>
        <v>0</v>
      </c>
      <c r="S447" s="57" t="str">
        <f t="shared" ca="1" si="89"/>
        <v/>
      </c>
      <c r="T447" s="57" t="str">
        <f t="shared" ca="1" si="90"/>
        <v/>
      </c>
      <c r="U447" s="115"/>
      <c r="V447" s="56"/>
      <c r="W447" s="56"/>
    </row>
    <row r="448" spans="1:23" s="162" customFormat="1" ht="37.5" customHeight="1" x14ac:dyDescent="0.35">
      <c r="A448" s="99"/>
      <c r="B448" s="80">
        <f>HYPERLINK("#LANÇAMENTOS!"&amp;ADDRESS(ROW(LANÇAMENTOS!$A$16)+(ROW()-ROW($B$40))*2-1,1),ROW()-ROW($B$40))</f>
        <v>408</v>
      </c>
      <c r="C448" s="127"/>
      <c r="D448" s="128"/>
      <c r="E448" s="124"/>
      <c r="F448" s="125"/>
      <c r="G448" s="125"/>
      <c r="H448" s="125"/>
      <c r="I448" s="125"/>
      <c r="J448" s="126"/>
      <c r="K448" s="124"/>
      <c r="L448" s="125"/>
      <c r="M448" s="126"/>
      <c r="N448" s="147" t="str">
        <f t="shared" si="87"/>
        <v/>
      </c>
      <c r="O448" s="148"/>
      <c r="P448" s="137" t="str">
        <f ca="1">IF(C448&lt;&gt;"",HYPERLINK("#LANÇAMENTOS!"&amp;ADDRESS(ROW(LANÇAMENTOS!A$16)+PAINEL!B448*2-1,1),INDIRECT("LANÇAMENTOS!"&amp;ADDRESS(ROW(LANÇAMENTOS!A$16)+PAINEL!B448*2-1,COLUMN(LANÇAMENTOS!F424)))),"")</f>
        <v/>
      </c>
      <c r="Q448" s="138"/>
      <c r="R448" s="57">
        <f t="shared" ca="1" si="88"/>
        <v>0</v>
      </c>
      <c r="S448" s="57" t="str">
        <f t="shared" ca="1" si="89"/>
        <v/>
      </c>
      <c r="T448" s="57" t="str">
        <f t="shared" ca="1" si="90"/>
        <v/>
      </c>
      <c r="U448" s="115"/>
      <c r="V448" s="56"/>
      <c r="W448" s="56"/>
    </row>
    <row r="449" spans="1:23" s="162" customFormat="1" ht="37.5" customHeight="1" x14ac:dyDescent="0.35">
      <c r="A449" s="99"/>
      <c r="B449" s="80">
        <f>HYPERLINK("#LANÇAMENTOS!"&amp;ADDRESS(ROW(LANÇAMENTOS!$A$16)+(ROW()-ROW($B$40))*2-1,1),ROW()-ROW($B$40))</f>
        <v>409</v>
      </c>
      <c r="C449" s="127"/>
      <c r="D449" s="128"/>
      <c r="E449" s="124"/>
      <c r="F449" s="125"/>
      <c r="G449" s="125"/>
      <c r="H449" s="125"/>
      <c r="I449" s="125"/>
      <c r="J449" s="126"/>
      <c r="K449" s="124"/>
      <c r="L449" s="125"/>
      <c r="M449" s="126"/>
      <c r="N449" s="147" t="str">
        <f t="shared" si="87"/>
        <v/>
      </c>
      <c r="O449" s="148"/>
      <c r="P449" s="137" t="str">
        <f ca="1">IF(C449&lt;&gt;"",HYPERLINK("#LANÇAMENTOS!"&amp;ADDRESS(ROW(LANÇAMENTOS!A$16)+PAINEL!B449*2-1,1),INDIRECT("LANÇAMENTOS!"&amp;ADDRESS(ROW(LANÇAMENTOS!A$16)+PAINEL!B449*2-1,COLUMN(LANÇAMENTOS!F425)))),"")</f>
        <v/>
      </c>
      <c r="Q449" s="138"/>
      <c r="R449" s="57">
        <f t="shared" ca="1" si="88"/>
        <v>0</v>
      </c>
      <c r="S449" s="57" t="str">
        <f t="shared" ca="1" si="89"/>
        <v/>
      </c>
      <c r="T449" s="57" t="str">
        <f t="shared" ca="1" si="90"/>
        <v/>
      </c>
      <c r="U449" s="115"/>
      <c r="V449" s="56"/>
      <c r="W449" s="56"/>
    </row>
    <row r="450" spans="1:23" s="162" customFormat="1" ht="37.5" customHeight="1" x14ac:dyDescent="0.35">
      <c r="A450" s="99"/>
      <c r="B450" s="80">
        <f>HYPERLINK("#LANÇAMENTOS!"&amp;ADDRESS(ROW(LANÇAMENTOS!$A$16)+(ROW()-ROW($B$40))*2-1,1),ROW()-ROW($B$40))</f>
        <v>410</v>
      </c>
      <c r="C450" s="127"/>
      <c r="D450" s="128"/>
      <c r="E450" s="124"/>
      <c r="F450" s="125"/>
      <c r="G450" s="125"/>
      <c r="H450" s="125"/>
      <c r="I450" s="125"/>
      <c r="J450" s="126"/>
      <c r="K450" s="124"/>
      <c r="L450" s="125"/>
      <c r="M450" s="126"/>
      <c r="N450" s="147" t="str">
        <f t="shared" si="87"/>
        <v/>
      </c>
      <c r="O450" s="148"/>
      <c r="P450" s="137" t="str">
        <f ca="1">IF(C450&lt;&gt;"",HYPERLINK("#LANÇAMENTOS!"&amp;ADDRESS(ROW(LANÇAMENTOS!A$16)+PAINEL!B450*2-1,1),INDIRECT("LANÇAMENTOS!"&amp;ADDRESS(ROW(LANÇAMENTOS!A$16)+PAINEL!B450*2-1,COLUMN(LANÇAMENTOS!F426)))),"")</f>
        <v/>
      </c>
      <c r="Q450" s="138"/>
      <c r="R450" s="57">
        <f t="shared" ca="1" si="88"/>
        <v>0</v>
      </c>
      <c r="S450" s="57" t="str">
        <f t="shared" ca="1" si="89"/>
        <v/>
      </c>
      <c r="T450" s="57" t="str">
        <f t="shared" ca="1" si="90"/>
        <v/>
      </c>
      <c r="U450" s="115"/>
      <c r="V450" s="56"/>
      <c r="W450" s="56"/>
    </row>
    <row r="451" spans="1:23" s="162" customFormat="1" ht="37.5" customHeight="1" x14ac:dyDescent="0.35">
      <c r="A451" s="99"/>
      <c r="B451" s="80">
        <f>HYPERLINK("#LANÇAMENTOS!"&amp;ADDRESS(ROW(LANÇAMENTOS!$A$16)+(ROW()-ROW($B$40))*2-1,1),ROW()-ROW($B$40))</f>
        <v>411</v>
      </c>
      <c r="C451" s="127"/>
      <c r="D451" s="128"/>
      <c r="E451" s="124"/>
      <c r="F451" s="125"/>
      <c r="G451" s="125"/>
      <c r="H451" s="125"/>
      <c r="I451" s="125"/>
      <c r="J451" s="126"/>
      <c r="K451" s="124"/>
      <c r="L451" s="125"/>
      <c r="M451" s="126"/>
      <c r="N451" s="147" t="str">
        <f t="shared" si="87"/>
        <v/>
      </c>
      <c r="O451" s="148"/>
      <c r="P451" s="137" t="str">
        <f ca="1">IF(C451&lt;&gt;"",HYPERLINK("#LANÇAMENTOS!"&amp;ADDRESS(ROW(LANÇAMENTOS!A$16)+PAINEL!B451*2-1,1),INDIRECT("LANÇAMENTOS!"&amp;ADDRESS(ROW(LANÇAMENTOS!A$16)+PAINEL!B451*2-1,COLUMN(LANÇAMENTOS!F427)))),"")</f>
        <v/>
      </c>
      <c r="Q451" s="138"/>
      <c r="R451" s="57">
        <f t="shared" ca="1" si="88"/>
        <v>0</v>
      </c>
      <c r="S451" s="57" t="str">
        <f t="shared" ca="1" si="89"/>
        <v/>
      </c>
      <c r="T451" s="57" t="str">
        <f t="shared" ca="1" si="90"/>
        <v/>
      </c>
      <c r="U451" s="115"/>
      <c r="V451" s="56"/>
      <c r="W451" s="56"/>
    </row>
    <row r="452" spans="1:23" s="162" customFormat="1" ht="37.5" customHeight="1" x14ac:dyDescent="0.35">
      <c r="A452" s="99"/>
      <c r="B452" s="80">
        <f>HYPERLINK("#LANÇAMENTOS!"&amp;ADDRESS(ROW(LANÇAMENTOS!$A$16)+(ROW()-ROW($B$40))*2-1,1),ROW()-ROW($B$40))</f>
        <v>412</v>
      </c>
      <c r="C452" s="127"/>
      <c r="D452" s="128"/>
      <c r="E452" s="124"/>
      <c r="F452" s="125"/>
      <c r="G452" s="125"/>
      <c r="H452" s="125"/>
      <c r="I452" s="125"/>
      <c r="J452" s="126"/>
      <c r="K452" s="124"/>
      <c r="L452" s="125"/>
      <c r="M452" s="126"/>
      <c r="N452" s="147" t="str">
        <f t="shared" si="87"/>
        <v/>
      </c>
      <c r="O452" s="148"/>
      <c r="P452" s="137" t="str">
        <f ca="1">IF(C452&lt;&gt;"",HYPERLINK("#LANÇAMENTOS!"&amp;ADDRESS(ROW(LANÇAMENTOS!A$16)+PAINEL!B452*2-1,1),INDIRECT("LANÇAMENTOS!"&amp;ADDRESS(ROW(LANÇAMENTOS!A$16)+PAINEL!B452*2-1,COLUMN(LANÇAMENTOS!F428)))),"")</f>
        <v/>
      </c>
      <c r="Q452" s="138"/>
      <c r="R452" s="57">
        <f t="shared" ca="1" si="88"/>
        <v>0</v>
      </c>
      <c r="S452" s="57" t="str">
        <f t="shared" ca="1" si="89"/>
        <v/>
      </c>
      <c r="T452" s="57" t="str">
        <f t="shared" ca="1" si="90"/>
        <v/>
      </c>
      <c r="U452" s="115"/>
      <c r="V452" s="56"/>
      <c r="W452" s="56"/>
    </row>
    <row r="453" spans="1:23" s="162" customFormat="1" ht="37.5" customHeight="1" x14ac:dyDescent="0.35">
      <c r="A453" s="99"/>
      <c r="B453" s="80">
        <f>HYPERLINK("#LANÇAMENTOS!"&amp;ADDRESS(ROW(LANÇAMENTOS!$A$16)+(ROW()-ROW($B$40))*2-1,1),ROW()-ROW($B$40))</f>
        <v>413</v>
      </c>
      <c r="C453" s="127"/>
      <c r="D453" s="128"/>
      <c r="E453" s="124"/>
      <c r="F453" s="125"/>
      <c r="G453" s="125"/>
      <c r="H453" s="125"/>
      <c r="I453" s="125"/>
      <c r="J453" s="126"/>
      <c r="K453" s="124"/>
      <c r="L453" s="125"/>
      <c r="M453" s="126"/>
      <c r="N453" s="147" t="str">
        <f t="shared" si="87"/>
        <v/>
      </c>
      <c r="O453" s="148"/>
      <c r="P453" s="137" t="str">
        <f ca="1">IF(C453&lt;&gt;"",HYPERLINK("#LANÇAMENTOS!"&amp;ADDRESS(ROW(LANÇAMENTOS!A$16)+PAINEL!B453*2-1,1),INDIRECT("LANÇAMENTOS!"&amp;ADDRESS(ROW(LANÇAMENTOS!A$16)+PAINEL!B453*2-1,COLUMN(LANÇAMENTOS!F429)))),"")</f>
        <v/>
      </c>
      <c r="Q453" s="138"/>
      <c r="R453" s="57">
        <f t="shared" ca="1" si="88"/>
        <v>0</v>
      </c>
      <c r="S453" s="57" t="str">
        <f t="shared" ca="1" si="89"/>
        <v/>
      </c>
      <c r="T453" s="57" t="str">
        <f t="shared" ca="1" si="90"/>
        <v/>
      </c>
      <c r="U453" s="115"/>
      <c r="V453" s="56"/>
      <c r="W453" s="56"/>
    </row>
    <row r="454" spans="1:23" s="162" customFormat="1" ht="37.5" customHeight="1" x14ac:dyDescent="0.35">
      <c r="A454" s="99"/>
      <c r="B454" s="80">
        <f>HYPERLINK("#LANÇAMENTOS!"&amp;ADDRESS(ROW(LANÇAMENTOS!$A$16)+(ROW()-ROW($B$40))*2-1,1),ROW()-ROW($B$40))</f>
        <v>414</v>
      </c>
      <c r="C454" s="127"/>
      <c r="D454" s="128"/>
      <c r="E454" s="124"/>
      <c r="F454" s="125"/>
      <c r="G454" s="125"/>
      <c r="H454" s="125"/>
      <c r="I454" s="125"/>
      <c r="J454" s="126"/>
      <c r="K454" s="124"/>
      <c r="L454" s="125"/>
      <c r="M454" s="126"/>
      <c r="N454" s="147" t="str">
        <f t="shared" si="87"/>
        <v/>
      </c>
      <c r="O454" s="148"/>
      <c r="P454" s="137" t="str">
        <f ca="1">IF(C454&lt;&gt;"",HYPERLINK("#LANÇAMENTOS!"&amp;ADDRESS(ROW(LANÇAMENTOS!A$16)+PAINEL!B454*2-1,1),INDIRECT("LANÇAMENTOS!"&amp;ADDRESS(ROW(LANÇAMENTOS!A$16)+PAINEL!B454*2-1,COLUMN(LANÇAMENTOS!F430)))),"")</f>
        <v/>
      </c>
      <c r="Q454" s="138"/>
      <c r="R454" s="57">
        <f t="shared" ca="1" si="88"/>
        <v>0</v>
      </c>
      <c r="S454" s="57" t="str">
        <f t="shared" ca="1" si="89"/>
        <v/>
      </c>
      <c r="T454" s="57" t="str">
        <f t="shared" ca="1" si="90"/>
        <v/>
      </c>
      <c r="U454" s="115"/>
      <c r="V454" s="56"/>
      <c r="W454" s="56"/>
    </row>
    <row r="455" spans="1:23" s="162" customFormat="1" ht="37.5" customHeight="1" x14ac:dyDescent="0.35">
      <c r="A455" s="99"/>
      <c r="B455" s="80">
        <f>HYPERLINK("#LANÇAMENTOS!"&amp;ADDRESS(ROW(LANÇAMENTOS!$A$16)+(ROW()-ROW($B$40))*2-1,1),ROW()-ROW($B$40))</f>
        <v>415</v>
      </c>
      <c r="C455" s="127"/>
      <c r="D455" s="128"/>
      <c r="E455" s="124"/>
      <c r="F455" s="125"/>
      <c r="G455" s="125"/>
      <c r="H455" s="125"/>
      <c r="I455" s="125"/>
      <c r="J455" s="126"/>
      <c r="K455" s="124"/>
      <c r="L455" s="125"/>
      <c r="M455" s="126"/>
      <c r="N455" s="147" t="str">
        <f t="shared" si="87"/>
        <v/>
      </c>
      <c r="O455" s="148"/>
      <c r="P455" s="137" t="str">
        <f ca="1">IF(C455&lt;&gt;"",HYPERLINK("#LANÇAMENTOS!"&amp;ADDRESS(ROW(LANÇAMENTOS!A$16)+PAINEL!B455*2-1,1),INDIRECT("LANÇAMENTOS!"&amp;ADDRESS(ROW(LANÇAMENTOS!A$16)+PAINEL!B455*2-1,COLUMN(LANÇAMENTOS!F431)))),"")</f>
        <v/>
      </c>
      <c r="Q455" s="138"/>
      <c r="R455" s="57">
        <f t="shared" ca="1" si="88"/>
        <v>0</v>
      </c>
      <c r="S455" s="57" t="str">
        <f t="shared" ca="1" si="89"/>
        <v/>
      </c>
      <c r="T455" s="57" t="str">
        <f t="shared" ca="1" si="90"/>
        <v/>
      </c>
      <c r="U455" s="115"/>
      <c r="V455" s="56"/>
      <c r="W455" s="56"/>
    </row>
    <row r="456" spans="1:23" s="162" customFormat="1" ht="37.5" customHeight="1" x14ac:dyDescent="0.35">
      <c r="A456" s="99"/>
      <c r="B456" s="80">
        <f>HYPERLINK("#LANÇAMENTOS!"&amp;ADDRESS(ROW(LANÇAMENTOS!$A$16)+(ROW()-ROW($B$40))*2-1,1),ROW()-ROW($B$40))</f>
        <v>416</v>
      </c>
      <c r="C456" s="127"/>
      <c r="D456" s="128"/>
      <c r="E456" s="124"/>
      <c r="F456" s="125"/>
      <c r="G456" s="125"/>
      <c r="H456" s="125"/>
      <c r="I456" s="125"/>
      <c r="J456" s="126"/>
      <c r="K456" s="124"/>
      <c r="L456" s="125"/>
      <c r="M456" s="126"/>
      <c r="N456" s="147" t="str">
        <f t="shared" si="87"/>
        <v/>
      </c>
      <c r="O456" s="148"/>
      <c r="P456" s="137" t="str">
        <f ca="1">IF(C456&lt;&gt;"",HYPERLINK("#LANÇAMENTOS!"&amp;ADDRESS(ROW(LANÇAMENTOS!A$16)+PAINEL!B456*2-1,1),INDIRECT("LANÇAMENTOS!"&amp;ADDRESS(ROW(LANÇAMENTOS!A$16)+PAINEL!B456*2-1,COLUMN(LANÇAMENTOS!F432)))),"")</f>
        <v/>
      </c>
      <c r="Q456" s="138"/>
      <c r="R456" s="57">
        <f t="shared" ca="1" si="88"/>
        <v>0</v>
      </c>
      <c r="S456" s="57" t="str">
        <f t="shared" ca="1" si="89"/>
        <v/>
      </c>
      <c r="T456" s="57" t="str">
        <f t="shared" ca="1" si="90"/>
        <v/>
      </c>
      <c r="U456" s="115"/>
      <c r="V456" s="56"/>
      <c r="W456" s="56"/>
    </row>
    <row r="457" spans="1:23" s="162" customFormat="1" ht="37.5" customHeight="1" x14ac:dyDescent="0.35">
      <c r="A457" s="99"/>
      <c r="B457" s="80">
        <f>HYPERLINK("#LANÇAMENTOS!"&amp;ADDRESS(ROW(LANÇAMENTOS!$A$16)+(ROW()-ROW($B$40))*2-1,1),ROW()-ROW($B$40))</f>
        <v>417</v>
      </c>
      <c r="C457" s="127"/>
      <c r="D457" s="128"/>
      <c r="E457" s="124"/>
      <c r="F457" s="125"/>
      <c r="G457" s="125"/>
      <c r="H457" s="125"/>
      <c r="I457" s="125"/>
      <c r="J457" s="126"/>
      <c r="K457" s="124"/>
      <c r="L457" s="125"/>
      <c r="M457" s="126"/>
      <c r="N457" s="147" t="str">
        <f t="shared" si="87"/>
        <v/>
      </c>
      <c r="O457" s="148"/>
      <c r="P457" s="137" t="str">
        <f ca="1">IF(C457&lt;&gt;"",HYPERLINK("#LANÇAMENTOS!"&amp;ADDRESS(ROW(LANÇAMENTOS!A$16)+PAINEL!B457*2-1,1),INDIRECT("LANÇAMENTOS!"&amp;ADDRESS(ROW(LANÇAMENTOS!A$16)+PAINEL!B457*2-1,COLUMN(LANÇAMENTOS!F433)))),"")</f>
        <v/>
      </c>
      <c r="Q457" s="138"/>
      <c r="R457" s="57">
        <f t="shared" ca="1" si="88"/>
        <v>0</v>
      </c>
      <c r="S457" s="57" t="str">
        <f t="shared" ca="1" si="89"/>
        <v/>
      </c>
      <c r="T457" s="57" t="str">
        <f t="shared" ca="1" si="90"/>
        <v/>
      </c>
      <c r="U457" s="115"/>
      <c r="V457" s="56"/>
      <c r="W457" s="56"/>
    </row>
    <row r="458" spans="1:23" s="162" customFormat="1" ht="37.5" customHeight="1" x14ac:dyDescent="0.35">
      <c r="A458" s="99"/>
      <c r="B458" s="80">
        <f>HYPERLINK("#LANÇAMENTOS!"&amp;ADDRESS(ROW(LANÇAMENTOS!$A$16)+(ROW()-ROW($B$40))*2-1,1),ROW()-ROW($B$40))</f>
        <v>418</v>
      </c>
      <c r="C458" s="127"/>
      <c r="D458" s="128"/>
      <c r="E458" s="124"/>
      <c r="F458" s="125"/>
      <c r="G458" s="125"/>
      <c r="H458" s="125"/>
      <c r="I458" s="125"/>
      <c r="J458" s="126"/>
      <c r="K458" s="124"/>
      <c r="L458" s="125"/>
      <c r="M458" s="126"/>
      <c r="N458" s="147" t="str">
        <f t="shared" si="87"/>
        <v/>
      </c>
      <c r="O458" s="148"/>
      <c r="P458" s="137" t="str">
        <f ca="1">IF(C458&lt;&gt;"",HYPERLINK("#LANÇAMENTOS!"&amp;ADDRESS(ROW(LANÇAMENTOS!A$16)+PAINEL!B458*2-1,1),INDIRECT("LANÇAMENTOS!"&amp;ADDRESS(ROW(LANÇAMENTOS!A$16)+PAINEL!B458*2-1,COLUMN(LANÇAMENTOS!F434)))),"")</f>
        <v/>
      </c>
      <c r="Q458" s="138"/>
      <c r="R458" s="57">
        <f t="shared" ca="1" si="88"/>
        <v>0</v>
      </c>
      <c r="S458" s="57" t="str">
        <f t="shared" ca="1" si="89"/>
        <v/>
      </c>
      <c r="T458" s="57" t="str">
        <f t="shared" ca="1" si="90"/>
        <v/>
      </c>
      <c r="U458" s="115"/>
      <c r="V458" s="56"/>
      <c r="W458" s="56"/>
    </row>
    <row r="459" spans="1:23" s="162" customFormat="1" ht="37.5" customHeight="1" x14ac:dyDescent="0.35">
      <c r="A459" s="99"/>
      <c r="B459" s="80">
        <f>HYPERLINK("#LANÇAMENTOS!"&amp;ADDRESS(ROW(LANÇAMENTOS!$A$16)+(ROW()-ROW($B$40))*2-1,1),ROW()-ROW($B$40))</f>
        <v>419</v>
      </c>
      <c r="C459" s="127"/>
      <c r="D459" s="128"/>
      <c r="E459" s="124"/>
      <c r="F459" s="125"/>
      <c r="G459" s="125"/>
      <c r="H459" s="125"/>
      <c r="I459" s="125"/>
      <c r="J459" s="126"/>
      <c r="K459" s="124"/>
      <c r="L459" s="125"/>
      <c r="M459" s="126"/>
      <c r="N459" s="147" t="str">
        <f t="shared" si="87"/>
        <v/>
      </c>
      <c r="O459" s="148"/>
      <c r="P459" s="137" t="str">
        <f ca="1">IF(C459&lt;&gt;"",HYPERLINK("#LANÇAMENTOS!"&amp;ADDRESS(ROW(LANÇAMENTOS!A$16)+PAINEL!B459*2-1,1),INDIRECT("LANÇAMENTOS!"&amp;ADDRESS(ROW(LANÇAMENTOS!A$16)+PAINEL!B459*2-1,COLUMN(LANÇAMENTOS!F435)))),"")</f>
        <v/>
      </c>
      <c r="Q459" s="138"/>
      <c r="R459" s="57">
        <f t="shared" ca="1" si="88"/>
        <v>0</v>
      </c>
      <c r="S459" s="57" t="str">
        <f t="shared" ca="1" si="89"/>
        <v/>
      </c>
      <c r="T459" s="57" t="str">
        <f t="shared" ca="1" si="90"/>
        <v/>
      </c>
      <c r="U459" s="115"/>
      <c r="V459" s="56"/>
      <c r="W459" s="56"/>
    </row>
    <row r="460" spans="1:23" s="162" customFormat="1" ht="37.5" customHeight="1" x14ac:dyDescent="0.35">
      <c r="A460" s="99"/>
      <c r="B460" s="80">
        <f>HYPERLINK("#LANÇAMENTOS!"&amp;ADDRESS(ROW(LANÇAMENTOS!$A$16)+(ROW()-ROW($B$40))*2-1,1),ROW()-ROW($B$40))</f>
        <v>420</v>
      </c>
      <c r="C460" s="127"/>
      <c r="D460" s="128"/>
      <c r="E460" s="124"/>
      <c r="F460" s="125"/>
      <c r="G460" s="125"/>
      <c r="H460" s="125"/>
      <c r="I460" s="125"/>
      <c r="J460" s="126"/>
      <c r="K460" s="124"/>
      <c r="L460" s="125"/>
      <c r="M460" s="126"/>
      <c r="N460" s="147" t="str">
        <f t="shared" si="87"/>
        <v/>
      </c>
      <c r="O460" s="148"/>
      <c r="P460" s="137" t="str">
        <f ca="1">IF(C460&lt;&gt;"",HYPERLINK("#LANÇAMENTOS!"&amp;ADDRESS(ROW(LANÇAMENTOS!A$16)+PAINEL!B460*2-1,1),INDIRECT("LANÇAMENTOS!"&amp;ADDRESS(ROW(LANÇAMENTOS!A$16)+PAINEL!B460*2-1,COLUMN(LANÇAMENTOS!F436)))),"")</f>
        <v/>
      </c>
      <c r="Q460" s="138"/>
      <c r="R460" s="57">
        <f t="shared" ca="1" si="88"/>
        <v>0</v>
      </c>
      <c r="S460" s="57" t="str">
        <f t="shared" ca="1" si="89"/>
        <v/>
      </c>
      <c r="T460" s="57" t="str">
        <f t="shared" ca="1" si="90"/>
        <v/>
      </c>
      <c r="U460" s="115"/>
      <c r="V460" s="56"/>
      <c r="W460" s="56"/>
    </row>
    <row r="461" spans="1:23" s="162" customFormat="1" ht="37.5" customHeight="1" x14ac:dyDescent="0.35">
      <c r="A461" s="99"/>
      <c r="B461" s="80">
        <f>HYPERLINK("#LANÇAMENTOS!"&amp;ADDRESS(ROW(LANÇAMENTOS!$A$16)+(ROW()-ROW($B$40))*2-1,1),ROW()-ROW($B$40))</f>
        <v>421</v>
      </c>
      <c r="C461" s="127"/>
      <c r="D461" s="128"/>
      <c r="E461" s="124"/>
      <c r="F461" s="125"/>
      <c r="G461" s="125"/>
      <c r="H461" s="125"/>
      <c r="I461" s="125"/>
      <c r="J461" s="126"/>
      <c r="K461" s="124"/>
      <c r="L461" s="125"/>
      <c r="M461" s="126"/>
      <c r="N461" s="147" t="str">
        <f t="shared" si="87"/>
        <v/>
      </c>
      <c r="O461" s="148"/>
      <c r="P461" s="137" t="str">
        <f ca="1">IF(C461&lt;&gt;"",HYPERLINK("#LANÇAMENTOS!"&amp;ADDRESS(ROW(LANÇAMENTOS!A$16)+PAINEL!B461*2-1,1),INDIRECT("LANÇAMENTOS!"&amp;ADDRESS(ROW(LANÇAMENTOS!A$16)+PAINEL!B461*2-1,COLUMN(LANÇAMENTOS!F437)))),"")</f>
        <v/>
      </c>
      <c r="Q461" s="138"/>
      <c r="R461" s="57">
        <f t="shared" ca="1" si="88"/>
        <v>0</v>
      </c>
      <c r="S461" s="57" t="str">
        <f t="shared" ca="1" si="89"/>
        <v/>
      </c>
      <c r="T461" s="57" t="str">
        <f t="shared" ca="1" si="90"/>
        <v/>
      </c>
      <c r="U461" s="115"/>
      <c r="V461" s="56"/>
      <c r="W461" s="56"/>
    </row>
    <row r="462" spans="1:23" s="162" customFormat="1" ht="37.5" customHeight="1" x14ac:dyDescent="0.35">
      <c r="A462" s="99"/>
      <c r="B462" s="80">
        <f>HYPERLINK("#LANÇAMENTOS!"&amp;ADDRESS(ROW(LANÇAMENTOS!$A$16)+(ROW()-ROW($B$40))*2-1,1),ROW()-ROW($B$40))</f>
        <v>422</v>
      </c>
      <c r="C462" s="127"/>
      <c r="D462" s="128"/>
      <c r="E462" s="124"/>
      <c r="F462" s="125"/>
      <c r="G462" s="125"/>
      <c r="H462" s="125"/>
      <c r="I462" s="125"/>
      <c r="J462" s="126"/>
      <c r="K462" s="124"/>
      <c r="L462" s="125"/>
      <c r="M462" s="126"/>
      <c r="N462" s="147" t="str">
        <f t="shared" si="87"/>
        <v/>
      </c>
      <c r="O462" s="148"/>
      <c r="P462" s="137" t="str">
        <f ca="1">IF(C462&lt;&gt;"",HYPERLINK("#LANÇAMENTOS!"&amp;ADDRESS(ROW(LANÇAMENTOS!A$16)+PAINEL!B462*2-1,1),INDIRECT("LANÇAMENTOS!"&amp;ADDRESS(ROW(LANÇAMENTOS!A$16)+PAINEL!B462*2-1,COLUMN(LANÇAMENTOS!F438)))),"")</f>
        <v/>
      </c>
      <c r="Q462" s="138"/>
      <c r="R462" s="57">
        <f t="shared" ca="1" si="88"/>
        <v>0</v>
      </c>
      <c r="S462" s="57" t="str">
        <f t="shared" ca="1" si="89"/>
        <v/>
      </c>
      <c r="T462" s="57" t="str">
        <f t="shared" ca="1" si="90"/>
        <v/>
      </c>
      <c r="U462" s="115"/>
      <c r="V462" s="56"/>
      <c r="W462" s="56"/>
    </row>
    <row r="463" spans="1:23" s="162" customFormat="1" ht="37.5" customHeight="1" x14ac:dyDescent="0.35">
      <c r="A463" s="99"/>
      <c r="B463" s="80">
        <f>HYPERLINK("#LANÇAMENTOS!"&amp;ADDRESS(ROW(LANÇAMENTOS!$A$16)+(ROW()-ROW($B$40))*2-1,1),ROW()-ROW($B$40))</f>
        <v>423</v>
      </c>
      <c r="C463" s="127"/>
      <c r="D463" s="128"/>
      <c r="E463" s="124"/>
      <c r="F463" s="125"/>
      <c r="G463" s="125"/>
      <c r="H463" s="125"/>
      <c r="I463" s="125"/>
      <c r="J463" s="126"/>
      <c r="K463" s="124"/>
      <c r="L463" s="125"/>
      <c r="M463" s="126"/>
      <c r="N463" s="147" t="str">
        <f t="shared" si="87"/>
        <v/>
      </c>
      <c r="O463" s="148"/>
      <c r="P463" s="137" t="str">
        <f ca="1">IF(C463&lt;&gt;"",HYPERLINK("#LANÇAMENTOS!"&amp;ADDRESS(ROW(LANÇAMENTOS!A$16)+PAINEL!B463*2-1,1),INDIRECT("LANÇAMENTOS!"&amp;ADDRESS(ROW(LANÇAMENTOS!A$16)+PAINEL!B463*2-1,COLUMN(LANÇAMENTOS!F439)))),"")</f>
        <v/>
      </c>
      <c r="Q463" s="138"/>
      <c r="R463" s="57">
        <f t="shared" ca="1" si="88"/>
        <v>0</v>
      </c>
      <c r="S463" s="57" t="str">
        <f t="shared" ca="1" si="89"/>
        <v/>
      </c>
      <c r="T463" s="57" t="str">
        <f t="shared" ca="1" si="90"/>
        <v/>
      </c>
      <c r="U463" s="115"/>
      <c r="V463" s="56"/>
      <c r="W463" s="56"/>
    </row>
    <row r="464" spans="1:23" s="162" customFormat="1" ht="37.5" customHeight="1" x14ac:dyDescent="0.35">
      <c r="A464" s="99"/>
      <c r="B464" s="80">
        <f>HYPERLINK("#LANÇAMENTOS!"&amp;ADDRESS(ROW(LANÇAMENTOS!$A$16)+(ROW()-ROW($B$40))*2-1,1),ROW()-ROW($B$40))</f>
        <v>424</v>
      </c>
      <c r="C464" s="127"/>
      <c r="D464" s="128"/>
      <c r="E464" s="124"/>
      <c r="F464" s="125"/>
      <c r="G464" s="125"/>
      <c r="H464" s="125"/>
      <c r="I464" s="125"/>
      <c r="J464" s="126"/>
      <c r="K464" s="124"/>
      <c r="L464" s="125"/>
      <c r="M464" s="126"/>
      <c r="N464" s="147" t="str">
        <f t="shared" si="87"/>
        <v/>
      </c>
      <c r="O464" s="148"/>
      <c r="P464" s="137" t="str">
        <f ca="1">IF(C464&lt;&gt;"",HYPERLINK("#LANÇAMENTOS!"&amp;ADDRESS(ROW(LANÇAMENTOS!A$16)+PAINEL!B464*2-1,1),INDIRECT("LANÇAMENTOS!"&amp;ADDRESS(ROW(LANÇAMENTOS!A$16)+PAINEL!B464*2-1,COLUMN(LANÇAMENTOS!F440)))),"")</f>
        <v/>
      </c>
      <c r="Q464" s="138"/>
      <c r="R464" s="57">
        <f t="shared" ca="1" si="88"/>
        <v>0</v>
      </c>
      <c r="S464" s="57" t="str">
        <f t="shared" ca="1" si="89"/>
        <v/>
      </c>
      <c r="T464" s="57" t="str">
        <f t="shared" ca="1" si="90"/>
        <v/>
      </c>
      <c r="U464" s="115"/>
      <c r="V464" s="56"/>
      <c r="W464" s="56"/>
    </row>
    <row r="465" spans="1:23" s="162" customFormat="1" ht="37.5" customHeight="1" x14ac:dyDescent="0.35">
      <c r="A465" s="99"/>
      <c r="B465" s="80">
        <f>HYPERLINK("#LANÇAMENTOS!"&amp;ADDRESS(ROW(LANÇAMENTOS!$A$16)+(ROW()-ROW($B$40))*2-1,1),ROW()-ROW($B$40))</f>
        <v>425</v>
      </c>
      <c r="C465" s="127"/>
      <c r="D465" s="128"/>
      <c r="E465" s="124"/>
      <c r="F465" s="125"/>
      <c r="G465" s="125"/>
      <c r="H465" s="125"/>
      <c r="I465" s="125"/>
      <c r="J465" s="126"/>
      <c r="K465" s="124"/>
      <c r="L465" s="125"/>
      <c r="M465" s="126"/>
      <c r="N465" s="147" t="str">
        <f t="shared" si="87"/>
        <v/>
      </c>
      <c r="O465" s="148"/>
      <c r="P465" s="137" t="str">
        <f ca="1">IF(C465&lt;&gt;"",HYPERLINK("#LANÇAMENTOS!"&amp;ADDRESS(ROW(LANÇAMENTOS!A$16)+PAINEL!B465*2-1,1),INDIRECT("LANÇAMENTOS!"&amp;ADDRESS(ROW(LANÇAMENTOS!A$16)+PAINEL!B465*2-1,COLUMN(LANÇAMENTOS!F441)))),"")</f>
        <v/>
      </c>
      <c r="Q465" s="138"/>
      <c r="R465" s="57">
        <f t="shared" ca="1" si="88"/>
        <v>0</v>
      </c>
      <c r="S465" s="57" t="str">
        <f t="shared" ca="1" si="89"/>
        <v/>
      </c>
      <c r="T465" s="57" t="str">
        <f t="shared" ca="1" si="90"/>
        <v/>
      </c>
      <c r="U465" s="115"/>
      <c r="V465" s="56"/>
      <c r="W465" s="56"/>
    </row>
    <row r="466" spans="1:23" s="162" customFormat="1" ht="37.5" customHeight="1" x14ac:dyDescent="0.35">
      <c r="A466" s="99"/>
      <c r="B466" s="80">
        <f>HYPERLINK("#LANÇAMENTOS!"&amp;ADDRESS(ROW(LANÇAMENTOS!$A$16)+(ROW()-ROW($B$40))*2-1,1),ROW()-ROW($B$40))</f>
        <v>426</v>
      </c>
      <c r="C466" s="127"/>
      <c r="D466" s="128"/>
      <c r="E466" s="124"/>
      <c r="F466" s="125"/>
      <c r="G466" s="125"/>
      <c r="H466" s="125"/>
      <c r="I466" s="125"/>
      <c r="J466" s="126"/>
      <c r="K466" s="124"/>
      <c r="L466" s="125"/>
      <c r="M466" s="126"/>
      <c r="N466" s="147" t="str">
        <f t="shared" si="87"/>
        <v/>
      </c>
      <c r="O466" s="148"/>
      <c r="P466" s="137" t="str">
        <f ca="1">IF(C466&lt;&gt;"",HYPERLINK("#LANÇAMENTOS!"&amp;ADDRESS(ROW(LANÇAMENTOS!A$16)+PAINEL!B466*2-1,1),INDIRECT("LANÇAMENTOS!"&amp;ADDRESS(ROW(LANÇAMENTOS!A$16)+PAINEL!B466*2-1,COLUMN(LANÇAMENTOS!F442)))),"")</f>
        <v/>
      </c>
      <c r="Q466" s="138"/>
      <c r="R466" s="57">
        <f t="shared" ca="1" si="88"/>
        <v>0</v>
      </c>
      <c r="S466" s="57" t="str">
        <f t="shared" ca="1" si="89"/>
        <v/>
      </c>
      <c r="T466" s="57" t="str">
        <f t="shared" ca="1" si="90"/>
        <v/>
      </c>
      <c r="U466" s="115"/>
      <c r="V466" s="56"/>
      <c r="W466" s="56"/>
    </row>
    <row r="467" spans="1:23" s="162" customFormat="1" ht="37.5" customHeight="1" x14ac:dyDescent="0.35">
      <c r="A467" s="99"/>
      <c r="B467" s="80">
        <f>HYPERLINK("#LANÇAMENTOS!"&amp;ADDRESS(ROW(LANÇAMENTOS!$A$16)+(ROW()-ROW($B$40))*2-1,1),ROW()-ROW($B$40))</f>
        <v>427</v>
      </c>
      <c r="C467" s="127"/>
      <c r="D467" s="128"/>
      <c r="E467" s="124"/>
      <c r="F467" s="125"/>
      <c r="G467" s="125"/>
      <c r="H467" s="125"/>
      <c r="I467" s="125"/>
      <c r="J467" s="126"/>
      <c r="K467" s="124"/>
      <c r="L467" s="125"/>
      <c r="M467" s="126"/>
      <c r="N467" s="147" t="str">
        <f t="shared" si="87"/>
        <v/>
      </c>
      <c r="O467" s="148"/>
      <c r="P467" s="137" t="str">
        <f ca="1">IF(C467&lt;&gt;"",HYPERLINK("#LANÇAMENTOS!"&amp;ADDRESS(ROW(LANÇAMENTOS!A$16)+PAINEL!B467*2-1,1),INDIRECT("LANÇAMENTOS!"&amp;ADDRESS(ROW(LANÇAMENTOS!A$16)+PAINEL!B467*2-1,COLUMN(LANÇAMENTOS!F443)))),"")</f>
        <v/>
      </c>
      <c r="Q467" s="138"/>
      <c r="R467" s="57">
        <f t="shared" ca="1" si="88"/>
        <v>0</v>
      </c>
      <c r="S467" s="57" t="str">
        <f t="shared" ca="1" si="89"/>
        <v/>
      </c>
      <c r="T467" s="57" t="str">
        <f t="shared" ca="1" si="90"/>
        <v/>
      </c>
      <c r="U467" s="115"/>
      <c r="V467" s="56"/>
      <c r="W467" s="56"/>
    </row>
    <row r="468" spans="1:23" s="162" customFormat="1" ht="37.5" customHeight="1" x14ac:dyDescent="0.35">
      <c r="A468" s="99"/>
      <c r="B468" s="80">
        <f>HYPERLINK("#LANÇAMENTOS!"&amp;ADDRESS(ROW(LANÇAMENTOS!$A$16)+(ROW()-ROW($B$40))*2-1,1),ROW()-ROW($B$40))</f>
        <v>428</v>
      </c>
      <c r="C468" s="127"/>
      <c r="D468" s="128"/>
      <c r="E468" s="124"/>
      <c r="F468" s="125"/>
      <c r="G468" s="125"/>
      <c r="H468" s="125"/>
      <c r="I468" s="125"/>
      <c r="J468" s="126"/>
      <c r="K468" s="124"/>
      <c r="L468" s="125"/>
      <c r="M468" s="126"/>
      <c r="N468" s="147" t="str">
        <f t="shared" si="87"/>
        <v/>
      </c>
      <c r="O468" s="148"/>
      <c r="P468" s="137" t="str">
        <f ca="1">IF(C468&lt;&gt;"",HYPERLINK("#LANÇAMENTOS!"&amp;ADDRESS(ROW(LANÇAMENTOS!A$16)+PAINEL!B468*2-1,1),INDIRECT("LANÇAMENTOS!"&amp;ADDRESS(ROW(LANÇAMENTOS!A$16)+PAINEL!B468*2-1,COLUMN(LANÇAMENTOS!F444)))),"")</f>
        <v/>
      </c>
      <c r="Q468" s="138"/>
      <c r="R468" s="57">
        <f t="shared" ca="1" si="88"/>
        <v>0</v>
      </c>
      <c r="S468" s="57" t="str">
        <f t="shared" ca="1" si="89"/>
        <v/>
      </c>
      <c r="T468" s="57" t="str">
        <f t="shared" ca="1" si="90"/>
        <v/>
      </c>
      <c r="U468" s="115"/>
      <c r="V468" s="56"/>
      <c r="W468" s="56"/>
    </row>
    <row r="469" spans="1:23" s="162" customFormat="1" ht="37.5" customHeight="1" x14ac:dyDescent="0.35">
      <c r="A469" s="99"/>
      <c r="B469" s="80">
        <f>HYPERLINK("#LANÇAMENTOS!"&amp;ADDRESS(ROW(LANÇAMENTOS!$A$16)+(ROW()-ROW($B$40))*2-1,1),ROW()-ROW($B$40))</f>
        <v>429</v>
      </c>
      <c r="C469" s="127"/>
      <c r="D469" s="128"/>
      <c r="E469" s="124"/>
      <c r="F469" s="125"/>
      <c r="G469" s="125"/>
      <c r="H469" s="125"/>
      <c r="I469" s="125"/>
      <c r="J469" s="126"/>
      <c r="K469" s="124"/>
      <c r="L469" s="125"/>
      <c r="M469" s="126"/>
      <c r="N469" s="147" t="str">
        <f t="shared" si="87"/>
        <v/>
      </c>
      <c r="O469" s="148"/>
      <c r="P469" s="137" t="str">
        <f ca="1">IF(C469&lt;&gt;"",HYPERLINK("#LANÇAMENTOS!"&amp;ADDRESS(ROW(LANÇAMENTOS!A$16)+PAINEL!B469*2-1,1),INDIRECT("LANÇAMENTOS!"&amp;ADDRESS(ROW(LANÇAMENTOS!A$16)+PAINEL!B469*2-1,COLUMN(LANÇAMENTOS!F445)))),"")</f>
        <v/>
      </c>
      <c r="Q469" s="138"/>
      <c r="R469" s="57">
        <f t="shared" ca="1" si="88"/>
        <v>0</v>
      </c>
      <c r="S469" s="57" t="str">
        <f t="shared" ca="1" si="89"/>
        <v/>
      </c>
      <c r="T469" s="57" t="str">
        <f t="shared" ca="1" si="90"/>
        <v/>
      </c>
      <c r="U469" s="115"/>
      <c r="V469" s="56"/>
      <c r="W469" s="56"/>
    </row>
    <row r="470" spans="1:23" s="162" customFormat="1" ht="37.5" customHeight="1" x14ac:dyDescent="0.35">
      <c r="A470" s="99"/>
      <c r="B470" s="80">
        <f>HYPERLINK("#LANÇAMENTOS!"&amp;ADDRESS(ROW(LANÇAMENTOS!$A$16)+(ROW()-ROW($B$40))*2-1,1),ROW()-ROW($B$40))</f>
        <v>430</v>
      </c>
      <c r="C470" s="127"/>
      <c r="D470" s="128"/>
      <c r="E470" s="124"/>
      <c r="F470" s="125"/>
      <c r="G470" s="125"/>
      <c r="H470" s="125"/>
      <c r="I470" s="125"/>
      <c r="J470" s="126"/>
      <c r="K470" s="124"/>
      <c r="L470" s="125"/>
      <c r="M470" s="126"/>
      <c r="N470" s="147" t="str">
        <f t="shared" si="87"/>
        <v/>
      </c>
      <c r="O470" s="148"/>
      <c r="P470" s="137" t="str">
        <f ca="1">IF(C470&lt;&gt;"",HYPERLINK("#LANÇAMENTOS!"&amp;ADDRESS(ROW(LANÇAMENTOS!A$16)+PAINEL!B470*2-1,1),INDIRECT("LANÇAMENTOS!"&amp;ADDRESS(ROW(LANÇAMENTOS!A$16)+PAINEL!B470*2-1,COLUMN(LANÇAMENTOS!F446)))),"")</f>
        <v/>
      </c>
      <c r="Q470" s="138"/>
      <c r="R470" s="57">
        <f t="shared" ca="1" si="88"/>
        <v>0</v>
      </c>
      <c r="S470" s="57" t="str">
        <f t="shared" ca="1" si="89"/>
        <v/>
      </c>
      <c r="T470" s="57" t="str">
        <f t="shared" ca="1" si="90"/>
        <v/>
      </c>
      <c r="U470" s="115"/>
      <c r="V470" s="56"/>
      <c r="W470" s="56"/>
    </row>
    <row r="471" spans="1:23" s="162" customFormat="1" ht="37.5" customHeight="1" x14ac:dyDescent="0.35">
      <c r="A471" s="99"/>
      <c r="B471" s="80">
        <f>HYPERLINK("#LANÇAMENTOS!"&amp;ADDRESS(ROW(LANÇAMENTOS!$A$16)+(ROW()-ROW($B$40))*2-1,1),ROW()-ROW($B$40))</f>
        <v>431</v>
      </c>
      <c r="C471" s="127"/>
      <c r="D471" s="128"/>
      <c r="E471" s="124"/>
      <c r="F471" s="125"/>
      <c r="G471" s="125"/>
      <c r="H471" s="125"/>
      <c r="I471" s="125"/>
      <c r="J471" s="126"/>
      <c r="K471" s="124"/>
      <c r="L471" s="125"/>
      <c r="M471" s="126"/>
      <c r="N471" s="147" t="str">
        <f t="shared" si="87"/>
        <v/>
      </c>
      <c r="O471" s="148"/>
      <c r="P471" s="137" t="str">
        <f ca="1">IF(C471&lt;&gt;"",HYPERLINK("#LANÇAMENTOS!"&amp;ADDRESS(ROW(LANÇAMENTOS!A$16)+PAINEL!B471*2-1,1),INDIRECT("LANÇAMENTOS!"&amp;ADDRESS(ROW(LANÇAMENTOS!A$16)+PAINEL!B471*2-1,COLUMN(LANÇAMENTOS!F447)))),"")</f>
        <v/>
      </c>
      <c r="Q471" s="138"/>
      <c r="R471" s="57">
        <f t="shared" ca="1" si="88"/>
        <v>0</v>
      </c>
      <c r="S471" s="57" t="str">
        <f t="shared" ca="1" si="89"/>
        <v/>
      </c>
      <c r="T471" s="57" t="str">
        <f t="shared" ca="1" si="90"/>
        <v/>
      </c>
      <c r="U471" s="115"/>
      <c r="V471" s="56"/>
      <c r="W471" s="56"/>
    </row>
    <row r="472" spans="1:23" s="162" customFormat="1" ht="37.5" customHeight="1" x14ac:dyDescent="0.35">
      <c r="A472" s="99"/>
      <c r="B472" s="80">
        <f>HYPERLINK("#LANÇAMENTOS!"&amp;ADDRESS(ROW(LANÇAMENTOS!$A$16)+(ROW()-ROW($B$40))*2-1,1),ROW()-ROW($B$40))</f>
        <v>432</v>
      </c>
      <c r="C472" s="127"/>
      <c r="D472" s="128"/>
      <c r="E472" s="124"/>
      <c r="F472" s="125"/>
      <c r="G472" s="125"/>
      <c r="H472" s="125"/>
      <c r="I472" s="125"/>
      <c r="J472" s="126"/>
      <c r="K472" s="124"/>
      <c r="L472" s="125"/>
      <c r="M472" s="126"/>
      <c r="N472" s="147" t="str">
        <f t="shared" si="87"/>
        <v/>
      </c>
      <c r="O472" s="148"/>
      <c r="P472" s="137" t="str">
        <f ca="1">IF(C472&lt;&gt;"",HYPERLINK("#LANÇAMENTOS!"&amp;ADDRESS(ROW(LANÇAMENTOS!A$16)+PAINEL!B472*2-1,1),INDIRECT("LANÇAMENTOS!"&amp;ADDRESS(ROW(LANÇAMENTOS!A$16)+PAINEL!B472*2-1,COLUMN(LANÇAMENTOS!F448)))),"")</f>
        <v/>
      </c>
      <c r="Q472" s="138"/>
      <c r="R472" s="57">
        <f t="shared" ca="1" si="88"/>
        <v>0</v>
      </c>
      <c r="S472" s="57" t="str">
        <f t="shared" ca="1" si="89"/>
        <v/>
      </c>
      <c r="T472" s="57" t="str">
        <f t="shared" ca="1" si="90"/>
        <v/>
      </c>
      <c r="U472" s="115"/>
      <c r="V472" s="56"/>
      <c r="W472" s="56"/>
    </row>
    <row r="473" spans="1:23" s="162" customFormat="1" ht="37.5" customHeight="1" x14ac:dyDescent="0.35">
      <c r="A473" s="99"/>
      <c r="B473" s="80">
        <f>HYPERLINK("#LANÇAMENTOS!"&amp;ADDRESS(ROW(LANÇAMENTOS!$A$16)+(ROW()-ROW($B$40))*2-1,1),ROW()-ROW($B$40))</f>
        <v>433</v>
      </c>
      <c r="C473" s="127"/>
      <c r="D473" s="128"/>
      <c r="E473" s="124"/>
      <c r="F473" s="125"/>
      <c r="G473" s="125"/>
      <c r="H473" s="125"/>
      <c r="I473" s="125"/>
      <c r="J473" s="126"/>
      <c r="K473" s="124"/>
      <c r="L473" s="125"/>
      <c r="M473" s="126"/>
      <c r="N473" s="147" t="str">
        <f t="shared" si="87"/>
        <v/>
      </c>
      <c r="O473" s="148"/>
      <c r="P473" s="137" t="str">
        <f ca="1">IF(C473&lt;&gt;"",HYPERLINK("#LANÇAMENTOS!"&amp;ADDRESS(ROW(LANÇAMENTOS!A$16)+PAINEL!B473*2-1,1),INDIRECT("LANÇAMENTOS!"&amp;ADDRESS(ROW(LANÇAMENTOS!A$16)+PAINEL!B473*2-1,COLUMN(LANÇAMENTOS!F449)))),"")</f>
        <v/>
      </c>
      <c r="Q473" s="138"/>
      <c r="R473" s="57">
        <f t="shared" ca="1" si="88"/>
        <v>0</v>
      </c>
      <c r="S473" s="57" t="str">
        <f t="shared" ca="1" si="89"/>
        <v/>
      </c>
      <c r="T473" s="57" t="str">
        <f t="shared" ca="1" si="90"/>
        <v/>
      </c>
      <c r="U473" s="115"/>
      <c r="V473" s="56"/>
      <c r="W473" s="56"/>
    </row>
    <row r="474" spans="1:23" s="162" customFormat="1" ht="37.5" customHeight="1" x14ac:dyDescent="0.35">
      <c r="A474" s="99"/>
      <c r="B474" s="80">
        <f>HYPERLINK("#LANÇAMENTOS!"&amp;ADDRESS(ROW(LANÇAMENTOS!$A$16)+(ROW()-ROW($B$40))*2-1,1),ROW()-ROW($B$40))</f>
        <v>434</v>
      </c>
      <c r="C474" s="127"/>
      <c r="D474" s="128"/>
      <c r="E474" s="124"/>
      <c r="F474" s="125"/>
      <c r="G474" s="125"/>
      <c r="H474" s="125"/>
      <c r="I474" s="125"/>
      <c r="J474" s="126"/>
      <c r="K474" s="124"/>
      <c r="L474" s="125"/>
      <c r="M474" s="126"/>
      <c r="N474" s="147" t="str">
        <f t="shared" si="87"/>
        <v/>
      </c>
      <c r="O474" s="148"/>
      <c r="P474" s="137" t="str">
        <f ca="1">IF(C474&lt;&gt;"",HYPERLINK("#LANÇAMENTOS!"&amp;ADDRESS(ROW(LANÇAMENTOS!A$16)+PAINEL!B474*2-1,1),INDIRECT("LANÇAMENTOS!"&amp;ADDRESS(ROW(LANÇAMENTOS!A$16)+PAINEL!B474*2-1,COLUMN(LANÇAMENTOS!F450)))),"")</f>
        <v/>
      </c>
      <c r="Q474" s="138"/>
      <c r="R474" s="57">
        <f t="shared" ca="1" si="88"/>
        <v>0</v>
      </c>
      <c r="S474" s="57" t="str">
        <f t="shared" ca="1" si="89"/>
        <v/>
      </c>
      <c r="T474" s="57" t="str">
        <f t="shared" ca="1" si="90"/>
        <v/>
      </c>
      <c r="U474" s="115"/>
      <c r="V474" s="56"/>
      <c r="W474" s="56"/>
    </row>
    <row r="475" spans="1:23" s="162" customFormat="1" ht="37.5" customHeight="1" x14ac:dyDescent="0.35">
      <c r="A475" s="99"/>
      <c r="B475" s="80">
        <f>HYPERLINK("#LANÇAMENTOS!"&amp;ADDRESS(ROW(LANÇAMENTOS!$A$16)+(ROW()-ROW($B$40))*2-1,1),ROW()-ROW($B$40))</f>
        <v>435</v>
      </c>
      <c r="C475" s="127"/>
      <c r="D475" s="128"/>
      <c r="E475" s="124"/>
      <c r="F475" s="125"/>
      <c r="G475" s="125"/>
      <c r="H475" s="125"/>
      <c r="I475" s="125"/>
      <c r="J475" s="126"/>
      <c r="K475" s="124"/>
      <c r="L475" s="125"/>
      <c r="M475" s="126"/>
      <c r="N475" s="147" t="str">
        <f t="shared" si="87"/>
        <v/>
      </c>
      <c r="O475" s="148"/>
      <c r="P475" s="137" t="str">
        <f ca="1">IF(C475&lt;&gt;"",HYPERLINK("#LANÇAMENTOS!"&amp;ADDRESS(ROW(LANÇAMENTOS!A$16)+PAINEL!B475*2-1,1),INDIRECT("LANÇAMENTOS!"&amp;ADDRESS(ROW(LANÇAMENTOS!A$16)+PAINEL!B475*2-1,COLUMN(LANÇAMENTOS!F451)))),"")</f>
        <v/>
      </c>
      <c r="Q475" s="138"/>
      <c r="R475" s="57">
        <f t="shared" ca="1" si="88"/>
        <v>0</v>
      </c>
      <c r="S475" s="57" t="str">
        <f t="shared" ca="1" si="89"/>
        <v/>
      </c>
      <c r="T475" s="57" t="str">
        <f t="shared" ca="1" si="90"/>
        <v/>
      </c>
      <c r="U475" s="115"/>
      <c r="V475" s="56"/>
      <c r="W475" s="56"/>
    </row>
    <row r="476" spans="1:23" s="162" customFormat="1" ht="37.5" customHeight="1" x14ac:dyDescent="0.35">
      <c r="A476" s="99"/>
      <c r="B476" s="80">
        <f>HYPERLINK("#LANÇAMENTOS!"&amp;ADDRESS(ROW(LANÇAMENTOS!$A$16)+(ROW()-ROW($B$40))*2-1,1),ROW()-ROW($B$40))</f>
        <v>436</v>
      </c>
      <c r="C476" s="127"/>
      <c r="D476" s="128"/>
      <c r="E476" s="124"/>
      <c r="F476" s="125"/>
      <c r="G476" s="125"/>
      <c r="H476" s="125"/>
      <c r="I476" s="125"/>
      <c r="J476" s="126"/>
      <c r="K476" s="124"/>
      <c r="L476" s="125"/>
      <c r="M476" s="126"/>
      <c r="N476" s="147" t="str">
        <f t="shared" si="87"/>
        <v/>
      </c>
      <c r="O476" s="148"/>
      <c r="P476" s="137" t="str">
        <f ca="1">IF(C476&lt;&gt;"",HYPERLINK("#LANÇAMENTOS!"&amp;ADDRESS(ROW(LANÇAMENTOS!A$16)+PAINEL!B476*2-1,1),INDIRECT("LANÇAMENTOS!"&amp;ADDRESS(ROW(LANÇAMENTOS!A$16)+PAINEL!B476*2-1,COLUMN(LANÇAMENTOS!F452)))),"")</f>
        <v/>
      </c>
      <c r="Q476" s="138"/>
      <c r="R476" s="57">
        <f t="shared" ca="1" si="88"/>
        <v>0</v>
      </c>
      <c r="S476" s="57" t="str">
        <f t="shared" ca="1" si="89"/>
        <v/>
      </c>
      <c r="T476" s="57" t="str">
        <f t="shared" ca="1" si="90"/>
        <v/>
      </c>
      <c r="U476" s="115"/>
      <c r="V476" s="56"/>
      <c r="W476" s="56"/>
    </row>
    <row r="477" spans="1:23" s="162" customFormat="1" ht="37.5" customHeight="1" x14ac:dyDescent="0.35">
      <c r="A477" s="99"/>
      <c r="B477" s="80">
        <f>HYPERLINK("#LANÇAMENTOS!"&amp;ADDRESS(ROW(LANÇAMENTOS!$A$16)+(ROW()-ROW($B$40))*2-1,1),ROW()-ROW($B$40))</f>
        <v>437</v>
      </c>
      <c r="C477" s="127"/>
      <c r="D477" s="128"/>
      <c r="E477" s="124"/>
      <c r="F477" s="125"/>
      <c r="G477" s="125"/>
      <c r="H477" s="125"/>
      <c r="I477" s="125"/>
      <c r="J477" s="126"/>
      <c r="K477" s="124"/>
      <c r="L477" s="125"/>
      <c r="M477" s="126"/>
      <c r="N477" s="147" t="str">
        <f t="shared" si="87"/>
        <v/>
      </c>
      <c r="O477" s="148"/>
      <c r="P477" s="137" t="str">
        <f ca="1">IF(C477&lt;&gt;"",HYPERLINK("#LANÇAMENTOS!"&amp;ADDRESS(ROW(LANÇAMENTOS!A$16)+PAINEL!B477*2-1,1),INDIRECT("LANÇAMENTOS!"&amp;ADDRESS(ROW(LANÇAMENTOS!A$16)+PAINEL!B477*2-1,COLUMN(LANÇAMENTOS!F453)))),"")</f>
        <v/>
      </c>
      <c r="Q477" s="138"/>
      <c r="R477" s="57">
        <f t="shared" ca="1" si="88"/>
        <v>0</v>
      </c>
      <c r="S477" s="57" t="str">
        <f t="shared" ca="1" si="89"/>
        <v/>
      </c>
      <c r="T477" s="57" t="str">
        <f t="shared" ca="1" si="90"/>
        <v/>
      </c>
      <c r="U477" s="115"/>
      <c r="V477" s="56"/>
      <c r="W477" s="56"/>
    </row>
    <row r="478" spans="1:23" s="162" customFormat="1" ht="37.5" customHeight="1" x14ac:dyDescent="0.35">
      <c r="A478" s="99"/>
      <c r="B478" s="80">
        <f>HYPERLINK("#LANÇAMENTOS!"&amp;ADDRESS(ROW(LANÇAMENTOS!$A$16)+(ROW()-ROW($B$40))*2-1,1),ROW()-ROW($B$40))</f>
        <v>438</v>
      </c>
      <c r="C478" s="127"/>
      <c r="D478" s="128"/>
      <c r="E478" s="124"/>
      <c r="F478" s="125"/>
      <c r="G478" s="125"/>
      <c r="H478" s="125"/>
      <c r="I478" s="125"/>
      <c r="J478" s="126"/>
      <c r="K478" s="124"/>
      <c r="L478" s="125"/>
      <c r="M478" s="126"/>
      <c r="N478" s="147" t="str">
        <f t="shared" si="87"/>
        <v/>
      </c>
      <c r="O478" s="148"/>
      <c r="P478" s="137" t="str">
        <f ca="1">IF(C478&lt;&gt;"",HYPERLINK("#LANÇAMENTOS!"&amp;ADDRESS(ROW(LANÇAMENTOS!A$16)+PAINEL!B478*2-1,1),INDIRECT("LANÇAMENTOS!"&amp;ADDRESS(ROW(LANÇAMENTOS!A$16)+PAINEL!B478*2-1,COLUMN(LANÇAMENTOS!F454)))),"")</f>
        <v/>
      </c>
      <c r="Q478" s="138"/>
      <c r="R478" s="57">
        <f t="shared" ca="1" si="88"/>
        <v>0</v>
      </c>
      <c r="S478" s="57" t="str">
        <f t="shared" ca="1" si="89"/>
        <v/>
      </c>
      <c r="T478" s="57" t="str">
        <f t="shared" ca="1" si="90"/>
        <v/>
      </c>
      <c r="U478" s="115"/>
      <c r="V478" s="56"/>
      <c r="W478" s="56"/>
    </row>
    <row r="479" spans="1:23" s="162" customFormat="1" ht="37.5" customHeight="1" x14ac:dyDescent="0.35">
      <c r="A479" s="99"/>
      <c r="B479" s="80">
        <f>HYPERLINK("#LANÇAMENTOS!"&amp;ADDRESS(ROW(LANÇAMENTOS!$A$16)+(ROW()-ROW($B$40))*2-1,1),ROW()-ROW($B$40))</f>
        <v>439</v>
      </c>
      <c r="C479" s="127"/>
      <c r="D479" s="128"/>
      <c r="E479" s="124"/>
      <c r="F479" s="125"/>
      <c r="G479" s="125"/>
      <c r="H479" s="125"/>
      <c r="I479" s="125"/>
      <c r="J479" s="126"/>
      <c r="K479" s="124"/>
      <c r="L479" s="125"/>
      <c r="M479" s="126"/>
      <c r="N479" s="147" t="str">
        <f t="shared" si="87"/>
        <v/>
      </c>
      <c r="O479" s="148"/>
      <c r="P479" s="137" t="str">
        <f ca="1">IF(C479&lt;&gt;"",HYPERLINK("#LANÇAMENTOS!"&amp;ADDRESS(ROW(LANÇAMENTOS!A$16)+PAINEL!B479*2-1,1),INDIRECT("LANÇAMENTOS!"&amp;ADDRESS(ROW(LANÇAMENTOS!A$16)+PAINEL!B479*2-1,COLUMN(LANÇAMENTOS!F455)))),"")</f>
        <v/>
      </c>
      <c r="Q479" s="138"/>
      <c r="R479" s="57">
        <f t="shared" ca="1" si="88"/>
        <v>0</v>
      </c>
      <c r="S479" s="57" t="str">
        <f t="shared" ca="1" si="89"/>
        <v/>
      </c>
      <c r="T479" s="57" t="str">
        <f t="shared" ca="1" si="90"/>
        <v/>
      </c>
      <c r="U479" s="115"/>
      <c r="V479" s="56"/>
      <c r="W479" s="56"/>
    </row>
    <row r="480" spans="1:23" s="162" customFormat="1" ht="37.5" customHeight="1" x14ac:dyDescent="0.35">
      <c r="A480" s="99"/>
      <c r="B480" s="80">
        <f>HYPERLINK("#LANÇAMENTOS!"&amp;ADDRESS(ROW(LANÇAMENTOS!$A$16)+(ROW()-ROW($B$40))*2-1,1),ROW()-ROW($B$40))</f>
        <v>440</v>
      </c>
      <c r="C480" s="127"/>
      <c r="D480" s="128"/>
      <c r="E480" s="124"/>
      <c r="F480" s="125"/>
      <c r="G480" s="125"/>
      <c r="H480" s="125"/>
      <c r="I480" s="125"/>
      <c r="J480" s="126"/>
      <c r="K480" s="124"/>
      <c r="L480" s="125"/>
      <c r="M480" s="126"/>
      <c r="N480" s="147" t="str">
        <f t="shared" si="87"/>
        <v/>
      </c>
      <c r="O480" s="148"/>
      <c r="P480" s="137" t="str">
        <f ca="1">IF(C480&lt;&gt;"",HYPERLINK("#LANÇAMENTOS!"&amp;ADDRESS(ROW(LANÇAMENTOS!A$16)+PAINEL!B480*2-1,1),INDIRECT("LANÇAMENTOS!"&amp;ADDRESS(ROW(LANÇAMENTOS!A$16)+PAINEL!B480*2-1,COLUMN(LANÇAMENTOS!F456)))),"")</f>
        <v/>
      </c>
      <c r="Q480" s="138"/>
      <c r="R480" s="57">
        <f t="shared" ca="1" si="88"/>
        <v>0</v>
      </c>
      <c r="S480" s="57" t="str">
        <f t="shared" ca="1" si="89"/>
        <v/>
      </c>
      <c r="T480" s="57" t="str">
        <f t="shared" ca="1" si="90"/>
        <v/>
      </c>
      <c r="U480" s="115"/>
      <c r="V480" s="56"/>
      <c r="W480" s="56"/>
    </row>
    <row r="481" spans="1:23" s="162" customFormat="1" ht="37.5" customHeight="1" x14ac:dyDescent="0.35">
      <c r="A481" s="99"/>
      <c r="B481" s="80">
        <f>HYPERLINK("#LANÇAMENTOS!"&amp;ADDRESS(ROW(LANÇAMENTOS!$A$16)+(ROW()-ROW($B$40))*2-1,1),ROW()-ROW($B$40))</f>
        <v>441</v>
      </c>
      <c r="C481" s="127"/>
      <c r="D481" s="128"/>
      <c r="E481" s="124"/>
      <c r="F481" s="125"/>
      <c r="G481" s="125"/>
      <c r="H481" s="125"/>
      <c r="I481" s="125"/>
      <c r="J481" s="126"/>
      <c r="K481" s="124"/>
      <c r="L481" s="125"/>
      <c r="M481" s="126"/>
      <c r="N481" s="147" t="str">
        <f t="shared" si="87"/>
        <v/>
      </c>
      <c r="O481" s="148"/>
      <c r="P481" s="137" t="str">
        <f ca="1">IF(C481&lt;&gt;"",HYPERLINK("#LANÇAMENTOS!"&amp;ADDRESS(ROW(LANÇAMENTOS!A$16)+PAINEL!B481*2-1,1),INDIRECT("LANÇAMENTOS!"&amp;ADDRESS(ROW(LANÇAMENTOS!A$16)+PAINEL!B481*2-1,COLUMN(LANÇAMENTOS!F457)))),"")</f>
        <v/>
      </c>
      <c r="Q481" s="138"/>
      <c r="R481" s="57">
        <f t="shared" ca="1" si="88"/>
        <v>0</v>
      </c>
      <c r="S481" s="57" t="str">
        <f t="shared" ca="1" si="89"/>
        <v/>
      </c>
      <c r="T481" s="57" t="str">
        <f t="shared" ca="1" si="90"/>
        <v/>
      </c>
      <c r="U481" s="115"/>
      <c r="V481" s="56"/>
      <c r="W481" s="56"/>
    </row>
    <row r="482" spans="1:23" s="162" customFormat="1" ht="37.5" customHeight="1" x14ac:dyDescent="0.35">
      <c r="A482" s="99"/>
      <c r="B482" s="80">
        <f>HYPERLINK("#LANÇAMENTOS!"&amp;ADDRESS(ROW(LANÇAMENTOS!$A$16)+(ROW()-ROW($B$40))*2-1,1),ROW()-ROW($B$40))</f>
        <v>442</v>
      </c>
      <c r="C482" s="127"/>
      <c r="D482" s="128"/>
      <c r="E482" s="124"/>
      <c r="F482" s="125"/>
      <c r="G482" s="125"/>
      <c r="H482" s="125"/>
      <c r="I482" s="125"/>
      <c r="J482" s="126"/>
      <c r="K482" s="124"/>
      <c r="L482" s="125"/>
      <c r="M482" s="126"/>
      <c r="N482" s="147" t="str">
        <f t="shared" si="87"/>
        <v/>
      </c>
      <c r="O482" s="148"/>
      <c r="P482" s="137" t="str">
        <f ca="1">IF(C482&lt;&gt;"",HYPERLINK("#LANÇAMENTOS!"&amp;ADDRESS(ROW(LANÇAMENTOS!A$16)+PAINEL!B482*2-1,1),INDIRECT("LANÇAMENTOS!"&amp;ADDRESS(ROW(LANÇAMENTOS!A$16)+PAINEL!B482*2-1,COLUMN(LANÇAMENTOS!F458)))),"")</f>
        <v/>
      </c>
      <c r="Q482" s="138"/>
      <c r="R482" s="57">
        <f t="shared" ca="1" si="88"/>
        <v>0</v>
      </c>
      <c r="S482" s="57" t="str">
        <f t="shared" ca="1" si="89"/>
        <v/>
      </c>
      <c r="T482" s="57" t="str">
        <f t="shared" ca="1" si="90"/>
        <v/>
      </c>
      <c r="U482" s="115"/>
      <c r="V482" s="56"/>
      <c r="W482" s="56"/>
    </row>
    <row r="483" spans="1:23" s="162" customFormat="1" ht="37.5" customHeight="1" x14ac:dyDescent="0.35">
      <c r="A483" s="99"/>
      <c r="B483" s="80">
        <f>HYPERLINK("#LANÇAMENTOS!"&amp;ADDRESS(ROW(LANÇAMENTOS!$A$16)+(ROW()-ROW($B$40))*2-1,1),ROW()-ROW($B$40))</f>
        <v>443</v>
      </c>
      <c r="C483" s="127"/>
      <c r="D483" s="128"/>
      <c r="E483" s="124"/>
      <c r="F483" s="125"/>
      <c r="G483" s="125"/>
      <c r="H483" s="125"/>
      <c r="I483" s="125"/>
      <c r="J483" s="126"/>
      <c r="K483" s="124"/>
      <c r="L483" s="125"/>
      <c r="M483" s="126"/>
      <c r="N483" s="147" t="str">
        <f t="shared" si="87"/>
        <v/>
      </c>
      <c r="O483" s="148"/>
      <c r="P483" s="137" t="str">
        <f ca="1">IF(C483&lt;&gt;"",HYPERLINK("#LANÇAMENTOS!"&amp;ADDRESS(ROW(LANÇAMENTOS!A$16)+PAINEL!B483*2-1,1),INDIRECT("LANÇAMENTOS!"&amp;ADDRESS(ROW(LANÇAMENTOS!A$16)+PAINEL!B483*2-1,COLUMN(LANÇAMENTOS!F459)))),"")</f>
        <v/>
      </c>
      <c r="Q483" s="138"/>
      <c r="R483" s="57">
        <f t="shared" ca="1" si="88"/>
        <v>0</v>
      </c>
      <c r="S483" s="57" t="str">
        <f t="shared" ca="1" si="89"/>
        <v/>
      </c>
      <c r="T483" s="57" t="str">
        <f t="shared" ca="1" si="90"/>
        <v/>
      </c>
      <c r="U483" s="115"/>
      <c r="V483" s="56"/>
      <c r="W483" s="56"/>
    </row>
    <row r="484" spans="1:23" s="162" customFormat="1" ht="37.5" customHeight="1" x14ac:dyDescent="0.35">
      <c r="A484" s="99"/>
      <c r="B484" s="80">
        <f>HYPERLINK("#LANÇAMENTOS!"&amp;ADDRESS(ROW(LANÇAMENTOS!$A$16)+(ROW()-ROW($B$40))*2-1,1),ROW()-ROW($B$40))</f>
        <v>444</v>
      </c>
      <c r="C484" s="127"/>
      <c r="D484" s="128"/>
      <c r="E484" s="124"/>
      <c r="F484" s="125"/>
      <c r="G484" s="125"/>
      <c r="H484" s="125"/>
      <c r="I484" s="125"/>
      <c r="J484" s="126"/>
      <c r="K484" s="124"/>
      <c r="L484" s="125"/>
      <c r="M484" s="126"/>
      <c r="N484" s="147" t="str">
        <f t="shared" si="87"/>
        <v/>
      </c>
      <c r="O484" s="148"/>
      <c r="P484" s="137" t="str">
        <f ca="1">IF(C484&lt;&gt;"",HYPERLINK("#LANÇAMENTOS!"&amp;ADDRESS(ROW(LANÇAMENTOS!A$16)+PAINEL!B484*2-1,1),INDIRECT("LANÇAMENTOS!"&amp;ADDRESS(ROW(LANÇAMENTOS!A$16)+PAINEL!B484*2-1,COLUMN(LANÇAMENTOS!F460)))),"")</f>
        <v/>
      </c>
      <c r="Q484" s="138"/>
      <c r="R484" s="57">
        <f t="shared" ca="1" si="88"/>
        <v>0</v>
      </c>
      <c r="S484" s="57" t="str">
        <f t="shared" ca="1" si="89"/>
        <v/>
      </c>
      <c r="T484" s="57" t="str">
        <f t="shared" ca="1" si="90"/>
        <v/>
      </c>
      <c r="U484" s="115"/>
      <c r="V484" s="56"/>
      <c r="W484" s="56"/>
    </row>
    <row r="485" spans="1:23" s="162" customFormat="1" ht="37.5" customHeight="1" x14ac:dyDescent="0.35">
      <c r="A485" s="99"/>
      <c r="B485" s="80">
        <f>HYPERLINK("#LANÇAMENTOS!"&amp;ADDRESS(ROW(LANÇAMENTOS!$A$16)+(ROW()-ROW($B$40))*2-1,1),ROW()-ROW($B$40))</f>
        <v>445</v>
      </c>
      <c r="C485" s="127"/>
      <c r="D485" s="128"/>
      <c r="E485" s="124"/>
      <c r="F485" s="125"/>
      <c r="G485" s="125"/>
      <c r="H485" s="125"/>
      <c r="I485" s="125"/>
      <c r="J485" s="126"/>
      <c r="K485" s="124"/>
      <c r="L485" s="125"/>
      <c r="M485" s="126"/>
      <c r="N485" s="147" t="str">
        <f t="shared" si="87"/>
        <v/>
      </c>
      <c r="O485" s="148"/>
      <c r="P485" s="137" t="str">
        <f ca="1">IF(C485&lt;&gt;"",HYPERLINK("#LANÇAMENTOS!"&amp;ADDRESS(ROW(LANÇAMENTOS!A$16)+PAINEL!B485*2-1,1),INDIRECT("LANÇAMENTOS!"&amp;ADDRESS(ROW(LANÇAMENTOS!A$16)+PAINEL!B485*2-1,COLUMN(LANÇAMENTOS!F461)))),"")</f>
        <v/>
      </c>
      <c r="Q485" s="138"/>
      <c r="R485" s="57">
        <f t="shared" ca="1" si="88"/>
        <v>0</v>
      </c>
      <c r="S485" s="57" t="str">
        <f t="shared" ca="1" si="89"/>
        <v/>
      </c>
      <c r="T485" s="57" t="str">
        <f t="shared" ca="1" si="90"/>
        <v/>
      </c>
      <c r="U485" s="115"/>
      <c r="V485" s="56"/>
      <c r="W485" s="56"/>
    </row>
    <row r="486" spans="1:23" s="162" customFormat="1" ht="37.5" customHeight="1" x14ac:dyDescent="0.35">
      <c r="A486" s="99"/>
      <c r="B486" s="80">
        <f>HYPERLINK("#LANÇAMENTOS!"&amp;ADDRESS(ROW(LANÇAMENTOS!$A$16)+(ROW()-ROW($B$40))*2-1,1),ROW()-ROW($B$40))</f>
        <v>446</v>
      </c>
      <c r="C486" s="127"/>
      <c r="D486" s="128"/>
      <c r="E486" s="124"/>
      <c r="F486" s="125"/>
      <c r="G486" s="125"/>
      <c r="H486" s="125"/>
      <c r="I486" s="125"/>
      <c r="J486" s="126"/>
      <c r="K486" s="124"/>
      <c r="L486" s="125"/>
      <c r="M486" s="126"/>
      <c r="N486" s="147" t="str">
        <f t="shared" si="87"/>
        <v/>
      </c>
      <c r="O486" s="148"/>
      <c r="P486" s="137" t="str">
        <f ca="1">IF(C486&lt;&gt;"",HYPERLINK("#LANÇAMENTOS!"&amp;ADDRESS(ROW(LANÇAMENTOS!A$16)+PAINEL!B486*2-1,1),INDIRECT("LANÇAMENTOS!"&amp;ADDRESS(ROW(LANÇAMENTOS!A$16)+PAINEL!B486*2-1,COLUMN(LANÇAMENTOS!F462)))),"")</f>
        <v/>
      </c>
      <c r="Q486" s="138"/>
      <c r="R486" s="57">
        <f t="shared" ca="1" si="88"/>
        <v>0</v>
      </c>
      <c r="S486" s="57" t="str">
        <f t="shared" ca="1" si="89"/>
        <v/>
      </c>
      <c r="T486" s="57" t="str">
        <f t="shared" ca="1" si="90"/>
        <v/>
      </c>
      <c r="U486" s="115"/>
      <c r="V486" s="56"/>
      <c r="W486" s="56"/>
    </row>
    <row r="487" spans="1:23" s="162" customFormat="1" ht="37.5" customHeight="1" x14ac:dyDescent="0.35">
      <c r="A487" s="99"/>
      <c r="B487" s="80">
        <f>HYPERLINK("#LANÇAMENTOS!"&amp;ADDRESS(ROW(LANÇAMENTOS!$A$16)+(ROW()-ROW($B$40))*2-1,1),ROW()-ROW($B$40))</f>
        <v>447</v>
      </c>
      <c r="C487" s="127"/>
      <c r="D487" s="128"/>
      <c r="E487" s="124"/>
      <c r="F487" s="125"/>
      <c r="G487" s="125"/>
      <c r="H487" s="125"/>
      <c r="I487" s="125"/>
      <c r="J487" s="126"/>
      <c r="K487" s="124"/>
      <c r="L487" s="125"/>
      <c r="M487" s="126"/>
      <c r="N487" s="147" t="str">
        <f t="shared" si="87"/>
        <v/>
      </c>
      <c r="O487" s="148"/>
      <c r="P487" s="137" t="str">
        <f ca="1">IF(C487&lt;&gt;"",HYPERLINK("#LANÇAMENTOS!"&amp;ADDRESS(ROW(LANÇAMENTOS!A$16)+PAINEL!B487*2-1,1),INDIRECT("LANÇAMENTOS!"&amp;ADDRESS(ROW(LANÇAMENTOS!A$16)+PAINEL!B487*2-1,COLUMN(LANÇAMENTOS!F463)))),"")</f>
        <v/>
      </c>
      <c r="Q487" s="138"/>
      <c r="R487" s="57">
        <f t="shared" ca="1" si="88"/>
        <v>0</v>
      </c>
      <c r="S487" s="57" t="str">
        <f t="shared" ca="1" si="89"/>
        <v/>
      </c>
      <c r="T487" s="57" t="str">
        <f t="shared" ca="1" si="90"/>
        <v/>
      </c>
      <c r="U487" s="115"/>
      <c r="V487" s="56"/>
      <c r="W487" s="56"/>
    </row>
    <row r="488" spans="1:23" s="162" customFormat="1" ht="37.5" customHeight="1" x14ac:dyDescent="0.35">
      <c r="A488" s="99"/>
      <c r="B488" s="80">
        <f>HYPERLINK("#LANÇAMENTOS!"&amp;ADDRESS(ROW(LANÇAMENTOS!$A$16)+(ROW()-ROW($B$40))*2-1,1),ROW()-ROW($B$40))</f>
        <v>448</v>
      </c>
      <c r="C488" s="127"/>
      <c r="D488" s="128"/>
      <c r="E488" s="124"/>
      <c r="F488" s="125"/>
      <c r="G488" s="125"/>
      <c r="H488" s="125"/>
      <c r="I488" s="125"/>
      <c r="J488" s="126"/>
      <c r="K488" s="124"/>
      <c r="L488" s="125"/>
      <c r="M488" s="126"/>
      <c r="N488" s="147" t="str">
        <f t="shared" si="87"/>
        <v/>
      </c>
      <c r="O488" s="148"/>
      <c r="P488" s="137" t="str">
        <f ca="1">IF(C488&lt;&gt;"",HYPERLINK("#LANÇAMENTOS!"&amp;ADDRESS(ROW(LANÇAMENTOS!A$16)+PAINEL!B488*2-1,1),INDIRECT("LANÇAMENTOS!"&amp;ADDRESS(ROW(LANÇAMENTOS!A$16)+PAINEL!B488*2-1,COLUMN(LANÇAMENTOS!F464)))),"")</f>
        <v/>
      </c>
      <c r="Q488" s="138"/>
      <c r="R488" s="57">
        <f t="shared" ca="1" si="88"/>
        <v>0</v>
      </c>
      <c r="S488" s="57" t="str">
        <f t="shared" ca="1" si="89"/>
        <v/>
      </c>
      <c r="T488" s="57" t="str">
        <f t="shared" ca="1" si="90"/>
        <v/>
      </c>
      <c r="U488" s="115"/>
      <c r="V488" s="56"/>
      <c r="W488" s="56"/>
    </row>
    <row r="489" spans="1:23" s="162" customFormat="1" ht="37.5" customHeight="1" x14ac:dyDescent="0.35">
      <c r="A489" s="99"/>
      <c r="B489" s="80">
        <f>HYPERLINK("#LANÇAMENTOS!"&amp;ADDRESS(ROW(LANÇAMENTOS!$A$16)+(ROW()-ROW($B$40))*2-1,1),ROW()-ROW($B$40))</f>
        <v>449</v>
      </c>
      <c r="C489" s="127"/>
      <c r="D489" s="128"/>
      <c r="E489" s="124"/>
      <c r="F489" s="125"/>
      <c r="G489" s="125"/>
      <c r="H489" s="125"/>
      <c r="I489" s="125"/>
      <c r="J489" s="126"/>
      <c r="K489" s="124"/>
      <c r="L489" s="125"/>
      <c r="M489" s="126"/>
      <c r="N489" s="147" t="str">
        <f t="shared" si="87"/>
        <v/>
      </c>
      <c r="O489" s="148"/>
      <c r="P489" s="137" t="str">
        <f ca="1">IF(C489&lt;&gt;"",HYPERLINK("#LANÇAMENTOS!"&amp;ADDRESS(ROW(LANÇAMENTOS!A$16)+PAINEL!B489*2-1,1),INDIRECT("LANÇAMENTOS!"&amp;ADDRESS(ROW(LANÇAMENTOS!A$16)+PAINEL!B489*2-1,COLUMN(LANÇAMENTOS!F465)))),"")</f>
        <v/>
      </c>
      <c r="Q489" s="138"/>
      <c r="R489" s="57">
        <f t="shared" ca="1" si="88"/>
        <v>0</v>
      </c>
      <c r="S489" s="57" t="str">
        <f t="shared" ca="1" si="89"/>
        <v/>
      </c>
      <c r="T489" s="57" t="str">
        <f t="shared" ca="1" si="90"/>
        <v/>
      </c>
      <c r="U489" s="115"/>
      <c r="V489" s="56"/>
      <c r="W489" s="56"/>
    </row>
    <row r="490" spans="1:23" s="162" customFormat="1" ht="37.5" customHeight="1" x14ac:dyDescent="0.35">
      <c r="A490" s="99"/>
      <c r="B490" s="80">
        <f>HYPERLINK("#LANÇAMENTOS!"&amp;ADDRESS(ROW(LANÇAMENTOS!$A$16)+(ROW()-ROW($B$40))*2-1,1),ROW()-ROW($B$40))</f>
        <v>450</v>
      </c>
      <c r="C490" s="127"/>
      <c r="D490" s="128"/>
      <c r="E490" s="124"/>
      <c r="F490" s="125"/>
      <c r="G490" s="125"/>
      <c r="H490" s="125"/>
      <c r="I490" s="125"/>
      <c r="J490" s="126"/>
      <c r="K490" s="124"/>
      <c r="L490" s="125"/>
      <c r="M490" s="126"/>
      <c r="N490" s="147" t="str">
        <f t="shared" ref="N490:N553" si="91">HYPERLINK("#"&amp;ADDRESS(ROW($X$38),COLUMN($X$38)),IF(C490&lt;&gt;"",IF(NOT(ISERROR(VLOOKUP(K490,$Z$42:$AA$73,2,FALSE))),VLOOKUP(K490,$Z$42:$AA$73,2,FALSE),$AA$41),""))</f>
        <v/>
      </c>
      <c r="O490" s="148"/>
      <c r="P490" s="137" t="str">
        <f ca="1">IF(C490&lt;&gt;"",HYPERLINK("#LANÇAMENTOS!"&amp;ADDRESS(ROW(LANÇAMENTOS!A$16)+PAINEL!B490*2-1,1),INDIRECT("LANÇAMENTOS!"&amp;ADDRESS(ROW(LANÇAMENTOS!A$16)+PAINEL!B490*2-1,COLUMN(LANÇAMENTOS!F466)))),"")</f>
        <v/>
      </c>
      <c r="Q490" s="138"/>
      <c r="R490" s="57">
        <f t="shared" ref="R490:R553" ca="1" si="92">IF(AND(ISNUMBER(N490),P490&lt;=N490),1,0)</f>
        <v>0</v>
      </c>
      <c r="S490" s="57" t="str">
        <f t="shared" ref="S490:S553" ca="1" si="93">IF(R490,TEXT(B490,"0"),"")</f>
        <v/>
      </c>
      <c r="T490" s="57" t="str">
        <f t="shared" ref="T490:T553" ca="1" si="94">IF(R490,TRIM(S490)&amp;", "&amp;TRIM(T491),TRIM(T491))</f>
        <v/>
      </c>
      <c r="U490" s="115"/>
      <c r="V490" s="56"/>
      <c r="W490" s="56"/>
    </row>
    <row r="491" spans="1:23" s="162" customFormat="1" ht="37.5" customHeight="1" x14ac:dyDescent="0.35">
      <c r="A491" s="99"/>
      <c r="B491" s="80">
        <f>HYPERLINK("#LANÇAMENTOS!"&amp;ADDRESS(ROW(LANÇAMENTOS!$A$16)+(ROW()-ROW($B$40))*2-1,1),ROW()-ROW($B$40))</f>
        <v>451</v>
      </c>
      <c r="C491" s="127"/>
      <c r="D491" s="128"/>
      <c r="E491" s="124"/>
      <c r="F491" s="125"/>
      <c r="G491" s="125"/>
      <c r="H491" s="125"/>
      <c r="I491" s="125"/>
      <c r="J491" s="126"/>
      <c r="K491" s="124"/>
      <c r="L491" s="125"/>
      <c r="M491" s="126"/>
      <c r="N491" s="147" t="str">
        <f t="shared" si="91"/>
        <v/>
      </c>
      <c r="O491" s="148"/>
      <c r="P491" s="137" t="str">
        <f ca="1">IF(C491&lt;&gt;"",HYPERLINK("#LANÇAMENTOS!"&amp;ADDRESS(ROW(LANÇAMENTOS!A$16)+PAINEL!B491*2-1,1),INDIRECT("LANÇAMENTOS!"&amp;ADDRESS(ROW(LANÇAMENTOS!A$16)+PAINEL!B491*2-1,COLUMN(LANÇAMENTOS!F467)))),"")</f>
        <v/>
      </c>
      <c r="Q491" s="138"/>
      <c r="R491" s="57">
        <f t="shared" ca="1" si="92"/>
        <v>0</v>
      </c>
      <c r="S491" s="57" t="str">
        <f t="shared" ca="1" si="93"/>
        <v/>
      </c>
      <c r="T491" s="57" t="str">
        <f t="shared" ca="1" si="94"/>
        <v/>
      </c>
      <c r="U491" s="115"/>
      <c r="V491" s="56"/>
      <c r="W491" s="56"/>
    </row>
    <row r="492" spans="1:23" s="162" customFormat="1" ht="37.5" customHeight="1" x14ac:dyDescent="0.35">
      <c r="A492" s="99"/>
      <c r="B492" s="80">
        <f>HYPERLINK("#LANÇAMENTOS!"&amp;ADDRESS(ROW(LANÇAMENTOS!$A$16)+(ROW()-ROW($B$40))*2-1,1),ROW()-ROW($B$40))</f>
        <v>452</v>
      </c>
      <c r="C492" s="127"/>
      <c r="D492" s="128"/>
      <c r="E492" s="124"/>
      <c r="F492" s="125"/>
      <c r="G492" s="125"/>
      <c r="H492" s="125"/>
      <c r="I492" s="125"/>
      <c r="J492" s="126"/>
      <c r="K492" s="124"/>
      <c r="L492" s="125"/>
      <c r="M492" s="126"/>
      <c r="N492" s="147" t="str">
        <f t="shared" si="91"/>
        <v/>
      </c>
      <c r="O492" s="148"/>
      <c r="P492" s="137" t="str">
        <f ca="1">IF(C492&lt;&gt;"",HYPERLINK("#LANÇAMENTOS!"&amp;ADDRESS(ROW(LANÇAMENTOS!A$16)+PAINEL!B492*2-1,1),INDIRECT("LANÇAMENTOS!"&amp;ADDRESS(ROW(LANÇAMENTOS!A$16)+PAINEL!B492*2-1,COLUMN(LANÇAMENTOS!F468)))),"")</f>
        <v/>
      </c>
      <c r="Q492" s="138"/>
      <c r="R492" s="57">
        <f t="shared" ca="1" si="92"/>
        <v>0</v>
      </c>
      <c r="S492" s="57" t="str">
        <f t="shared" ca="1" si="93"/>
        <v/>
      </c>
      <c r="T492" s="57" t="str">
        <f t="shared" ca="1" si="94"/>
        <v/>
      </c>
      <c r="U492" s="115"/>
      <c r="V492" s="56"/>
      <c r="W492" s="56"/>
    </row>
    <row r="493" spans="1:23" s="162" customFormat="1" ht="37.5" customHeight="1" x14ac:dyDescent="0.35">
      <c r="A493" s="99"/>
      <c r="B493" s="80">
        <f>HYPERLINK("#LANÇAMENTOS!"&amp;ADDRESS(ROW(LANÇAMENTOS!$A$16)+(ROW()-ROW($B$40))*2-1,1),ROW()-ROW($B$40))</f>
        <v>453</v>
      </c>
      <c r="C493" s="127"/>
      <c r="D493" s="128"/>
      <c r="E493" s="124"/>
      <c r="F493" s="125"/>
      <c r="G493" s="125"/>
      <c r="H493" s="125"/>
      <c r="I493" s="125"/>
      <c r="J493" s="126"/>
      <c r="K493" s="124"/>
      <c r="L493" s="125"/>
      <c r="M493" s="126"/>
      <c r="N493" s="147" t="str">
        <f t="shared" si="91"/>
        <v/>
      </c>
      <c r="O493" s="148"/>
      <c r="P493" s="137" t="str">
        <f ca="1">IF(C493&lt;&gt;"",HYPERLINK("#LANÇAMENTOS!"&amp;ADDRESS(ROW(LANÇAMENTOS!A$16)+PAINEL!B493*2-1,1),INDIRECT("LANÇAMENTOS!"&amp;ADDRESS(ROW(LANÇAMENTOS!A$16)+PAINEL!B493*2-1,COLUMN(LANÇAMENTOS!F469)))),"")</f>
        <v/>
      </c>
      <c r="Q493" s="138"/>
      <c r="R493" s="57">
        <f t="shared" ca="1" si="92"/>
        <v>0</v>
      </c>
      <c r="S493" s="57" t="str">
        <f t="shared" ca="1" si="93"/>
        <v/>
      </c>
      <c r="T493" s="57" t="str">
        <f t="shared" ca="1" si="94"/>
        <v/>
      </c>
      <c r="U493" s="115"/>
      <c r="V493" s="56"/>
      <c r="W493" s="56"/>
    </row>
    <row r="494" spans="1:23" s="162" customFormat="1" ht="37.5" customHeight="1" x14ac:dyDescent="0.35">
      <c r="A494" s="99"/>
      <c r="B494" s="80">
        <f>HYPERLINK("#LANÇAMENTOS!"&amp;ADDRESS(ROW(LANÇAMENTOS!$A$16)+(ROW()-ROW($B$40))*2-1,1),ROW()-ROW($B$40))</f>
        <v>454</v>
      </c>
      <c r="C494" s="127"/>
      <c r="D494" s="128"/>
      <c r="E494" s="124"/>
      <c r="F494" s="125"/>
      <c r="G494" s="125"/>
      <c r="H494" s="125"/>
      <c r="I494" s="125"/>
      <c r="J494" s="126"/>
      <c r="K494" s="124"/>
      <c r="L494" s="125"/>
      <c r="M494" s="126"/>
      <c r="N494" s="147" t="str">
        <f t="shared" si="91"/>
        <v/>
      </c>
      <c r="O494" s="148"/>
      <c r="P494" s="137" t="str">
        <f ca="1">IF(C494&lt;&gt;"",HYPERLINK("#LANÇAMENTOS!"&amp;ADDRESS(ROW(LANÇAMENTOS!A$16)+PAINEL!B494*2-1,1),INDIRECT("LANÇAMENTOS!"&amp;ADDRESS(ROW(LANÇAMENTOS!A$16)+PAINEL!B494*2-1,COLUMN(LANÇAMENTOS!F470)))),"")</f>
        <v/>
      </c>
      <c r="Q494" s="138"/>
      <c r="R494" s="57">
        <f t="shared" ca="1" si="92"/>
        <v>0</v>
      </c>
      <c r="S494" s="57" t="str">
        <f t="shared" ca="1" si="93"/>
        <v/>
      </c>
      <c r="T494" s="57" t="str">
        <f t="shared" ca="1" si="94"/>
        <v/>
      </c>
      <c r="U494" s="115"/>
      <c r="V494" s="56"/>
      <c r="W494" s="56"/>
    </row>
    <row r="495" spans="1:23" s="162" customFormat="1" ht="37.5" customHeight="1" x14ac:dyDescent="0.35">
      <c r="A495" s="99"/>
      <c r="B495" s="80">
        <f>HYPERLINK("#LANÇAMENTOS!"&amp;ADDRESS(ROW(LANÇAMENTOS!$A$16)+(ROW()-ROW($B$40))*2-1,1),ROW()-ROW($B$40))</f>
        <v>455</v>
      </c>
      <c r="C495" s="127"/>
      <c r="D495" s="128"/>
      <c r="E495" s="124"/>
      <c r="F495" s="125"/>
      <c r="G495" s="125"/>
      <c r="H495" s="125"/>
      <c r="I495" s="125"/>
      <c r="J495" s="126"/>
      <c r="K495" s="124"/>
      <c r="L495" s="125"/>
      <c r="M495" s="126"/>
      <c r="N495" s="147" t="str">
        <f t="shared" si="91"/>
        <v/>
      </c>
      <c r="O495" s="148"/>
      <c r="P495" s="137" t="str">
        <f ca="1">IF(C495&lt;&gt;"",HYPERLINK("#LANÇAMENTOS!"&amp;ADDRESS(ROW(LANÇAMENTOS!A$16)+PAINEL!B495*2-1,1),INDIRECT("LANÇAMENTOS!"&amp;ADDRESS(ROW(LANÇAMENTOS!A$16)+PAINEL!B495*2-1,COLUMN(LANÇAMENTOS!F471)))),"")</f>
        <v/>
      </c>
      <c r="Q495" s="138"/>
      <c r="R495" s="57">
        <f t="shared" ca="1" si="92"/>
        <v>0</v>
      </c>
      <c r="S495" s="57" t="str">
        <f t="shared" ca="1" si="93"/>
        <v/>
      </c>
      <c r="T495" s="57" t="str">
        <f t="shared" ca="1" si="94"/>
        <v/>
      </c>
      <c r="U495" s="115"/>
      <c r="V495" s="56"/>
      <c r="W495" s="56"/>
    </row>
    <row r="496" spans="1:23" s="162" customFormat="1" ht="37.5" customHeight="1" x14ac:dyDescent="0.35">
      <c r="A496" s="99"/>
      <c r="B496" s="80">
        <f>HYPERLINK("#LANÇAMENTOS!"&amp;ADDRESS(ROW(LANÇAMENTOS!$A$16)+(ROW()-ROW($B$40))*2-1,1),ROW()-ROW($B$40))</f>
        <v>456</v>
      </c>
      <c r="C496" s="127"/>
      <c r="D496" s="128"/>
      <c r="E496" s="124"/>
      <c r="F496" s="125"/>
      <c r="G496" s="125"/>
      <c r="H496" s="125"/>
      <c r="I496" s="125"/>
      <c r="J496" s="126"/>
      <c r="K496" s="124"/>
      <c r="L496" s="125"/>
      <c r="M496" s="126"/>
      <c r="N496" s="147" t="str">
        <f t="shared" si="91"/>
        <v/>
      </c>
      <c r="O496" s="148"/>
      <c r="P496" s="137" t="str">
        <f ca="1">IF(C496&lt;&gt;"",HYPERLINK("#LANÇAMENTOS!"&amp;ADDRESS(ROW(LANÇAMENTOS!A$16)+PAINEL!B496*2-1,1),INDIRECT("LANÇAMENTOS!"&amp;ADDRESS(ROW(LANÇAMENTOS!A$16)+PAINEL!B496*2-1,COLUMN(LANÇAMENTOS!F472)))),"")</f>
        <v/>
      </c>
      <c r="Q496" s="138"/>
      <c r="R496" s="57">
        <f t="shared" ca="1" si="92"/>
        <v>0</v>
      </c>
      <c r="S496" s="57" t="str">
        <f t="shared" ca="1" si="93"/>
        <v/>
      </c>
      <c r="T496" s="57" t="str">
        <f t="shared" ca="1" si="94"/>
        <v/>
      </c>
      <c r="U496" s="115"/>
      <c r="V496" s="56"/>
      <c r="W496" s="56"/>
    </row>
    <row r="497" spans="1:23" s="162" customFormat="1" ht="37.5" customHeight="1" x14ac:dyDescent="0.35">
      <c r="A497" s="99"/>
      <c r="B497" s="80">
        <f>HYPERLINK("#LANÇAMENTOS!"&amp;ADDRESS(ROW(LANÇAMENTOS!$A$16)+(ROW()-ROW($B$40))*2-1,1),ROW()-ROW($B$40))</f>
        <v>457</v>
      </c>
      <c r="C497" s="127"/>
      <c r="D497" s="128"/>
      <c r="E497" s="124"/>
      <c r="F497" s="125"/>
      <c r="G497" s="125"/>
      <c r="H497" s="125"/>
      <c r="I497" s="125"/>
      <c r="J497" s="126"/>
      <c r="K497" s="124"/>
      <c r="L497" s="125"/>
      <c r="M497" s="126"/>
      <c r="N497" s="147" t="str">
        <f t="shared" si="91"/>
        <v/>
      </c>
      <c r="O497" s="148"/>
      <c r="P497" s="137" t="str">
        <f ca="1">IF(C497&lt;&gt;"",HYPERLINK("#LANÇAMENTOS!"&amp;ADDRESS(ROW(LANÇAMENTOS!A$16)+PAINEL!B497*2-1,1),INDIRECT("LANÇAMENTOS!"&amp;ADDRESS(ROW(LANÇAMENTOS!A$16)+PAINEL!B497*2-1,COLUMN(LANÇAMENTOS!F473)))),"")</f>
        <v/>
      </c>
      <c r="Q497" s="138"/>
      <c r="R497" s="57">
        <f t="shared" ca="1" si="92"/>
        <v>0</v>
      </c>
      <c r="S497" s="57" t="str">
        <f t="shared" ca="1" si="93"/>
        <v/>
      </c>
      <c r="T497" s="57" t="str">
        <f t="shared" ca="1" si="94"/>
        <v/>
      </c>
      <c r="U497" s="115"/>
      <c r="V497" s="56"/>
      <c r="W497" s="56"/>
    </row>
    <row r="498" spans="1:23" s="162" customFormat="1" ht="37.5" customHeight="1" x14ac:dyDescent="0.35">
      <c r="A498" s="99"/>
      <c r="B498" s="80">
        <f>HYPERLINK("#LANÇAMENTOS!"&amp;ADDRESS(ROW(LANÇAMENTOS!$A$16)+(ROW()-ROW($B$40))*2-1,1),ROW()-ROW($B$40))</f>
        <v>458</v>
      </c>
      <c r="C498" s="127"/>
      <c r="D498" s="128"/>
      <c r="E498" s="124"/>
      <c r="F498" s="125"/>
      <c r="G498" s="125"/>
      <c r="H498" s="125"/>
      <c r="I498" s="125"/>
      <c r="J498" s="126"/>
      <c r="K498" s="124"/>
      <c r="L498" s="125"/>
      <c r="M498" s="126"/>
      <c r="N498" s="147" t="str">
        <f t="shared" si="91"/>
        <v/>
      </c>
      <c r="O498" s="148"/>
      <c r="P498" s="137" t="str">
        <f ca="1">IF(C498&lt;&gt;"",HYPERLINK("#LANÇAMENTOS!"&amp;ADDRESS(ROW(LANÇAMENTOS!A$16)+PAINEL!B498*2-1,1),INDIRECT("LANÇAMENTOS!"&amp;ADDRESS(ROW(LANÇAMENTOS!A$16)+PAINEL!B498*2-1,COLUMN(LANÇAMENTOS!F474)))),"")</f>
        <v/>
      </c>
      <c r="Q498" s="138"/>
      <c r="R498" s="57">
        <f t="shared" ca="1" si="92"/>
        <v>0</v>
      </c>
      <c r="S498" s="57" t="str">
        <f t="shared" ca="1" si="93"/>
        <v/>
      </c>
      <c r="T498" s="57" t="str">
        <f t="shared" ca="1" si="94"/>
        <v/>
      </c>
      <c r="U498" s="115"/>
      <c r="V498" s="56"/>
      <c r="W498" s="56"/>
    </row>
    <row r="499" spans="1:23" s="162" customFormat="1" ht="37.5" customHeight="1" x14ac:dyDescent="0.35">
      <c r="A499" s="99"/>
      <c r="B499" s="80">
        <f>HYPERLINK("#LANÇAMENTOS!"&amp;ADDRESS(ROW(LANÇAMENTOS!$A$16)+(ROW()-ROW($B$40))*2-1,1),ROW()-ROW($B$40))</f>
        <v>459</v>
      </c>
      <c r="C499" s="127"/>
      <c r="D499" s="128"/>
      <c r="E499" s="124"/>
      <c r="F499" s="125"/>
      <c r="G499" s="125"/>
      <c r="H499" s="125"/>
      <c r="I499" s="125"/>
      <c r="J499" s="126"/>
      <c r="K499" s="124"/>
      <c r="L499" s="125"/>
      <c r="M499" s="126"/>
      <c r="N499" s="147" t="str">
        <f t="shared" si="91"/>
        <v/>
      </c>
      <c r="O499" s="148"/>
      <c r="P499" s="137" t="str">
        <f ca="1">IF(C499&lt;&gt;"",HYPERLINK("#LANÇAMENTOS!"&amp;ADDRESS(ROW(LANÇAMENTOS!A$16)+PAINEL!B499*2-1,1),INDIRECT("LANÇAMENTOS!"&amp;ADDRESS(ROW(LANÇAMENTOS!A$16)+PAINEL!B499*2-1,COLUMN(LANÇAMENTOS!F475)))),"")</f>
        <v/>
      </c>
      <c r="Q499" s="138"/>
      <c r="R499" s="57">
        <f t="shared" ca="1" si="92"/>
        <v>0</v>
      </c>
      <c r="S499" s="57" t="str">
        <f t="shared" ca="1" si="93"/>
        <v/>
      </c>
      <c r="T499" s="57" t="str">
        <f t="shared" ca="1" si="94"/>
        <v/>
      </c>
      <c r="U499" s="115"/>
      <c r="V499" s="56"/>
      <c r="W499" s="56"/>
    </row>
    <row r="500" spans="1:23" s="162" customFormat="1" ht="37.5" customHeight="1" x14ac:dyDescent="0.35">
      <c r="A500" s="99"/>
      <c r="B500" s="80">
        <f>HYPERLINK("#LANÇAMENTOS!"&amp;ADDRESS(ROW(LANÇAMENTOS!$A$16)+(ROW()-ROW($B$40))*2-1,1),ROW()-ROW($B$40))</f>
        <v>460</v>
      </c>
      <c r="C500" s="127"/>
      <c r="D500" s="128"/>
      <c r="E500" s="124"/>
      <c r="F500" s="125"/>
      <c r="G500" s="125"/>
      <c r="H500" s="125"/>
      <c r="I500" s="125"/>
      <c r="J500" s="126"/>
      <c r="K500" s="124"/>
      <c r="L500" s="125"/>
      <c r="M500" s="126"/>
      <c r="N500" s="147" t="str">
        <f t="shared" si="91"/>
        <v/>
      </c>
      <c r="O500" s="148"/>
      <c r="P500" s="137" t="str">
        <f ca="1">IF(C500&lt;&gt;"",HYPERLINK("#LANÇAMENTOS!"&amp;ADDRESS(ROW(LANÇAMENTOS!A$16)+PAINEL!B500*2-1,1),INDIRECT("LANÇAMENTOS!"&amp;ADDRESS(ROW(LANÇAMENTOS!A$16)+PAINEL!B500*2-1,COLUMN(LANÇAMENTOS!F476)))),"")</f>
        <v/>
      </c>
      <c r="Q500" s="138"/>
      <c r="R500" s="57">
        <f t="shared" ca="1" si="92"/>
        <v>0</v>
      </c>
      <c r="S500" s="57" t="str">
        <f t="shared" ca="1" si="93"/>
        <v/>
      </c>
      <c r="T500" s="57" t="str">
        <f t="shared" ca="1" si="94"/>
        <v/>
      </c>
      <c r="U500" s="115"/>
      <c r="V500" s="56"/>
      <c r="W500" s="56"/>
    </row>
    <row r="501" spans="1:23" s="162" customFormat="1" ht="37.5" customHeight="1" x14ac:dyDescent="0.35">
      <c r="A501" s="99"/>
      <c r="B501" s="80">
        <f>HYPERLINK("#LANÇAMENTOS!"&amp;ADDRESS(ROW(LANÇAMENTOS!$A$16)+(ROW()-ROW($B$40))*2-1,1),ROW()-ROW($B$40))</f>
        <v>461</v>
      </c>
      <c r="C501" s="127"/>
      <c r="D501" s="128"/>
      <c r="E501" s="124"/>
      <c r="F501" s="125"/>
      <c r="G501" s="125"/>
      <c r="H501" s="125"/>
      <c r="I501" s="125"/>
      <c r="J501" s="126"/>
      <c r="K501" s="124"/>
      <c r="L501" s="125"/>
      <c r="M501" s="126"/>
      <c r="N501" s="147" t="str">
        <f t="shared" si="91"/>
        <v/>
      </c>
      <c r="O501" s="148"/>
      <c r="P501" s="137" t="str">
        <f ca="1">IF(C501&lt;&gt;"",HYPERLINK("#LANÇAMENTOS!"&amp;ADDRESS(ROW(LANÇAMENTOS!A$16)+PAINEL!B501*2-1,1),INDIRECT("LANÇAMENTOS!"&amp;ADDRESS(ROW(LANÇAMENTOS!A$16)+PAINEL!B501*2-1,COLUMN(LANÇAMENTOS!F477)))),"")</f>
        <v/>
      </c>
      <c r="Q501" s="138"/>
      <c r="R501" s="57">
        <f t="shared" ca="1" si="92"/>
        <v>0</v>
      </c>
      <c r="S501" s="57" t="str">
        <f t="shared" ca="1" si="93"/>
        <v/>
      </c>
      <c r="T501" s="57" t="str">
        <f t="shared" ca="1" si="94"/>
        <v/>
      </c>
      <c r="U501" s="115"/>
      <c r="V501" s="56"/>
      <c r="W501" s="56"/>
    </row>
    <row r="502" spans="1:23" s="162" customFormat="1" ht="37.5" customHeight="1" x14ac:dyDescent="0.35">
      <c r="A502" s="99"/>
      <c r="B502" s="80">
        <f>HYPERLINK("#LANÇAMENTOS!"&amp;ADDRESS(ROW(LANÇAMENTOS!$A$16)+(ROW()-ROW($B$40))*2-1,1),ROW()-ROW($B$40))</f>
        <v>462</v>
      </c>
      <c r="C502" s="127"/>
      <c r="D502" s="128"/>
      <c r="E502" s="124"/>
      <c r="F502" s="125"/>
      <c r="G502" s="125"/>
      <c r="H502" s="125"/>
      <c r="I502" s="125"/>
      <c r="J502" s="126"/>
      <c r="K502" s="124"/>
      <c r="L502" s="125"/>
      <c r="M502" s="126"/>
      <c r="N502" s="147" t="str">
        <f t="shared" si="91"/>
        <v/>
      </c>
      <c r="O502" s="148"/>
      <c r="P502" s="137" t="str">
        <f ca="1">IF(C502&lt;&gt;"",HYPERLINK("#LANÇAMENTOS!"&amp;ADDRESS(ROW(LANÇAMENTOS!A$16)+PAINEL!B502*2-1,1),INDIRECT("LANÇAMENTOS!"&amp;ADDRESS(ROW(LANÇAMENTOS!A$16)+PAINEL!B502*2-1,COLUMN(LANÇAMENTOS!F478)))),"")</f>
        <v/>
      </c>
      <c r="Q502" s="138"/>
      <c r="R502" s="57">
        <f t="shared" ca="1" si="92"/>
        <v>0</v>
      </c>
      <c r="S502" s="57" t="str">
        <f t="shared" ca="1" si="93"/>
        <v/>
      </c>
      <c r="T502" s="57" t="str">
        <f t="shared" ca="1" si="94"/>
        <v/>
      </c>
      <c r="U502" s="115"/>
      <c r="V502" s="56"/>
      <c r="W502" s="56"/>
    </row>
    <row r="503" spans="1:23" s="162" customFormat="1" ht="37.5" customHeight="1" x14ac:dyDescent="0.35">
      <c r="A503" s="99"/>
      <c r="B503" s="80">
        <f>HYPERLINK("#LANÇAMENTOS!"&amp;ADDRESS(ROW(LANÇAMENTOS!$A$16)+(ROW()-ROW($B$40))*2-1,1),ROW()-ROW($B$40))</f>
        <v>463</v>
      </c>
      <c r="C503" s="127"/>
      <c r="D503" s="128"/>
      <c r="E503" s="124"/>
      <c r="F503" s="125"/>
      <c r="G503" s="125"/>
      <c r="H503" s="125"/>
      <c r="I503" s="125"/>
      <c r="J503" s="126"/>
      <c r="K503" s="124"/>
      <c r="L503" s="125"/>
      <c r="M503" s="126"/>
      <c r="N503" s="147" t="str">
        <f t="shared" si="91"/>
        <v/>
      </c>
      <c r="O503" s="148"/>
      <c r="P503" s="137" t="str">
        <f ca="1">IF(C503&lt;&gt;"",HYPERLINK("#LANÇAMENTOS!"&amp;ADDRESS(ROW(LANÇAMENTOS!A$16)+PAINEL!B503*2-1,1),INDIRECT("LANÇAMENTOS!"&amp;ADDRESS(ROW(LANÇAMENTOS!A$16)+PAINEL!B503*2-1,COLUMN(LANÇAMENTOS!F479)))),"")</f>
        <v/>
      </c>
      <c r="Q503" s="138"/>
      <c r="R503" s="57">
        <f t="shared" ca="1" si="92"/>
        <v>0</v>
      </c>
      <c r="S503" s="57" t="str">
        <f t="shared" ca="1" si="93"/>
        <v/>
      </c>
      <c r="T503" s="57" t="str">
        <f t="shared" ca="1" si="94"/>
        <v/>
      </c>
      <c r="U503" s="115"/>
      <c r="V503" s="56"/>
      <c r="W503" s="56"/>
    </row>
    <row r="504" spans="1:23" s="162" customFormat="1" ht="37.5" customHeight="1" x14ac:dyDescent="0.35">
      <c r="A504" s="99"/>
      <c r="B504" s="80">
        <f>HYPERLINK("#LANÇAMENTOS!"&amp;ADDRESS(ROW(LANÇAMENTOS!$A$16)+(ROW()-ROW($B$40))*2-1,1),ROW()-ROW($B$40))</f>
        <v>464</v>
      </c>
      <c r="C504" s="127"/>
      <c r="D504" s="128"/>
      <c r="E504" s="124"/>
      <c r="F504" s="125"/>
      <c r="G504" s="125"/>
      <c r="H504" s="125"/>
      <c r="I504" s="125"/>
      <c r="J504" s="126"/>
      <c r="K504" s="124"/>
      <c r="L504" s="125"/>
      <c r="M504" s="126"/>
      <c r="N504" s="147" t="str">
        <f t="shared" si="91"/>
        <v/>
      </c>
      <c r="O504" s="148"/>
      <c r="P504" s="137" t="str">
        <f ca="1">IF(C504&lt;&gt;"",HYPERLINK("#LANÇAMENTOS!"&amp;ADDRESS(ROW(LANÇAMENTOS!A$16)+PAINEL!B504*2-1,1),INDIRECT("LANÇAMENTOS!"&amp;ADDRESS(ROW(LANÇAMENTOS!A$16)+PAINEL!B504*2-1,COLUMN(LANÇAMENTOS!F480)))),"")</f>
        <v/>
      </c>
      <c r="Q504" s="138"/>
      <c r="R504" s="57">
        <f t="shared" ca="1" si="92"/>
        <v>0</v>
      </c>
      <c r="S504" s="57" t="str">
        <f t="shared" ca="1" si="93"/>
        <v/>
      </c>
      <c r="T504" s="57" t="str">
        <f t="shared" ca="1" si="94"/>
        <v/>
      </c>
      <c r="U504" s="115"/>
      <c r="V504" s="56"/>
      <c r="W504" s="56"/>
    </row>
    <row r="505" spans="1:23" s="162" customFormat="1" ht="37.5" customHeight="1" x14ac:dyDescent="0.35">
      <c r="A505" s="99"/>
      <c r="B505" s="80">
        <f>HYPERLINK("#LANÇAMENTOS!"&amp;ADDRESS(ROW(LANÇAMENTOS!$A$16)+(ROW()-ROW($B$40))*2-1,1),ROW()-ROW($B$40))</f>
        <v>465</v>
      </c>
      <c r="C505" s="127"/>
      <c r="D505" s="128"/>
      <c r="E505" s="124"/>
      <c r="F505" s="125"/>
      <c r="G505" s="125"/>
      <c r="H505" s="125"/>
      <c r="I505" s="125"/>
      <c r="J505" s="126"/>
      <c r="K505" s="124"/>
      <c r="L505" s="125"/>
      <c r="M505" s="126"/>
      <c r="N505" s="147" t="str">
        <f t="shared" si="91"/>
        <v/>
      </c>
      <c r="O505" s="148"/>
      <c r="P505" s="137" t="str">
        <f ca="1">IF(C505&lt;&gt;"",HYPERLINK("#LANÇAMENTOS!"&amp;ADDRESS(ROW(LANÇAMENTOS!A$16)+PAINEL!B505*2-1,1),INDIRECT("LANÇAMENTOS!"&amp;ADDRESS(ROW(LANÇAMENTOS!A$16)+PAINEL!B505*2-1,COLUMN(LANÇAMENTOS!F481)))),"")</f>
        <v/>
      </c>
      <c r="Q505" s="138"/>
      <c r="R505" s="57">
        <f t="shared" ca="1" si="92"/>
        <v>0</v>
      </c>
      <c r="S505" s="57" t="str">
        <f t="shared" ca="1" si="93"/>
        <v/>
      </c>
      <c r="T505" s="57" t="str">
        <f t="shared" ca="1" si="94"/>
        <v/>
      </c>
      <c r="U505" s="115"/>
      <c r="V505" s="56"/>
      <c r="W505" s="56"/>
    </row>
    <row r="506" spans="1:23" s="162" customFormat="1" ht="37.5" customHeight="1" x14ac:dyDescent="0.35">
      <c r="A506" s="99"/>
      <c r="B506" s="80">
        <f>HYPERLINK("#LANÇAMENTOS!"&amp;ADDRESS(ROW(LANÇAMENTOS!$A$16)+(ROW()-ROW($B$40))*2-1,1),ROW()-ROW($B$40))</f>
        <v>466</v>
      </c>
      <c r="C506" s="127"/>
      <c r="D506" s="128"/>
      <c r="E506" s="124"/>
      <c r="F506" s="125"/>
      <c r="G506" s="125"/>
      <c r="H506" s="125"/>
      <c r="I506" s="125"/>
      <c r="J506" s="126"/>
      <c r="K506" s="124"/>
      <c r="L506" s="125"/>
      <c r="M506" s="126"/>
      <c r="N506" s="147" t="str">
        <f t="shared" si="91"/>
        <v/>
      </c>
      <c r="O506" s="148"/>
      <c r="P506" s="137" t="str">
        <f ca="1">IF(C506&lt;&gt;"",HYPERLINK("#LANÇAMENTOS!"&amp;ADDRESS(ROW(LANÇAMENTOS!A$16)+PAINEL!B506*2-1,1),INDIRECT("LANÇAMENTOS!"&amp;ADDRESS(ROW(LANÇAMENTOS!A$16)+PAINEL!B506*2-1,COLUMN(LANÇAMENTOS!F482)))),"")</f>
        <v/>
      </c>
      <c r="Q506" s="138"/>
      <c r="R506" s="57">
        <f t="shared" ca="1" si="92"/>
        <v>0</v>
      </c>
      <c r="S506" s="57" t="str">
        <f t="shared" ca="1" si="93"/>
        <v/>
      </c>
      <c r="T506" s="57" t="str">
        <f t="shared" ca="1" si="94"/>
        <v/>
      </c>
      <c r="U506" s="115"/>
      <c r="V506" s="56"/>
      <c r="W506" s="56"/>
    </row>
    <row r="507" spans="1:23" s="162" customFormat="1" ht="37.5" customHeight="1" x14ac:dyDescent="0.35">
      <c r="A507" s="99"/>
      <c r="B507" s="80">
        <f>HYPERLINK("#LANÇAMENTOS!"&amp;ADDRESS(ROW(LANÇAMENTOS!$A$16)+(ROW()-ROW($B$40))*2-1,1),ROW()-ROW($B$40))</f>
        <v>467</v>
      </c>
      <c r="C507" s="127"/>
      <c r="D507" s="128"/>
      <c r="E507" s="124"/>
      <c r="F507" s="125"/>
      <c r="G507" s="125"/>
      <c r="H507" s="125"/>
      <c r="I507" s="125"/>
      <c r="J507" s="126"/>
      <c r="K507" s="124"/>
      <c r="L507" s="125"/>
      <c r="M507" s="126"/>
      <c r="N507" s="147" t="str">
        <f t="shared" si="91"/>
        <v/>
      </c>
      <c r="O507" s="148"/>
      <c r="P507" s="137" t="str">
        <f ca="1">IF(C507&lt;&gt;"",HYPERLINK("#LANÇAMENTOS!"&amp;ADDRESS(ROW(LANÇAMENTOS!A$16)+PAINEL!B507*2-1,1),INDIRECT("LANÇAMENTOS!"&amp;ADDRESS(ROW(LANÇAMENTOS!A$16)+PAINEL!B507*2-1,COLUMN(LANÇAMENTOS!F483)))),"")</f>
        <v/>
      </c>
      <c r="Q507" s="138"/>
      <c r="R507" s="57">
        <f t="shared" ca="1" si="92"/>
        <v>0</v>
      </c>
      <c r="S507" s="57" t="str">
        <f t="shared" ca="1" si="93"/>
        <v/>
      </c>
      <c r="T507" s="57" t="str">
        <f t="shared" ca="1" si="94"/>
        <v/>
      </c>
      <c r="U507" s="115"/>
      <c r="V507" s="56"/>
      <c r="W507" s="56"/>
    </row>
    <row r="508" spans="1:23" s="162" customFormat="1" ht="37.5" customHeight="1" x14ac:dyDescent="0.35">
      <c r="A508" s="99"/>
      <c r="B508" s="80">
        <f>HYPERLINK("#LANÇAMENTOS!"&amp;ADDRESS(ROW(LANÇAMENTOS!$A$16)+(ROW()-ROW($B$40))*2-1,1),ROW()-ROW($B$40))</f>
        <v>468</v>
      </c>
      <c r="C508" s="127"/>
      <c r="D508" s="128"/>
      <c r="E508" s="124"/>
      <c r="F508" s="125"/>
      <c r="G508" s="125"/>
      <c r="H508" s="125"/>
      <c r="I508" s="125"/>
      <c r="J508" s="126"/>
      <c r="K508" s="124"/>
      <c r="L508" s="125"/>
      <c r="M508" s="126"/>
      <c r="N508" s="147" t="str">
        <f t="shared" si="91"/>
        <v/>
      </c>
      <c r="O508" s="148"/>
      <c r="P508" s="137" t="str">
        <f ca="1">IF(C508&lt;&gt;"",HYPERLINK("#LANÇAMENTOS!"&amp;ADDRESS(ROW(LANÇAMENTOS!A$16)+PAINEL!B508*2-1,1),INDIRECT("LANÇAMENTOS!"&amp;ADDRESS(ROW(LANÇAMENTOS!A$16)+PAINEL!B508*2-1,COLUMN(LANÇAMENTOS!F484)))),"")</f>
        <v/>
      </c>
      <c r="Q508" s="138"/>
      <c r="R508" s="57">
        <f t="shared" ca="1" si="92"/>
        <v>0</v>
      </c>
      <c r="S508" s="57" t="str">
        <f t="shared" ca="1" si="93"/>
        <v/>
      </c>
      <c r="T508" s="57" t="str">
        <f t="shared" ca="1" si="94"/>
        <v/>
      </c>
      <c r="U508" s="115"/>
      <c r="V508" s="56"/>
      <c r="W508" s="56"/>
    </row>
    <row r="509" spans="1:23" s="162" customFormat="1" ht="37.5" customHeight="1" x14ac:dyDescent="0.35">
      <c r="A509" s="99"/>
      <c r="B509" s="80">
        <f>HYPERLINK("#LANÇAMENTOS!"&amp;ADDRESS(ROW(LANÇAMENTOS!$A$16)+(ROW()-ROW($B$40))*2-1,1),ROW()-ROW($B$40))</f>
        <v>469</v>
      </c>
      <c r="C509" s="127"/>
      <c r="D509" s="128"/>
      <c r="E509" s="124"/>
      <c r="F509" s="125"/>
      <c r="G509" s="125"/>
      <c r="H509" s="125"/>
      <c r="I509" s="125"/>
      <c r="J509" s="126"/>
      <c r="K509" s="124"/>
      <c r="L509" s="125"/>
      <c r="M509" s="126"/>
      <c r="N509" s="147" t="str">
        <f t="shared" si="91"/>
        <v/>
      </c>
      <c r="O509" s="148"/>
      <c r="P509" s="137" t="str">
        <f ca="1">IF(C509&lt;&gt;"",HYPERLINK("#LANÇAMENTOS!"&amp;ADDRESS(ROW(LANÇAMENTOS!A$16)+PAINEL!B509*2-1,1),INDIRECT("LANÇAMENTOS!"&amp;ADDRESS(ROW(LANÇAMENTOS!A$16)+PAINEL!B509*2-1,COLUMN(LANÇAMENTOS!F485)))),"")</f>
        <v/>
      </c>
      <c r="Q509" s="138"/>
      <c r="R509" s="57">
        <f t="shared" ca="1" si="92"/>
        <v>0</v>
      </c>
      <c r="S509" s="57" t="str">
        <f t="shared" ca="1" si="93"/>
        <v/>
      </c>
      <c r="T509" s="57" t="str">
        <f t="shared" ca="1" si="94"/>
        <v/>
      </c>
      <c r="U509" s="115"/>
      <c r="V509" s="56"/>
      <c r="W509" s="56"/>
    </row>
    <row r="510" spans="1:23" s="162" customFormat="1" ht="37.5" customHeight="1" x14ac:dyDescent="0.35">
      <c r="A510" s="99"/>
      <c r="B510" s="80">
        <f>HYPERLINK("#LANÇAMENTOS!"&amp;ADDRESS(ROW(LANÇAMENTOS!$A$16)+(ROW()-ROW($B$40))*2-1,1),ROW()-ROW($B$40))</f>
        <v>470</v>
      </c>
      <c r="C510" s="127"/>
      <c r="D510" s="128"/>
      <c r="E510" s="124"/>
      <c r="F510" s="125"/>
      <c r="G510" s="125"/>
      <c r="H510" s="125"/>
      <c r="I510" s="125"/>
      <c r="J510" s="126"/>
      <c r="K510" s="124"/>
      <c r="L510" s="125"/>
      <c r="M510" s="126"/>
      <c r="N510" s="147" t="str">
        <f t="shared" si="91"/>
        <v/>
      </c>
      <c r="O510" s="148"/>
      <c r="P510" s="137" t="str">
        <f ca="1">IF(C510&lt;&gt;"",HYPERLINK("#LANÇAMENTOS!"&amp;ADDRESS(ROW(LANÇAMENTOS!A$16)+PAINEL!B510*2-1,1),INDIRECT("LANÇAMENTOS!"&amp;ADDRESS(ROW(LANÇAMENTOS!A$16)+PAINEL!B510*2-1,COLUMN(LANÇAMENTOS!F486)))),"")</f>
        <v/>
      </c>
      <c r="Q510" s="138"/>
      <c r="R510" s="57">
        <f t="shared" ca="1" si="92"/>
        <v>0</v>
      </c>
      <c r="S510" s="57" t="str">
        <f t="shared" ca="1" si="93"/>
        <v/>
      </c>
      <c r="T510" s="57" t="str">
        <f t="shared" ca="1" si="94"/>
        <v/>
      </c>
      <c r="U510" s="115"/>
      <c r="V510" s="56"/>
      <c r="W510" s="56"/>
    </row>
    <row r="511" spans="1:23" s="162" customFormat="1" ht="37.5" customHeight="1" x14ac:dyDescent="0.35">
      <c r="A511" s="99"/>
      <c r="B511" s="80">
        <f>HYPERLINK("#LANÇAMENTOS!"&amp;ADDRESS(ROW(LANÇAMENTOS!$A$16)+(ROW()-ROW($B$40))*2-1,1),ROW()-ROW($B$40))</f>
        <v>471</v>
      </c>
      <c r="C511" s="127"/>
      <c r="D511" s="128"/>
      <c r="E511" s="124"/>
      <c r="F511" s="125"/>
      <c r="G511" s="125"/>
      <c r="H511" s="125"/>
      <c r="I511" s="125"/>
      <c r="J511" s="126"/>
      <c r="K511" s="124"/>
      <c r="L511" s="125"/>
      <c r="M511" s="126"/>
      <c r="N511" s="147" t="str">
        <f t="shared" si="91"/>
        <v/>
      </c>
      <c r="O511" s="148"/>
      <c r="P511" s="137" t="str">
        <f ca="1">IF(C511&lt;&gt;"",HYPERLINK("#LANÇAMENTOS!"&amp;ADDRESS(ROW(LANÇAMENTOS!A$16)+PAINEL!B511*2-1,1),INDIRECT("LANÇAMENTOS!"&amp;ADDRESS(ROW(LANÇAMENTOS!A$16)+PAINEL!B511*2-1,COLUMN(LANÇAMENTOS!F487)))),"")</f>
        <v/>
      </c>
      <c r="Q511" s="138"/>
      <c r="R511" s="57">
        <f t="shared" ca="1" si="92"/>
        <v>0</v>
      </c>
      <c r="S511" s="57" t="str">
        <f t="shared" ca="1" si="93"/>
        <v/>
      </c>
      <c r="T511" s="57" t="str">
        <f t="shared" ca="1" si="94"/>
        <v/>
      </c>
      <c r="U511" s="115"/>
      <c r="V511" s="56"/>
      <c r="W511" s="56"/>
    </row>
    <row r="512" spans="1:23" s="162" customFormat="1" ht="37.5" customHeight="1" x14ac:dyDescent="0.35">
      <c r="A512" s="99"/>
      <c r="B512" s="80">
        <f>HYPERLINK("#LANÇAMENTOS!"&amp;ADDRESS(ROW(LANÇAMENTOS!$A$16)+(ROW()-ROW($B$40))*2-1,1),ROW()-ROW($B$40))</f>
        <v>472</v>
      </c>
      <c r="C512" s="127"/>
      <c r="D512" s="128"/>
      <c r="E512" s="124"/>
      <c r="F512" s="125"/>
      <c r="G512" s="125"/>
      <c r="H512" s="125"/>
      <c r="I512" s="125"/>
      <c r="J512" s="126"/>
      <c r="K512" s="124"/>
      <c r="L512" s="125"/>
      <c r="M512" s="126"/>
      <c r="N512" s="147" t="str">
        <f t="shared" si="91"/>
        <v/>
      </c>
      <c r="O512" s="148"/>
      <c r="P512" s="137" t="str">
        <f ca="1">IF(C512&lt;&gt;"",HYPERLINK("#LANÇAMENTOS!"&amp;ADDRESS(ROW(LANÇAMENTOS!A$16)+PAINEL!B512*2-1,1),INDIRECT("LANÇAMENTOS!"&amp;ADDRESS(ROW(LANÇAMENTOS!A$16)+PAINEL!B512*2-1,COLUMN(LANÇAMENTOS!F488)))),"")</f>
        <v/>
      </c>
      <c r="Q512" s="138"/>
      <c r="R512" s="57">
        <f t="shared" ca="1" si="92"/>
        <v>0</v>
      </c>
      <c r="S512" s="57" t="str">
        <f t="shared" ca="1" si="93"/>
        <v/>
      </c>
      <c r="T512" s="57" t="str">
        <f t="shared" ca="1" si="94"/>
        <v/>
      </c>
      <c r="U512" s="115"/>
      <c r="V512" s="56"/>
      <c r="W512" s="56"/>
    </row>
    <row r="513" spans="1:23" s="162" customFormat="1" ht="37.5" customHeight="1" x14ac:dyDescent="0.35">
      <c r="A513" s="99"/>
      <c r="B513" s="80">
        <f>HYPERLINK("#LANÇAMENTOS!"&amp;ADDRESS(ROW(LANÇAMENTOS!$A$16)+(ROW()-ROW($B$40))*2-1,1),ROW()-ROW($B$40))</f>
        <v>473</v>
      </c>
      <c r="C513" s="127"/>
      <c r="D513" s="128"/>
      <c r="E513" s="124"/>
      <c r="F513" s="125"/>
      <c r="G513" s="125"/>
      <c r="H513" s="125"/>
      <c r="I513" s="125"/>
      <c r="J513" s="126"/>
      <c r="K513" s="124"/>
      <c r="L513" s="125"/>
      <c r="M513" s="126"/>
      <c r="N513" s="147" t="str">
        <f t="shared" si="91"/>
        <v/>
      </c>
      <c r="O513" s="148"/>
      <c r="P513" s="137" t="str">
        <f ca="1">IF(C513&lt;&gt;"",HYPERLINK("#LANÇAMENTOS!"&amp;ADDRESS(ROW(LANÇAMENTOS!A$16)+PAINEL!B513*2-1,1),INDIRECT("LANÇAMENTOS!"&amp;ADDRESS(ROW(LANÇAMENTOS!A$16)+PAINEL!B513*2-1,COLUMN(LANÇAMENTOS!F489)))),"")</f>
        <v/>
      </c>
      <c r="Q513" s="138"/>
      <c r="R513" s="57">
        <f t="shared" ca="1" si="92"/>
        <v>0</v>
      </c>
      <c r="S513" s="57" t="str">
        <f t="shared" ca="1" si="93"/>
        <v/>
      </c>
      <c r="T513" s="57" t="str">
        <f t="shared" ca="1" si="94"/>
        <v/>
      </c>
      <c r="U513" s="115"/>
      <c r="V513" s="56"/>
      <c r="W513" s="56"/>
    </row>
    <row r="514" spans="1:23" s="162" customFormat="1" ht="37.5" customHeight="1" x14ac:dyDescent="0.35">
      <c r="A514" s="99"/>
      <c r="B514" s="80">
        <f>HYPERLINK("#LANÇAMENTOS!"&amp;ADDRESS(ROW(LANÇAMENTOS!$A$16)+(ROW()-ROW($B$40))*2-1,1),ROW()-ROW($B$40))</f>
        <v>474</v>
      </c>
      <c r="C514" s="127"/>
      <c r="D514" s="128"/>
      <c r="E514" s="124"/>
      <c r="F514" s="125"/>
      <c r="G514" s="125"/>
      <c r="H514" s="125"/>
      <c r="I514" s="125"/>
      <c r="J514" s="126"/>
      <c r="K514" s="124"/>
      <c r="L514" s="125"/>
      <c r="M514" s="126"/>
      <c r="N514" s="147" t="str">
        <f t="shared" si="91"/>
        <v/>
      </c>
      <c r="O514" s="148"/>
      <c r="P514" s="137" t="str">
        <f ca="1">IF(C514&lt;&gt;"",HYPERLINK("#LANÇAMENTOS!"&amp;ADDRESS(ROW(LANÇAMENTOS!A$16)+PAINEL!B514*2-1,1),INDIRECT("LANÇAMENTOS!"&amp;ADDRESS(ROW(LANÇAMENTOS!A$16)+PAINEL!B514*2-1,COLUMN(LANÇAMENTOS!F490)))),"")</f>
        <v/>
      </c>
      <c r="Q514" s="138"/>
      <c r="R514" s="57">
        <f t="shared" ca="1" si="92"/>
        <v>0</v>
      </c>
      <c r="S514" s="57" t="str">
        <f t="shared" ca="1" si="93"/>
        <v/>
      </c>
      <c r="T514" s="57" t="str">
        <f t="shared" ca="1" si="94"/>
        <v/>
      </c>
      <c r="U514" s="115"/>
      <c r="V514" s="56"/>
      <c r="W514" s="56"/>
    </row>
    <row r="515" spans="1:23" s="162" customFormat="1" ht="37.5" customHeight="1" x14ac:dyDescent="0.35">
      <c r="A515" s="99"/>
      <c r="B515" s="80">
        <f>HYPERLINK("#LANÇAMENTOS!"&amp;ADDRESS(ROW(LANÇAMENTOS!$A$16)+(ROW()-ROW($B$40))*2-1,1),ROW()-ROW($B$40))</f>
        <v>475</v>
      </c>
      <c r="C515" s="127"/>
      <c r="D515" s="128"/>
      <c r="E515" s="124"/>
      <c r="F515" s="125"/>
      <c r="G515" s="125"/>
      <c r="H515" s="125"/>
      <c r="I515" s="125"/>
      <c r="J515" s="126"/>
      <c r="K515" s="124"/>
      <c r="L515" s="125"/>
      <c r="M515" s="126"/>
      <c r="N515" s="147" t="str">
        <f t="shared" si="91"/>
        <v/>
      </c>
      <c r="O515" s="148"/>
      <c r="P515" s="137" t="str">
        <f ca="1">IF(C515&lt;&gt;"",HYPERLINK("#LANÇAMENTOS!"&amp;ADDRESS(ROW(LANÇAMENTOS!A$16)+PAINEL!B515*2-1,1),INDIRECT("LANÇAMENTOS!"&amp;ADDRESS(ROW(LANÇAMENTOS!A$16)+PAINEL!B515*2-1,COLUMN(LANÇAMENTOS!F491)))),"")</f>
        <v/>
      </c>
      <c r="Q515" s="138"/>
      <c r="R515" s="57">
        <f t="shared" ca="1" si="92"/>
        <v>0</v>
      </c>
      <c r="S515" s="57" t="str">
        <f t="shared" ca="1" si="93"/>
        <v/>
      </c>
      <c r="T515" s="57" t="str">
        <f t="shared" ca="1" si="94"/>
        <v/>
      </c>
      <c r="U515" s="115"/>
      <c r="V515" s="56"/>
      <c r="W515" s="56"/>
    </row>
    <row r="516" spans="1:23" s="162" customFormat="1" ht="37.5" customHeight="1" x14ac:dyDescent="0.35">
      <c r="A516" s="99"/>
      <c r="B516" s="80">
        <f>HYPERLINK("#LANÇAMENTOS!"&amp;ADDRESS(ROW(LANÇAMENTOS!$A$16)+(ROW()-ROW($B$40))*2-1,1),ROW()-ROW($B$40))</f>
        <v>476</v>
      </c>
      <c r="C516" s="127"/>
      <c r="D516" s="128"/>
      <c r="E516" s="124"/>
      <c r="F516" s="125"/>
      <c r="G516" s="125"/>
      <c r="H516" s="125"/>
      <c r="I516" s="125"/>
      <c r="J516" s="126"/>
      <c r="K516" s="124"/>
      <c r="L516" s="125"/>
      <c r="M516" s="126"/>
      <c r="N516" s="147" t="str">
        <f t="shared" si="91"/>
        <v/>
      </c>
      <c r="O516" s="148"/>
      <c r="P516" s="137" t="str">
        <f ca="1">IF(C516&lt;&gt;"",HYPERLINK("#LANÇAMENTOS!"&amp;ADDRESS(ROW(LANÇAMENTOS!A$16)+PAINEL!B516*2-1,1),INDIRECT("LANÇAMENTOS!"&amp;ADDRESS(ROW(LANÇAMENTOS!A$16)+PAINEL!B516*2-1,COLUMN(LANÇAMENTOS!F492)))),"")</f>
        <v/>
      </c>
      <c r="Q516" s="138"/>
      <c r="R516" s="57">
        <f t="shared" ca="1" si="92"/>
        <v>0</v>
      </c>
      <c r="S516" s="57" t="str">
        <f t="shared" ca="1" si="93"/>
        <v/>
      </c>
      <c r="T516" s="57" t="str">
        <f t="shared" ca="1" si="94"/>
        <v/>
      </c>
      <c r="U516" s="115"/>
      <c r="V516" s="56"/>
      <c r="W516" s="56"/>
    </row>
    <row r="517" spans="1:23" s="162" customFormat="1" ht="37.5" customHeight="1" x14ac:dyDescent="0.35">
      <c r="A517" s="99"/>
      <c r="B517" s="80">
        <f>HYPERLINK("#LANÇAMENTOS!"&amp;ADDRESS(ROW(LANÇAMENTOS!$A$16)+(ROW()-ROW($B$40))*2-1,1),ROW()-ROW($B$40))</f>
        <v>477</v>
      </c>
      <c r="C517" s="127"/>
      <c r="D517" s="128"/>
      <c r="E517" s="124"/>
      <c r="F517" s="125"/>
      <c r="G517" s="125"/>
      <c r="H517" s="125"/>
      <c r="I517" s="125"/>
      <c r="J517" s="126"/>
      <c r="K517" s="124"/>
      <c r="L517" s="125"/>
      <c r="M517" s="126"/>
      <c r="N517" s="147" t="str">
        <f t="shared" si="91"/>
        <v/>
      </c>
      <c r="O517" s="148"/>
      <c r="P517" s="137" t="str">
        <f ca="1">IF(C517&lt;&gt;"",HYPERLINK("#LANÇAMENTOS!"&amp;ADDRESS(ROW(LANÇAMENTOS!A$16)+PAINEL!B517*2-1,1),INDIRECT("LANÇAMENTOS!"&amp;ADDRESS(ROW(LANÇAMENTOS!A$16)+PAINEL!B517*2-1,COLUMN(LANÇAMENTOS!F493)))),"")</f>
        <v/>
      </c>
      <c r="Q517" s="138"/>
      <c r="R517" s="57">
        <f t="shared" ca="1" si="92"/>
        <v>0</v>
      </c>
      <c r="S517" s="57" t="str">
        <f t="shared" ca="1" si="93"/>
        <v/>
      </c>
      <c r="T517" s="57" t="str">
        <f t="shared" ca="1" si="94"/>
        <v/>
      </c>
      <c r="U517" s="115"/>
      <c r="V517" s="56"/>
      <c r="W517" s="56"/>
    </row>
    <row r="518" spans="1:23" s="162" customFormat="1" ht="37.5" customHeight="1" x14ac:dyDescent="0.35">
      <c r="A518" s="99"/>
      <c r="B518" s="80">
        <f>HYPERLINK("#LANÇAMENTOS!"&amp;ADDRESS(ROW(LANÇAMENTOS!$A$16)+(ROW()-ROW($B$40))*2-1,1),ROW()-ROW($B$40))</f>
        <v>478</v>
      </c>
      <c r="C518" s="127"/>
      <c r="D518" s="128"/>
      <c r="E518" s="124"/>
      <c r="F518" s="125"/>
      <c r="G518" s="125"/>
      <c r="H518" s="125"/>
      <c r="I518" s="125"/>
      <c r="J518" s="126"/>
      <c r="K518" s="124"/>
      <c r="L518" s="125"/>
      <c r="M518" s="126"/>
      <c r="N518" s="147" t="str">
        <f t="shared" si="91"/>
        <v/>
      </c>
      <c r="O518" s="148"/>
      <c r="P518" s="137" t="str">
        <f ca="1">IF(C518&lt;&gt;"",HYPERLINK("#LANÇAMENTOS!"&amp;ADDRESS(ROW(LANÇAMENTOS!A$16)+PAINEL!B518*2-1,1),INDIRECT("LANÇAMENTOS!"&amp;ADDRESS(ROW(LANÇAMENTOS!A$16)+PAINEL!B518*2-1,COLUMN(LANÇAMENTOS!F494)))),"")</f>
        <v/>
      </c>
      <c r="Q518" s="138"/>
      <c r="R518" s="57">
        <f t="shared" ca="1" si="92"/>
        <v>0</v>
      </c>
      <c r="S518" s="57" t="str">
        <f t="shared" ca="1" si="93"/>
        <v/>
      </c>
      <c r="T518" s="57" t="str">
        <f t="shared" ca="1" si="94"/>
        <v/>
      </c>
      <c r="U518" s="115"/>
      <c r="V518" s="56"/>
      <c r="W518" s="56"/>
    </row>
    <row r="519" spans="1:23" s="162" customFormat="1" ht="37.5" customHeight="1" x14ac:dyDescent="0.35">
      <c r="A519" s="99"/>
      <c r="B519" s="80">
        <f>HYPERLINK("#LANÇAMENTOS!"&amp;ADDRESS(ROW(LANÇAMENTOS!$A$16)+(ROW()-ROW($B$40))*2-1,1),ROW()-ROW($B$40))</f>
        <v>479</v>
      </c>
      <c r="C519" s="127"/>
      <c r="D519" s="128"/>
      <c r="E519" s="124"/>
      <c r="F519" s="125"/>
      <c r="G519" s="125"/>
      <c r="H519" s="125"/>
      <c r="I519" s="125"/>
      <c r="J519" s="126"/>
      <c r="K519" s="124"/>
      <c r="L519" s="125"/>
      <c r="M519" s="126"/>
      <c r="N519" s="147" t="str">
        <f t="shared" si="91"/>
        <v/>
      </c>
      <c r="O519" s="148"/>
      <c r="P519" s="137" t="str">
        <f ca="1">IF(C519&lt;&gt;"",HYPERLINK("#LANÇAMENTOS!"&amp;ADDRESS(ROW(LANÇAMENTOS!A$16)+PAINEL!B519*2-1,1),INDIRECT("LANÇAMENTOS!"&amp;ADDRESS(ROW(LANÇAMENTOS!A$16)+PAINEL!B519*2-1,COLUMN(LANÇAMENTOS!F495)))),"")</f>
        <v/>
      </c>
      <c r="Q519" s="138"/>
      <c r="R519" s="57">
        <f t="shared" ca="1" si="92"/>
        <v>0</v>
      </c>
      <c r="S519" s="57" t="str">
        <f t="shared" ca="1" si="93"/>
        <v/>
      </c>
      <c r="T519" s="57" t="str">
        <f t="shared" ca="1" si="94"/>
        <v/>
      </c>
      <c r="U519" s="115"/>
      <c r="V519" s="56"/>
      <c r="W519" s="56"/>
    </row>
    <row r="520" spans="1:23" s="162" customFormat="1" ht="37.5" customHeight="1" x14ac:dyDescent="0.35">
      <c r="A520" s="99"/>
      <c r="B520" s="80">
        <f>HYPERLINK("#LANÇAMENTOS!"&amp;ADDRESS(ROW(LANÇAMENTOS!$A$16)+(ROW()-ROW($B$40))*2-1,1),ROW()-ROW($B$40))</f>
        <v>480</v>
      </c>
      <c r="C520" s="127"/>
      <c r="D520" s="128"/>
      <c r="E520" s="124"/>
      <c r="F520" s="125"/>
      <c r="G520" s="125"/>
      <c r="H520" s="125"/>
      <c r="I520" s="125"/>
      <c r="J520" s="126"/>
      <c r="K520" s="124"/>
      <c r="L520" s="125"/>
      <c r="M520" s="126"/>
      <c r="N520" s="147" t="str">
        <f t="shared" si="91"/>
        <v/>
      </c>
      <c r="O520" s="148"/>
      <c r="P520" s="137" t="str">
        <f ca="1">IF(C520&lt;&gt;"",HYPERLINK("#LANÇAMENTOS!"&amp;ADDRESS(ROW(LANÇAMENTOS!A$16)+PAINEL!B520*2-1,1),INDIRECT("LANÇAMENTOS!"&amp;ADDRESS(ROW(LANÇAMENTOS!A$16)+PAINEL!B520*2-1,COLUMN(LANÇAMENTOS!F496)))),"")</f>
        <v/>
      </c>
      <c r="Q520" s="138"/>
      <c r="R520" s="57">
        <f t="shared" ca="1" si="92"/>
        <v>0</v>
      </c>
      <c r="S520" s="57" t="str">
        <f t="shared" ca="1" si="93"/>
        <v/>
      </c>
      <c r="T520" s="57" t="str">
        <f t="shared" ca="1" si="94"/>
        <v/>
      </c>
      <c r="U520" s="115"/>
      <c r="V520" s="56"/>
      <c r="W520" s="56"/>
    </row>
    <row r="521" spans="1:23" s="162" customFormat="1" ht="37.5" customHeight="1" x14ac:dyDescent="0.35">
      <c r="A521" s="99"/>
      <c r="B521" s="80">
        <f>HYPERLINK("#LANÇAMENTOS!"&amp;ADDRESS(ROW(LANÇAMENTOS!$A$16)+(ROW()-ROW($B$40))*2-1,1),ROW()-ROW($B$40))</f>
        <v>481</v>
      </c>
      <c r="C521" s="127"/>
      <c r="D521" s="128"/>
      <c r="E521" s="124"/>
      <c r="F521" s="125"/>
      <c r="G521" s="125"/>
      <c r="H521" s="125"/>
      <c r="I521" s="125"/>
      <c r="J521" s="126"/>
      <c r="K521" s="124"/>
      <c r="L521" s="125"/>
      <c r="M521" s="126"/>
      <c r="N521" s="147" t="str">
        <f t="shared" si="91"/>
        <v/>
      </c>
      <c r="O521" s="148"/>
      <c r="P521" s="137" t="str">
        <f ca="1">IF(C521&lt;&gt;"",HYPERLINK("#LANÇAMENTOS!"&amp;ADDRESS(ROW(LANÇAMENTOS!A$16)+PAINEL!B521*2-1,1),INDIRECT("LANÇAMENTOS!"&amp;ADDRESS(ROW(LANÇAMENTOS!A$16)+PAINEL!B521*2-1,COLUMN(LANÇAMENTOS!F497)))),"")</f>
        <v/>
      </c>
      <c r="Q521" s="138"/>
      <c r="R521" s="57">
        <f t="shared" ca="1" si="92"/>
        <v>0</v>
      </c>
      <c r="S521" s="57" t="str">
        <f t="shared" ca="1" si="93"/>
        <v/>
      </c>
      <c r="T521" s="57" t="str">
        <f t="shared" ca="1" si="94"/>
        <v/>
      </c>
      <c r="U521" s="115"/>
      <c r="V521" s="56"/>
      <c r="W521" s="56"/>
    </row>
    <row r="522" spans="1:23" s="162" customFormat="1" ht="37.5" customHeight="1" x14ac:dyDescent="0.35">
      <c r="A522" s="99"/>
      <c r="B522" s="80">
        <f>HYPERLINK("#LANÇAMENTOS!"&amp;ADDRESS(ROW(LANÇAMENTOS!$A$16)+(ROW()-ROW($B$40))*2-1,1),ROW()-ROW($B$40))</f>
        <v>482</v>
      </c>
      <c r="C522" s="127"/>
      <c r="D522" s="128"/>
      <c r="E522" s="124"/>
      <c r="F522" s="125"/>
      <c r="G522" s="125"/>
      <c r="H522" s="125"/>
      <c r="I522" s="125"/>
      <c r="J522" s="126"/>
      <c r="K522" s="124"/>
      <c r="L522" s="125"/>
      <c r="M522" s="126"/>
      <c r="N522" s="147" t="str">
        <f t="shared" si="91"/>
        <v/>
      </c>
      <c r="O522" s="148"/>
      <c r="P522" s="137" t="str">
        <f ca="1">IF(C522&lt;&gt;"",HYPERLINK("#LANÇAMENTOS!"&amp;ADDRESS(ROW(LANÇAMENTOS!A$16)+PAINEL!B522*2-1,1),INDIRECT("LANÇAMENTOS!"&amp;ADDRESS(ROW(LANÇAMENTOS!A$16)+PAINEL!B522*2-1,COLUMN(LANÇAMENTOS!F498)))),"")</f>
        <v/>
      </c>
      <c r="Q522" s="138"/>
      <c r="R522" s="57">
        <f t="shared" ca="1" si="92"/>
        <v>0</v>
      </c>
      <c r="S522" s="57" t="str">
        <f t="shared" ca="1" si="93"/>
        <v/>
      </c>
      <c r="T522" s="57" t="str">
        <f t="shared" ca="1" si="94"/>
        <v/>
      </c>
      <c r="U522" s="115"/>
      <c r="V522" s="56"/>
      <c r="W522" s="56"/>
    </row>
    <row r="523" spans="1:23" s="162" customFormat="1" ht="37.5" customHeight="1" x14ac:dyDescent="0.35">
      <c r="A523" s="99"/>
      <c r="B523" s="80">
        <f>HYPERLINK("#LANÇAMENTOS!"&amp;ADDRESS(ROW(LANÇAMENTOS!$A$16)+(ROW()-ROW($B$40))*2-1,1),ROW()-ROW($B$40))</f>
        <v>483</v>
      </c>
      <c r="C523" s="127"/>
      <c r="D523" s="128"/>
      <c r="E523" s="124"/>
      <c r="F523" s="125"/>
      <c r="G523" s="125"/>
      <c r="H523" s="125"/>
      <c r="I523" s="125"/>
      <c r="J523" s="126"/>
      <c r="K523" s="124"/>
      <c r="L523" s="125"/>
      <c r="M523" s="126"/>
      <c r="N523" s="147" t="str">
        <f t="shared" si="91"/>
        <v/>
      </c>
      <c r="O523" s="148"/>
      <c r="P523" s="137" t="str">
        <f ca="1">IF(C523&lt;&gt;"",HYPERLINK("#LANÇAMENTOS!"&amp;ADDRESS(ROW(LANÇAMENTOS!A$16)+PAINEL!B523*2-1,1),INDIRECT("LANÇAMENTOS!"&amp;ADDRESS(ROW(LANÇAMENTOS!A$16)+PAINEL!B523*2-1,COLUMN(LANÇAMENTOS!F499)))),"")</f>
        <v/>
      </c>
      <c r="Q523" s="138"/>
      <c r="R523" s="57">
        <f t="shared" ca="1" si="92"/>
        <v>0</v>
      </c>
      <c r="S523" s="57" t="str">
        <f t="shared" ca="1" si="93"/>
        <v/>
      </c>
      <c r="T523" s="57" t="str">
        <f t="shared" ca="1" si="94"/>
        <v/>
      </c>
      <c r="U523" s="115"/>
      <c r="V523" s="56"/>
      <c r="W523" s="56"/>
    </row>
    <row r="524" spans="1:23" s="162" customFormat="1" ht="37.5" customHeight="1" x14ac:dyDescent="0.35">
      <c r="A524" s="99"/>
      <c r="B524" s="80">
        <f>HYPERLINK("#LANÇAMENTOS!"&amp;ADDRESS(ROW(LANÇAMENTOS!$A$16)+(ROW()-ROW($B$40))*2-1,1),ROW()-ROW($B$40))</f>
        <v>484</v>
      </c>
      <c r="C524" s="127"/>
      <c r="D524" s="128"/>
      <c r="E524" s="124"/>
      <c r="F524" s="125"/>
      <c r="G524" s="125"/>
      <c r="H524" s="125"/>
      <c r="I524" s="125"/>
      <c r="J524" s="126"/>
      <c r="K524" s="124"/>
      <c r="L524" s="125"/>
      <c r="M524" s="126"/>
      <c r="N524" s="147" t="str">
        <f t="shared" si="91"/>
        <v/>
      </c>
      <c r="O524" s="148"/>
      <c r="P524" s="137" t="str">
        <f ca="1">IF(C524&lt;&gt;"",HYPERLINK("#LANÇAMENTOS!"&amp;ADDRESS(ROW(LANÇAMENTOS!A$16)+PAINEL!B524*2-1,1),INDIRECT("LANÇAMENTOS!"&amp;ADDRESS(ROW(LANÇAMENTOS!A$16)+PAINEL!B524*2-1,COLUMN(LANÇAMENTOS!F500)))),"")</f>
        <v/>
      </c>
      <c r="Q524" s="138"/>
      <c r="R524" s="57">
        <f t="shared" ca="1" si="92"/>
        <v>0</v>
      </c>
      <c r="S524" s="57" t="str">
        <f t="shared" ca="1" si="93"/>
        <v/>
      </c>
      <c r="T524" s="57" t="str">
        <f t="shared" ca="1" si="94"/>
        <v/>
      </c>
      <c r="U524" s="115"/>
      <c r="V524" s="56"/>
      <c r="W524" s="56"/>
    </row>
    <row r="525" spans="1:23" s="162" customFormat="1" ht="37.5" customHeight="1" x14ac:dyDescent="0.35">
      <c r="A525" s="99"/>
      <c r="B525" s="80">
        <f>HYPERLINK("#LANÇAMENTOS!"&amp;ADDRESS(ROW(LANÇAMENTOS!$A$16)+(ROW()-ROW($B$40))*2-1,1),ROW()-ROW($B$40))</f>
        <v>485</v>
      </c>
      <c r="C525" s="127"/>
      <c r="D525" s="128"/>
      <c r="E525" s="124"/>
      <c r="F525" s="125"/>
      <c r="G525" s="125"/>
      <c r="H525" s="125"/>
      <c r="I525" s="125"/>
      <c r="J525" s="126"/>
      <c r="K525" s="124"/>
      <c r="L525" s="125"/>
      <c r="M525" s="126"/>
      <c r="N525" s="147" t="str">
        <f t="shared" si="91"/>
        <v/>
      </c>
      <c r="O525" s="148"/>
      <c r="P525" s="137" t="str">
        <f ca="1">IF(C525&lt;&gt;"",HYPERLINK("#LANÇAMENTOS!"&amp;ADDRESS(ROW(LANÇAMENTOS!A$16)+PAINEL!B525*2-1,1),INDIRECT("LANÇAMENTOS!"&amp;ADDRESS(ROW(LANÇAMENTOS!A$16)+PAINEL!B525*2-1,COLUMN(LANÇAMENTOS!F501)))),"")</f>
        <v/>
      </c>
      <c r="Q525" s="138"/>
      <c r="R525" s="57">
        <f t="shared" ca="1" si="92"/>
        <v>0</v>
      </c>
      <c r="S525" s="57" t="str">
        <f t="shared" ca="1" si="93"/>
        <v/>
      </c>
      <c r="T525" s="57" t="str">
        <f t="shared" ca="1" si="94"/>
        <v/>
      </c>
      <c r="U525" s="115"/>
      <c r="V525" s="56"/>
      <c r="W525" s="56"/>
    </row>
    <row r="526" spans="1:23" s="162" customFormat="1" ht="37.5" customHeight="1" x14ac:dyDescent="0.35">
      <c r="A526" s="99"/>
      <c r="B526" s="80">
        <f>HYPERLINK("#LANÇAMENTOS!"&amp;ADDRESS(ROW(LANÇAMENTOS!$A$16)+(ROW()-ROW($B$40))*2-1,1),ROW()-ROW($B$40))</f>
        <v>486</v>
      </c>
      <c r="C526" s="127"/>
      <c r="D526" s="128"/>
      <c r="E526" s="124"/>
      <c r="F526" s="125"/>
      <c r="G526" s="125"/>
      <c r="H526" s="125"/>
      <c r="I526" s="125"/>
      <c r="J526" s="126"/>
      <c r="K526" s="124"/>
      <c r="L526" s="125"/>
      <c r="M526" s="126"/>
      <c r="N526" s="147" t="str">
        <f t="shared" si="91"/>
        <v/>
      </c>
      <c r="O526" s="148"/>
      <c r="P526" s="137" t="str">
        <f ca="1">IF(C526&lt;&gt;"",HYPERLINK("#LANÇAMENTOS!"&amp;ADDRESS(ROW(LANÇAMENTOS!A$16)+PAINEL!B526*2-1,1),INDIRECT("LANÇAMENTOS!"&amp;ADDRESS(ROW(LANÇAMENTOS!A$16)+PAINEL!B526*2-1,COLUMN(LANÇAMENTOS!F502)))),"")</f>
        <v/>
      </c>
      <c r="Q526" s="138"/>
      <c r="R526" s="57">
        <f t="shared" ca="1" si="92"/>
        <v>0</v>
      </c>
      <c r="S526" s="57" t="str">
        <f t="shared" ca="1" si="93"/>
        <v/>
      </c>
      <c r="T526" s="57" t="str">
        <f t="shared" ca="1" si="94"/>
        <v/>
      </c>
      <c r="U526" s="115"/>
      <c r="V526" s="56"/>
      <c r="W526" s="56"/>
    </row>
    <row r="527" spans="1:23" s="162" customFormat="1" ht="37.5" customHeight="1" x14ac:dyDescent="0.35">
      <c r="A527" s="99"/>
      <c r="B527" s="80">
        <f>HYPERLINK("#LANÇAMENTOS!"&amp;ADDRESS(ROW(LANÇAMENTOS!$A$16)+(ROW()-ROW($B$40))*2-1,1),ROW()-ROW($B$40))</f>
        <v>487</v>
      </c>
      <c r="C527" s="127"/>
      <c r="D527" s="128"/>
      <c r="E527" s="124"/>
      <c r="F527" s="125"/>
      <c r="G527" s="125"/>
      <c r="H527" s="125"/>
      <c r="I527" s="125"/>
      <c r="J527" s="126"/>
      <c r="K527" s="124"/>
      <c r="L527" s="125"/>
      <c r="M527" s="126"/>
      <c r="N527" s="147" t="str">
        <f t="shared" si="91"/>
        <v/>
      </c>
      <c r="O527" s="148"/>
      <c r="P527" s="137" t="str">
        <f ca="1">IF(C527&lt;&gt;"",HYPERLINK("#LANÇAMENTOS!"&amp;ADDRESS(ROW(LANÇAMENTOS!A$16)+PAINEL!B527*2-1,1),INDIRECT("LANÇAMENTOS!"&amp;ADDRESS(ROW(LANÇAMENTOS!A$16)+PAINEL!B527*2-1,COLUMN(LANÇAMENTOS!F503)))),"")</f>
        <v/>
      </c>
      <c r="Q527" s="138"/>
      <c r="R527" s="57">
        <f t="shared" ca="1" si="92"/>
        <v>0</v>
      </c>
      <c r="S527" s="57" t="str">
        <f t="shared" ca="1" si="93"/>
        <v/>
      </c>
      <c r="T527" s="57" t="str">
        <f t="shared" ca="1" si="94"/>
        <v/>
      </c>
      <c r="U527" s="115"/>
      <c r="V527" s="56"/>
      <c r="W527" s="56"/>
    </row>
    <row r="528" spans="1:23" s="162" customFormat="1" ht="37.5" customHeight="1" x14ac:dyDescent="0.35">
      <c r="A528" s="99"/>
      <c r="B528" s="80">
        <f>HYPERLINK("#LANÇAMENTOS!"&amp;ADDRESS(ROW(LANÇAMENTOS!$A$16)+(ROW()-ROW($B$40))*2-1,1),ROW()-ROW($B$40))</f>
        <v>488</v>
      </c>
      <c r="C528" s="127"/>
      <c r="D528" s="128"/>
      <c r="E528" s="124"/>
      <c r="F528" s="125"/>
      <c r="G528" s="125"/>
      <c r="H528" s="125"/>
      <c r="I528" s="125"/>
      <c r="J528" s="126"/>
      <c r="K528" s="124"/>
      <c r="L528" s="125"/>
      <c r="M528" s="126"/>
      <c r="N528" s="147" t="str">
        <f t="shared" si="91"/>
        <v/>
      </c>
      <c r="O528" s="148"/>
      <c r="P528" s="137" t="str">
        <f ca="1">IF(C528&lt;&gt;"",HYPERLINK("#LANÇAMENTOS!"&amp;ADDRESS(ROW(LANÇAMENTOS!A$16)+PAINEL!B528*2-1,1),INDIRECT("LANÇAMENTOS!"&amp;ADDRESS(ROW(LANÇAMENTOS!A$16)+PAINEL!B528*2-1,COLUMN(LANÇAMENTOS!F504)))),"")</f>
        <v/>
      </c>
      <c r="Q528" s="138"/>
      <c r="R528" s="57">
        <f t="shared" ca="1" si="92"/>
        <v>0</v>
      </c>
      <c r="S528" s="57" t="str">
        <f t="shared" ca="1" si="93"/>
        <v/>
      </c>
      <c r="T528" s="57" t="str">
        <f t="shared" ca="1" si="94"/>
        <v/>
      </c>
      <c r="U528" s="115"/>
      <c r="V528" s="56"/>
      <c r="W528" s="56"/>
    </row>
    <row r="529" spans="1:23" s="162" customFormat="1" ht="37.5" customHeight="1" x14ac:dyDescent="0.35">
      <c r="A529" s="99"/>
      <c r="B529" s="80">
        <f>HYPERLINK("#LANÇAMENTOS!"&amp;ADDRESS(ROW(LANÇAMENTOS!$A$16)+(ROW()-ROW($B$40))*2-1,1),ROW()-ROW($B$40))</f>
        <v>489</v>
      </c>
      <c r="C529" s="127"/>
      <c r="D529" s="128"/>
      <c r="E529" s="124"/>
      <c r="F529" s="125"/>
      <c r="G529" s="125"/>
      <c r="H529" s="125"/>
      <c r="I529" s="125"/>
      <c r="J529" s="126"/>
      <c r="K529" s="124"/>
      <c r="L529" s="125"/>
      <c r="M529" s="126"/>
      <c r="N529" s="147" t="str">
        <f t="shared" si="91"/>
        <v/>
      </c>
      <c r="O529" s="148"/>
      <c r="P529" s="137" t="str">
        <f ca="1">IF(C529&lt;&gt;"",HYPERLINK("#LANÇAMENTOS!"&amp;ADDRESS(ROW(LANÇAMENTOS!A$16)+PAINEL!B529*2-1,1),INDIRECT("LANÇAMENTOS!"&amp;ADDRESS(ROW(LANÇAMENTOS!A$16)+PAINEL!B529*2-1,COLUMN(LANÇAMENTOS!F505)))),"")</f>
        <v/>
      </c>
      <c r="Q529" s="138"/>
      <c r="R529" s="57">
        <f t="shared" ca="1" si="92"/>
        <v>0</v>
      </c>
      <c r="S529" s="57" t="str">
        <f t="shared" ca="1" si="93"/>
        <v/>
      </c>
      <c r="T529" s="57" t="str">
        <f t="shared" ca="1" si="94"/>
        <v/>
      </c>
      <c r="U529" s="115"/>
      <c r="V529" s="56"/>
      <c r="W529" s="56"/>
    </row>
    <row r="530" spans="1:23" s="162" customFormat="1" ht="37.5" customHeight="1" x14ac:dyDescent="0.35">
      <c r="A530" s="99"/>
      <c r="B530" s="80">
        <f>HYPERLINK("#LANÇAMENTOS!"&amp;ADDRESS(ROW(LANÇAMENTOS!$A$16)+(ROW()-ROW($B$40))*2-1,1),ROW()-ROW($B$40))</f>
        <v>490</v>
      </c>
      <c r="C530" s="127"/>
      <c r="D530" s="128"/>
      <c r="E530" s="124"/>
      <c r="F530" s="125"/>
      <c r="G530" s="125"/>
      <c r="H530" s="125"/>
      <c r="I530" s="125"/>
      <c r="J530" s="126"/>
      <c r="K530" s="124"/>
      <c r="L530" s="125"/>
      <c r="M530" s="126"/>
      <c r="N530" s="147" t="str">
        <f t="shared" si="91"/>
        <v/>
      </c>
      <c r="O530" s="148"/>
      <c r="P530" s="137" t="str">
        <f ca="1">IF(C530&lt;&gt;"",HYPERLINK("#LANÇAMENTOS!"&amp;ADDRESS(ROW(LANÇAMENTOS!A$16)+PAINEL!B530*2-1,1),INDIRECT("LANÇAMENTOS!"&amp;ADDRESS(ROW(LANÇAMENTOS!A$16)+PAINEL!B530*2-1,COLUMN(LANÇAMENTOS!F506)))),"")</f>
        <v/>
      </c>
      <c r="Q530" s="138"/>
      <c r="R530" s="57">
        <f t="shared" ca="1" si="92"/>
        <v>0</v>
      </c>
      <c r="S530" s="57" t="str">
        <f t="shared" ca="1" si="93"/>
        <v/>
      </c>
      <c r="T530" s="57" t="str">
        <f t="shared" ca="1" si="94"/>
        <v/>
      </c>
      <c r="U530" s="115"/>
      <c r="V530" s="56"/>
      <c r="W530" s="56"/>
    </row>
    <row r="531" spans="1:23" s="162" customFormat="1" ht="37.5" customHeight="1" x14ac:dyDescent="0.35">
      <c r="A531" s="99"/>
      <c r="B531" s="80">
        <f>HYPERLINK("#LANÇAMENTOS!"&amp;ADDRESS(ROW(LANÇAMENTOS!$A$16)+(ROW()-ROW($B$40))*2-1,1),ROW()-ROW($B$40))</f>
        <v>491</v>
      </c>
      <c r="C531" s="127"/>
      <c r="D531" s="128"/>
      <c r="E531" s="124"/>
      <c r="F531" s="125"/>
      <c r="G531" s="125"/>
      <c r="H531" s="125"/>
      <c r="I531" s="125"/>
      <c r="J531" s="126"/>
      <c r="K531" s="124"/>
      <c r="L531" s="125"/>
      <c r="M531" s="126"/>
      <c r="N531" s="147" t="str">
        <f t="shared" si="91"/>
        <v/>
      </c>
      <c r="O531" s="148"/>
      <c r="P531" s="137" t="str">
        <f ca="1">IF(C531&lt;&gt;"",HYPERLINK("#LANÇAMENTOS!"&amp;ADDRESS(ROW(LANÇAMENTOS!A$16)+PAINEL!B531*2-1,1),INDIRECT("LANÇAMENTOS!"&amp;ADDRESS(ROW(LANÇAMENTOS!A$16)+PAINEL!B531*2-1,COLUMN(LANÇAMENTOS!F507)))),"")</f>
        <v/>
      </c>
      <c r="Q531" s="138"/>
      <c r="R531" s="57">
        <f t="shared" ca="1" si="92"/>
        <v>0</v>
      </c>
      <c r="S531" s="57" t="str">
        <f t="shared" ca="1" si="93"/>
        <v/>
      </c>
      <c r="T531" s="57" t="str">
        <f t="shared" ca="1" si="94"/>
        <v/>
      </c>
      <c r="U531" s="115"/>
      <c r="V531" s="56"/>
      <c r="W531" s="56"/>
    </row>
    <row r="532" spans="1:23" s="162" customFormat="1" ht="37.5" customHeight="1" x14ac:dyDescent="0.35">
      <c r="A532" s="99"/>
      <c r="B532" s="80">
        <f>HYPERLINK("#LANÇAMENTOS!"&amp;ADDRESS(ROW(LANÇAMENTOS!$A$16)+(ROW()-ROW($B$40))*2-1,1),ROW()-ROW($B$40))</f>
        <v>492</v>
      </c>
      <c r="C532" s="127"/>
      <c r="D532" s="128"/>
      <c r="E532" s="124"/>
      <c r="F532" s="125"/>
      <c r="G532" s="125"/>
      <c r="H532" s="125"/>
      <c r="I532" s="125"/>
      <c r="J532" s="126"/>
      <c r="K532" s="124"/>
      <c r="L532" s="125"/>
      <c r="M532" s="126"/>
      <c r="N532" s="147" t="str">
        <f t="shared" si="91"/>
        <v/>
      </c>
      <c r="O532" s="148"/>
      <c r="P532" s="137" t="str">
        <f ca="1">IF(C532&lt;&gt;"",HYPERLINK("#LANÇAMENTOS!"&amp;ADDRESS(ROW(LANÇAMENTOS!A$16)+PAINEL!B532*2-1,1),INDIRECT("LANÇAMENTOS!"&amp;ADDRESS(ROW(LANÇAMENTOS!A$16)+PAINEL!B532*2-1,COLUMN(LANÇAMENTOS!F508)))),"")</f>
        <v/>
      </c>
      <c r="Q532" s="138"/>
      <c r="R532" s="57">
        <f t="shared" ca="1" si="92"/>
        <v>0</v>
      </c>
      <c r="S532" s="57" t="str">
        <f t="shared" ca="1" si="93"/>
        <v/>
      </c>
      <c r="T532" s="57" t="str">
        <f t="shared" ca="1" si="94"/>
        <v/>
      </c>
      <c r="U532" s="115"/>
      <c r="V532" s="56"/>
      <c r="W532" s="56"/>
    </row>
    <row r="533" spans="1:23" s="162" customFormat="1" ht="37.5" customHeight="1" x14ac:dyDescent="0.35">
      <c r="A533" s="99"/>
      <c r="B533" s="80">
        <f>HYPERLINK("#LANÇAMENTOS!"&amp;ADDRESS(ROW(LANÇAMENTOS!$A$16)+(ROW()-ROW($B$40))*2-1,1),ROW()-ROW($B$40))</f>
        <v>493</v>
      </c>
      <c r="C533" s="127"/>
      <c r="D533" s="128"/>
      <c r="E533" s="124"/>
      <c r="F533" s="125"/>
      <c r="G533" s="125"/>
      <c r="H533" s="125"/>
      <c r="I533" s="125"/>
      <c r="J533" s="126"/>
      <c r="K533" s="124"/>
      <c r="L533" s="125"/>
      <c r="M533" s="126"/>
      <c r="N533" s="147" t="str">
        <f t="shared" si="91"/>
        <v/>
      </c>
      <c r="O533" s="148"/>
      <c r="P533" s="137" t="str">
        <f ca="1">IF(C533&lt;&gt;"",HYPERLINK("#LANÇAMENTOS!"&amp;ADDRESS(ROW(LANÇAMENTOS!A$16)+PAINEL!B533*2-1,1),INDIRECT("LANÇAMENTOS!"&amp;ADDRESS(ROW(LANÇAMENTOS!A$16)+PAINEL!B533*2-1,COLUMN(LANÇAMENTOS!F509)))),"")</f>
        <v/>
      </c>
      <c r="Q533" s="138"/>
      <c r="R533" s="57">
        <f t="shared" ca="1" si="92"/>
        <v>0</v>
      </c>
      <c r="S533" s="57" t="str">
        <f t="shared" ca="1" si="93"/>
        <v/>
      </c>
      <c r="T533" s="57" t="str">
        <f t="shared" ca="1" si="94"/>
        <v/>
      </c>
      <c r="U533" s="115"/>
      <c r="V533" s="56"/>
      <c r="W533" s="56"/>
    </row>
    <row r="534" spans="1:23" s="162" customFormat="1" ht="37.5" customHeight="1" x14ac:dyDescent="0.35">
      <c r="A534" s="99"/>
      <c r="B534" s="80">
        <f>HYPERLINK("#LANÇAMENTOS!"&amp;ADDRESS(ROW(LANÇAMENTOS!$A$16)+(ROW()-ROW($B$40))*2-1,1),ROW()-ROW($B$40))</f>
        <v>494</v>
      </c>
      <c r="C534" s="127"/>
      <c r="D534" s="128"/>
      <c r="E534" s="124"/>
      <c r="F534" s="125"/>
      <c r="G534" s="125"/>
      <c r="H534" s="125"/>
      <c r="I534" s="125"/>
      <c r="J534" s="126"/>
      <c r="K534" s="124"/>
      <c r="L534" s="125"/>
      <c r="M534" s="126"/>
      <c r="N534" s="147" t="str">
        <f t="shared" si="91"/>
        <v/>
      </c>
      <c r="O534" s="148"/>
      <c r="P534" s="137" t="str">
        <f ca="1">IF(C534&lt;&gt;"",HYPERLINK("#LANÇAMENTOS!"&amp;ADDRESS(ROW(LANÇAMENTOS!A$16)+PAINEL!B534*2-1,1),INDIRECT("LANÇAMENTOS!"&amp;ADDRESS(ROW(LANÇAMENTOS!A$16)+PAINEL!B534*2-1,COLUMN(LANÇAMENTOS!F510)))),"")</f>
        <v/>
      </c>
      <c r="Q534" s="138"/>
      <c r="R534" s="57">
        <f t="shared" ca="1" si="92"/>
        <v>0</v>
      </c>
      <c r="S534" s="57" t="str">
        <f t="shared" ca="1" si="93"/>
        <v/>
      </c>
      <c r="T534" s="57" t="str">
        <f t="shared" ca="1" si="94"/>
        <v/>
      </c>
      <c r="U534" s="115"/>
      <c r="V534" s="56"/>
      <c r="W534" s="56"/>
    </row>
    <row r="535" spans="1:23" s="162" customFormat="1" ht="37.5" customHeight="1" x14ac:dyDescent="0.35">
      <c r="A535" s="99"/>
      <c r="B535" s="80">
        <f>HYPERLINK("#LANÇAMENTOS!"&amp;ADDRESS(ROW(LANÇAMENTOS!$A$16)+(ROW()-ROW($B$40))*2-1,1),ROW()-ROW($B$40))</f>
        <v>495</v>
      </c>
      <c r="C535" s="127"/>
      <c r="D535" s="128"/>
      <c r="E535" s="124"/>
      <c r="F535" s="125"/>
      <c r="G535" s="125"/>
      <c r="H535" s="125"/>
      <c r="I535" s="125"/>
      <c r="J535" s="126"/>
      <c r="K535" s="124"/>
      <c r="L535" s="125"/>
      <c r="M535" s="126"/>
      <c r="N535" s="147" t="str">
        <f t="shared" si="91"/>
        <v/>
      </c>
      <c r="O535" s="148"/>
      <c r="P535" s="137" t="str">
        <f ca="1">IF(C535&lt;&gt;"",HYPERLINK("#LANÇAMENTOS!"&amp;ADDRESS(ROW(LANÇAMENTOS!A$16)+PAINEL!B535*2-1,1),INDIRECT("LANÇAMENTOS!"&amp;ADDRESS(ROW(LANÇAMENTOS!A$16)+PAINEL!B535*2-1,COLUMN(LANÇAMENTOS!F511)))),"")</f>
        <v/>
      </c>
      <c r="Q535" s="138"/>
      <c r="R535" s="57">
        <f t="shared" ca="1" si="92"/>
        <v>0</v>
      </c>
      <c r="S535" s="57" t="str">
        <f t="shared" ca="1" si="93"/>
        <v/>
      </c>
      <c r="T535" s="57" t="str">
        <f t="shared" ca="1" si="94"/>
        <v/>
      </c>
      <c r="U535" s="115"/>
      <c r="V535" s="56"/>
      <c r="W535" s="56"/>
    </row>
    <row r="536" spans="1:23" s="162" customFormat="1" ht="37.5" customHeight="1" x14ac:dyDescent="0.35">
      <c r="A536" s="99"/>
      <c r="B536" s="80">
        <f>HYPERLINK("#LANÇAMENTOS!"&amp;ADDRESS(ROW(LANÇAMENTOS!$A$16)+(ROW()-ROW($B$40))*2-1,1),ROW()-ROW($B$40))</f>
        <v>496</v>
      </c>
      <c r="C536" s="127"/>
      <c r="D536" s="128"/>
      <c r="E536" s="124"/>
      <c r="F536" s="125"/>
      <c r="G536" s="125"/>
      <c r="H536" s="125"/>
      <c r="I536" s="125"/>
      <c r="J536" s="126"/>
      <c r="K536" s="124"/>
      <c r="L536" s="125"/>
      <c r="M536" s="126"/>
      <c r="N536" s="147" t="str">
        <f t="shared" si="91"/>
        <v/>
      </c>
      <c r="O536" s="148"/>
      <c r="P536" s="137" t="str">
        <f ca="1">IF(C536&lt;&gt;"",HYPERLINK("#LANÇAMENTOS!"&amp;ADDRESS(ROW(LANÇAMENTOS!A$16)+PAINEL!B536*2-1,1),INDIRECT("LANÇAMENTOS!"&amp;ADDRESS(ROW(LANÇAMENTOS!A$16)+PAINEL!B536*2-1,COLUMN(LANÇAMENTOS!F512)))),"")</f>
        <v/>
      </c>
      <c r="Q536" s="138"/>
      <c r="R536" s="57">
        <f t="shared" ca="1" si="92"/>
        <v>0</v>
      </c>
      <c r="S536" s="57" t="str">
        <f t="shared" ca="1" si="93"/>
        <v/>
      </c>
      <c r="T536" s="57" t="str">
        <f t="shared" ca="1" si="94"/>
        <v/>
      </c>
      <c r="U536" s="115"/>
      <c r="V536" s="56"/>
      <c r="W536" s="56"/>
    </row>
    <row r="537" spans="1:23" s="162" customFormat="1" ht="37.5" customHeight="1" x14ac:dyDescent="0.35">
      <c r="A537" s="99"/>
      <c r="B537" s="80">
        <f>HYPERLINK("#LANÇAMENTOS!"&amp;ADDRESS(ROW(LANÇAMENTOS!$A$16)+(ROW()-ROW($B$40))*2-1,1),ROW()-ROW($B$40))</f>
        <v>497</v>
      </c>
      <c r="C537" s="127"/>
      <c r="D537" s="128"/>
      <c r="E537" s="124"/>
      <c r="F537" s="125"/>
      <c r="G537" s="125"/>
      <c r="H537" s="125"/>
      <c r="I537" s="125"/>
      <c r="J537" s="126"/>
      <c r="K537" s="124"/>
      <c r="L537" s="125"/>
      <c r="M537" s="126"/>
      <c r="N537" s="147" t="str">
        <f t="shared" si="91"/>
        <v/>
      </c>
      <c r="O537" s="148"/>
      <c r="P537" s="137" t="str">
        <f ca="1">IF(C537&lt;&gt;"",HYPERLINK("#LANÇAMENTOS!"&amp;ADDRESS(ROW(LANÇAMENTOS!A$16)+PAINEL!B537*2-1,1),INDIRECT("LANÇAMENTOS!"&amp;ADDRESS(ROW(LANÇAMENTOS!A$16)+PAINEL!B537*2-1,COLUMN(LANÇAMENTOS!F513)))),"")</f>
        <v/>
      </c>
      <c r="Q537" s="138"/>
      <c r="R537" s="57">
        <f t="shared" ca="1" si="92"/>
        <v>0</v>
      </c>
      <c r="S537" s="57" t="str">
        <f t="shared" ca="1" si="93"/>
        <v/>
      </c>
      <c r="T537" s="57" t="str">
        <f t="shared" ca="1" si="94"/>
        <v/>
      </c>
      <c r="U537" s="115"/>
      <c r="V537" s="56"/>
      <c r="W537" s="56"/>
    </row>
    <row r="538" spans="1:23" s="162" customFormat="1" ht="37.5" customHeight="1" x14ac:dyDescent="0.35">
      <c r="A538" s="99"/>
      <c r="B538" s="80">
        <f>HYPERLINK("#LANÇAMENTOS!"&amp;ADDRESS(ROW(LANÇAMENTOS!$A$16)+(ROW()-ROW($B$40))*2-1,1),ROW()-ROW($B$40))</f>
        <v>498</v>
      </c>
      <c r="C538" s="127"/>
      <c r="D538" s="128"/>
      <c r="E538" s="124"/>
      <c r="F538" s="125"/>
      <c r="G538" s="125"/>
      <c r="H538" s="125"/>
      <c r="I538" s="125"/>
      <c r="J538" s="126"/>
      <c r="K538" s="124"/>
      <c r="L538" s="125"/>
      <c r="M538" s="126"/>
      <c r="N538" s="147" t="str">
        <f t="shared" si="91"/>
        <v/>
      </c>
      <c r="O538" s="148"/>
      <c r="P538" s="137" t="str">
        <f ca="1">IF(C538&lt;&gt;"",HYPERLINK("#LANÇAMENTOS!"&amp;ADDRESS(ROW(LANÇAMENTOS!A$16)+PAINEL!B538*2-1,1),INDIRECT("LANÇAMENTOS!"&amp;ADDRESS(ROW(LANÇAMENTOS!A$16)+PAINEL!B538*2-1,COLUMN(LANÇAMENTOS!F514)))),"")</f>
        <v/>
      </c>
      <c r="Q538" s="138"/>
      <c r="R538" s="57">
        <f t="shared" ca="1" si="92"/>
        <v>0</v>
      </c>
      <c r="S538" s="57" t="str">
        <f t="shared" ca="1" si="93"/>
        <v/>
      </c>
      <c r="T538" s="57" t="str">
        <f t="shared" ca="1" si="94"/>
        <v/>
      </c>
      <c r="U538" s="115"/>
      <c r="V538" s="56"/>
      <c r="W538" s="56"/>
    </row>
    <row r="539" spans="1:23" s="162" customFormat="1" ht="37.5" customHeight="1" x14ac:dyDescent="0.35">
      <c r="A539" s="99"/>
      <c r="B539" s="80">
        <f>HYPERLINK("#LANÇAMENTOS!"&amp;ADDRESS(ROW(LANÇAMENTOS!$A$16)+(ROW()-ROW($B$40))*2-1,1),ROW()-ROW($B$40))</f>
        <v>499</v>
      </c>
      <c r="C539" s="127"/>
      <c r="D539" s="128"/>
      <c r="E539" s="124"/>
      <c r="F539" s="125"/>
      <c r="G539" s="125"/>
      <c r="H539" s="125"/>
      <c r="I539" s="125"/>
      <c r="J539" s="126"/>
      <c r="K539" s="124"/>
      <c r="L539" s="125"/>
      <c r="M539" s="126"/>
      <c r="N539" s="147" t="str">
        <f t="shared" si="91"/>
        <v/>
      </c>
      <c r="O539" s="148"/>
      <c r="P539" s="137" t="str">
        <f ca="1">IF(C539&lt;&gt;"",HYPERLINK("#LANÇAMENTOS!"&amp;ADDRESS(ROW(LANÇAMENTOS!A$16)+PAINEL!B539*2-1,1),INDIRECT("LANÇAMENTOS!"&amp;ADDRESS(ROW(LANÇAMENTOS!A$16)+PAINEL!B539*2-1,COLUMN(LANÇAMENTOS!F515)))),"")</f>
        <v/>
      </c>
      <c r="Q539" s="138"/>
      <c r="R539" s="57">
        <f t="shared" ca="1" si="92"/>
        <v>0</v>
      </c>
      <c r="S539" s="57" t="str">
        <f t="shared" ca="1" si="93"/>
        <v/>
      </c>
      <c r="T539" s="57" t="str">
        <f t="shared" ca="1" si="94"/>
        <v/>
      </c>
      <c r="U539" s="115"/>
      <c r="V539" s="56"/>
      <c r="W539" s="56"/>
    </row>
    <row r="540" spans="1:23" s="162" customFormat="1" ht="37.5" customHeight="1" x14ac:dyDescent="0.35">
      <c r="A540" s="99"/>
      <c r="B540" s="80">
        <f>HYPERLINK("#LANÇAMENTOS!"&amp;ADDRESS(ROW(LANÇAMENTOS!$A$16)+(ROW()-ROW($B$40))*2-1,1),ROW()-ROW($B$40))</f>
        <v>500</v>
      </c>
      <c r="C540" s="127"/>
      <c r="D540" s="128"/>
      <c r="E540" s="124"/>
      <c r="F540" s="125"/>
      <c r="G540" s="125"/>
      <c r="H540" s="125"/>
      <c r="I540" s="125"/>
      <c r="J540" s="126"/>
      <c r="K540" s="124"/>
      <c r="L540" s="125"/>
      <c r="M540" s="126"/>
      <c r="N540" s="147" t="str">
        <f t="shared" si="91"/>
        <v/>
      </c>
      <c r="O540" s="148"/>
      <c r="P540" s="137" t="str">
        <f ca="1">IF(C540&lt;&gt;"",HYPERLINK("#LANÇAMENTOS!"&amp;ADDRESS(ROW(LANÇAMENTOS!A$16)+PAINEL!B540*2-1,1),INDIRECT("LANÇAMENTOS!"&amp;ADDRESS(ROW(LANÇAMENTOS!A$16)+PAINEL!B540*2-1,COLUMN(LANÇAMENTOS!F516)))),"")</f>
        <v/>
      </c>
      <c r="Q540" s="138"/>
      <c r="R540" s="57">
        <f t="shared" ca="1" si="92"/>
        <v>0</v>
      </c>
      <c r="S540" s="57" t="str">
        <f t="shared" ca="1" si="93"/>
        <v/>
      </c>
      <c r="T540" s="57" t="str">
        <f t="shared" ca="1" si="94"/>
        <v/>
      </c>
      <c r="U540" s="115"/>
      <c r="V540" s="56"/>
      <c r="W540" s="56"/>
    </row>
    <row r="541" spans="1:23" s="162" customFormat="1" ht="37.5" customHeight="1" x14ac:dyDescent="0.35">
      <c r="A541" s="99"/>
      <c r="B541" s="80">
        <f>HYPERLINK("#LANÇAMENTOS!"&amp;ADDRESS(ROW(LANÇAMENTOS!$A$16)+(ROW()-ROW($B$40))*2-1,1),ROW()-ROW($B$40))</f>
        <v>501</v>
      </c>
      <c r="C541" s="127"/>
      <c r="D541" s="128"/>
      <c r="E541" s="124"/>
      <c r="F541" s="125"/>
      <c r="G541" s="125"/>
      <c r="H541" s="125"/>
      <c r="I541" s="125"/>
      <c r="J541" s="126"/>
      <c r="K541" s="124"/>
      <c r="L541" s="125"/>
      <c r="M541" s="126"/>
      <c r="N541" s="147" t="str">
        <f t="shared" si="91"/>
        <v/>
      </c>
      <c r="O541" s="148"/>
      <c r="P541" s="137" t="str">
        <f ca="1">IF(C541&lt;&gt;"",HYPERLINK("#LANÇAMENTOS!"&amp;ADDRESS(ROW(LANÇAMENTOS!A$16)+PAINEL!B541*2-1,1),INDIRECT("LANÇAMENTOS!"&amp;ADDRESS(ROW(LANÇAMENTOS!A$16)+PAINEL!B541*2-1,COLUMN(LANÇAMENTOS!F517)))),"")</f>
        <v/>
      </c>
      <c r="Q541" s="138"/>
      <c r="R541" s="57">
        <f t="shared" ca="1" si="92"/>
        <v>0</v>
      </c>
      <c r="S541" s="57" t="str">
        <f t="shared" ca="1" si="93"/>
        <v/>
      </c>
      <c r="T541" s="57" t="str">
        <f t="shared" ca="1" si="94"/>
        <v/>
      </c>
      <c r="U541" s="115"/>
      <c r="V541" s="56"/>
      <c r="W541" s="56"/>
    </row>
    <row r="542" spans="1:23" s="162" customFormat="1" ht="37.5" customHeight="1" x14ac:dyDescent="0.35">
      <c r="A542" s="99"/>
      <c r="B542" s="80">
        <f>HYPERLINK("#LANÇAMENTOS!"&amp;ADDRESS(ROW(LANÇAMENTOS!$A$16)+(ROW()-ROW($B$40))*2-1,1),ROW()-ROW($B$40))</f>
        <v>502</v>
      </c>
      <c r="C542" s="127"/>
      <c r="D542" s="128"/>
      <c r="E542" s="124"/>
      <c r="F542" s="125"/>
      <c r="G542" s="125"/>
      <c r="H542" s="125"/>
      <c r="I542" s="125"/>
      <c r="J542" s="126"/>
      <c r="K542" s="124"/>
      <c r="L542" s="125"/>
      <c r="M542" s="126"/>
      <c r="N542" s="147" t="str">
        <f t="shared" si="91"/>
        <v/>
      </c>
      <c r="O542" s="148"/>
      <c r="P542" s="137" t="str">
        <f ca="1">IF(C542&lt;&gt;"",HYPERLINK("#LANÇAMENTOS!"&amp;ADDRESS(ROW(LANÇAMENTOS!A$16)+PAINEL!B542*2-1,1),INDIRECT("LANÇAMENTOS!"&amp;ADDRESS(ROW(LANÇAMENTOS!A$16)+PAINEL!B542*2-1,COLUMN(LANÇAMENTOS!F518)))),"")</f>
        <v/>
      </c>
      <c r="Q542" s="138"/>
      <c r="R542" s="57">
        <f t="shared" ca="1" si="92"/>
        <v>0</v>
      </c>
      <c r="S542" s="57" t="str">
        <f t="shared" ca="1" si="93"/>
        <v/>
      </c>
      <c r="T542" s="57" t="str">
        <f t="shared" ca="1" si="94"/>
        <v/>
      </c>
      <c r="U542" s="115"/>
      <c r="V542" s="56"/>
      <c r="W542" s="56"/>
    </row>
    <row r="543" spans="1:23" s="162" customFormat="1" ht="37.5" customHeight="1" x14ac:dyDescent="0.35">
      <c r="A543" s="99"/>
      <c r="B543" s="80">
        <f>HYPERLINK("#LANÇAMENTOS!"&amp;ADDRESS(ROW(LANÇAMENTOS!$A$16)+(ROW()-ROW($B$40))*2-1,1),ROW()-ROW($B$40))</f>
        <v>503</v>
      </c>
      <c r="C543" s="127"/>
      <c r="D543" s="128"/>
      <c r="E543" s="124"/>
      <c r="F543" s="125"/>
      <c r="G543" s="125"/>
      <c r="H543" s="125"/>
      <c r="I543" s="125"/>
      <c r="J543" s="126"/>
      <c r="K543" s="124"/>
      <c r="L543" s="125"/>
      <c r="M543" s="126"/>
      <c r="N543" s="147" t="str">
        <f t="shared" si="91"/>
        <v/>
      </c>
      <c r="O543" s="148"/>
      <c r="P543" s="137" t="str">
        <f ca="1">IF(C543&lt;&gt;"",HYPERLINK("#LANÇAMENTOS!"&amp;ADDRESS(ROW(LANÇAMENTOS!A$16)+PAINEL!B543*2-1,1),INDIRECT("LANÇAMENTOS!"&amp;ADDRESS(ROW(LANÇAMENTOS!A$16)+PAINEL!B543*2-1,COLUMN(LANÇAMENTOS!F519)))),"")</f>
        <v/>
      </c>
      <c r="Q543" s="138"/>
      <c r="R543" s="57">
        <f t="shared" ca="1" si="92"/>
        <v>0</v>
      </c>
      <c r="S543" s="57" t="str">
        <f t="shared" ca="1" si="93"/>
        <v/>
      </c>
      <c r="T543" s="57" t="str">
        <f t="shared" ca="1" si="94"/>
        <v/>
      </c>
      <c r="U543" s="115"/>
      <c r="V543" s="56"/>
      <c r="W543" s="56"/>
    </row>
    <row r="544" spans="1:23" s="162" customFormat="1" ht="37.5" customHeight="1" x14ac:dyDescent="0.35">
      <c r="A544" s="99"/>
      <c r="B544" s="80">
        <f>HYPERLINK("#LANÇAMENTOS!"&amp;ADDRESS(ROW(LANÇAMENTOS!$A$16)+(ROW()-ROW($B$40))*2-1,1),ROW()-ROW($B$40))</f>
        <v>504</v>
      </c>
      <c r="C544" s="127"/>
      <c r="D544" s="128"/>
      <c r="E544" s="124"/>
      <c r="F544" s="125"/>
      <c r="G544" s="125"/>
      <c r="H544" s="125"/>
      <c r="I544" s="125"/>
      <c r="J544" s="126"/>
      <c r="K544" s="124"/>
      <c r="L544" s="125"/>
      <c r="M544" s="126"/>
      <c r="N544" s="147" t="str">
        <f t="shared" si="91"/>
        <v/>
      </c>
      <c r="O544" s="148"/>
      <c r="P544" s="137" t="str">
        <f ca="1">IF(C544&lt;&gt;"",HYPERLINK("#LANÇAMENTOS!"&amp;ADDRESS(ROW(LANÇAMENTOS!A$16)+PAINEL!B544*2-1,1),INDIRECT("LANÇAMENTOS!"&amp;ADDRESS(ROW(LANÇAMENTOS!A$16)+PAINEL!B544*2-1,COLUMN(LANÇAMENTOS!F520)))),"")</f>
        <v/>
      </c>
      <c r="Q544" s="138"/>
      <c r="R544" s="57">
        <f t="shared" ca="1" si="92"/>
        <v>0</v>
      </c>
      <c r="S544" s="57" t="str">
        <f t="shared" ca="1" si="93"/>
        <v/>
      </c>
      <c r="T544" s="57" t="str">
        <f t="shared" ca="1" si="94"/>
        <v/>
      </c>
      <c r="U544" s="115"/>
      <c r="V544" s="56"/>
      <c r="W544" s="56"/>
    </row>
    <row r="545" spans="1:23" s="162" customFormat="1" ht="37.5" customHeight="1" x14ac:dyDescent="0.35">
      <c r="A545" s="99"/>
      <c r="B545" s="80">
        <f>HYPERLINK("#LANÇAMENTOS!"&amp;ADDRESS(ROW(LANÇAMENTOS!$A$16)+(ROW()-ROW($B$40))*2-1,1),ROW()-ROW($B$40))</f>
        <v>505</v>
      </c>
      <c r="C545" s="127"/>
      <c r="D545" s="128"/>
      <c r="E545" s="124"/>
      <c r="F545" s="125"/>
      <c r="G545" s="125"/>
      <c r="H545" s="125"/>
      <c r="I545" s="125"/>
      <c r="J545" s="126"/>
      <c r="K545" s="124"/>
      <c r="L545" s="125"/>
      <c r="M545" s="126"/>
      <c r="N545" s="147" t="str">
        <f t="shared" si="91"/>
        <v/>
      </c>
      <c r="O545" s="148"/>
      <c r="P545" s="137" t="str">
        <f ca="1">IF(C545&lt;&gt;"",HYPERLINK("#LANÇAMENTOS!"&amp;ADDRESS(ROW(LANÇAMENTOS!A$16)+PAINEL!B545*2-1,1),INDIRECT("LANÇAMENTOS!"&amp;ADDRESS(ROW(LANÇAMENTOS!A$16)+PAINEL!B545*2-1,COLUMN(LANÇAMENTOS!F521)))),"")</f>
        <v/>
      </c>
      <c r="Q545" s="138"/>
      <c r="R545" s="57">
        <f t="shared" ca="1" si="92"/>
        <v>0</v>
      </c>
      <c r="S545" s="57" t="str">
        <f t="shared" ca="1" si="93"/>
        <v/>
      </c>
      <c r="T545" s="57" t="str">
        <f t="shared" ca="1" si="94"/>
        <v/>
      </c>
      <c r="U545" s="115"/>
      <c r="V545" s="56"/>
      <c r="W545" s="56"/>
    </row>
    <row r="546" spans="1:23" s="162" customFormat="1" ht="37.5" customHeight="1" x14ac:dyDescent="0.35">
      <c r="A546" s="99"/>
      <c r="B546" s="80">
        <f>HYPERLINK("#LANÇAMENTOS!"&amp;ADDRESS(ROW(LANÇAMENTOS!$A$16)+(ROW()-ROW($B$40))*2-1,1),ROW()-ROW($B$40))</f>
        <v>506</v>
      </c>
      <c r="C546" s="127"/>
      <c r="D546" s="128"/>
      <c r="E546" s="124"/>
      <c r="F546" s="125"/>
      <c r="G546" s="125"/>
      <c r="H546" s="125"/>
      <c r="I546" s="125"/>
      <c r="J546" s="126"/>
      <c r="K546" s="124"/>
      <c r="L546" s="125"/>
      <c r="M546" s="126"/>
      <c r="N546" s="147" t="str">
        <f t="shared" si="91"/>
        <v/>
      </c>
      <c r="O546" s="148"/>
      <c r="P546" s="137" t="str">
        <f ca="1">IF(C546&lt;&gt;"",HYPERLINK("#LANÇAMENTOS!"&amp;ADDRESS(ROW(LANÇAMENTOS!A$16)+PAINEL!B546*2-1,1),INDIRECT("LANÇAMENTOS!"&amp;ADDRESS(ROW(LANÇAMENTOS!A$16)+PAINEL!B546*2-1,COLUMN(LANÇAMENTOS!F522)))),"")</f>
        <v/>
      </c>
      <c r="Q546" s="138"/>
      <c r="R546" s="57">
        <f t="shared" ca="1" si="92"/>
        <v>0</v>
      </c>
      <c r="S546" s="57" t="str">
        <f t="shared" ca="1" si="93"/>
        <v/>
      </c>
      <c r="T546" s="57" t="str">
        <f t="shared" ca="1" si="94"/>
        <v/>
      </c>
      <c r="U546" s="115"/>
      <c r="V546" s="56"/>
      <c r="W546" s="56"/>
    </row>
    <row r="547" spans="1:23" s="162" customFormat="1" ht="37.5" customHeight="1" x14ac:dyDescent="0.35">
      <c r="A547" s="99"/>
      <c r="B547" s="80">
        <f>HYPERLINK("#LANÇAMENTOS!"&amp;ADDRESS(ROW(LANÇAMENTOS!$A$16)+(ROW()-ROW($B$40))*2-1,1),ROW()-ROW($B$40))</f>
        <v>507</v>
      </c>
      <c r="C547" s="127"/>
      <c r="D547" s="128"/>
      <c r="E547" s="124"/>
      <c r="F547" s="125"/>
      <c r="G547" s="125"/>
      <c r="H547" s="125"/>
      <c r="I547" s="125"/>
      <c r="J547" s="126"/>
      <c r="K547" s="124"/>
      <c r="L547" s="125"/>
      <c r="M547" s="126"/>
      <c r="N547" s="147" t="str">
        <f t="shared" si="91"/>
        <v/>
      </c>
      <c r="O547" s="148"/>
      <c r="P547" s="137" t="str">
        <f ca="1">IF(C547&lt;&gt;"",HYPERLINK("#LANÇAMENTOS!"&amp;ADDRESS(ROW(LANÇAMENTOS!A$16)+PAINEL!B547*2-1,1),INDIRECT("LANÇAMENTOS!"&amp;ADDRESS(ROW(LANÇAMENTOS!A$16)+PAINEL!B547*2-1,COLUMN(LANÇAMENTOS!F523)))),"")</f>
        <v/>
      </c>
      <c r="Q547" s="138"/>
      <c r="R547" s="57">
        <f t="shared" ca="1" si="92"/>
        <v>0</v>
      </c>
      <c r="S547" s="57" t="str">
        <f t="shared" ca="1" si="93"/>
        <v/>
      </c>
      <c r="T547" s="57" t="str">
        <f t="shared" ca="1" si="94"/>
        <v/>
      </c>
      <c r="U547" s="115"/>
      <c r="V547" s="56"/>
      <c r="W547" s="56"/>
    </row>
    <row r="548" spans="1:23" s="162" customFormat="1" ht="37.5" customHeight="1" x14ac:dyDescent="0.35">
      <c r="A548" s="99"/>
      <c r="B548" s="80">
        <f>HYPERLINK("#LANÇAMENTOS!"&amp;ADDRESS(ROW(LANÇAMENTOS!$A$16)+(ROW()-ROW($B$40))*2-1,1),ROW()-ROW($B$40))</f>
        <v>508</v>
      </c>
      <c r="C548" s="127"/>
      <c r="D548" s="128"/>
      <c r="E548" s="124"/>
      <c r="F548" s="125"/>
      <c r="G548" s="125"/>
      <c r="H548" s="125"/>
      <c r="I548" s="125"/>
      <c r="J548" s="126"/>
      <c r="K548" s="124"/>
      <c r="L548" s="125"/>
      <c r="M548" s="126"/>
      <c r="N548" s="147" t="str">
        <f t="shared" si="91"/>
        <v/>
      </c>
      <c r="O548" s="148"/>
      <c r="P548" s="137" t="str">
        <f ca="1">IF(C548&lt;&gt;"",HYPERLINK("#LANÇAMENTOS!"&amp;ADDRESS(ROW(LANÇAMENTOS!A$16)+PAINEL!B548*2-1,1),INDIRECT("LANÇAMENTOS!"&amp;ADDRESS(ROW(LANÇAMENTOS!A$16)+PAINEL!B548*2-1,COLUMN(LANÇAMENTOS!F524)))),"")</f>
        <v/>
      </c>
      <c r="Q548" s="138"/>
      <c r="R548" s="57">
        <f t="shared" ca="1" si="92"/>
        <v>0</v>
      </c>
      <c r="S548" s="57" t="str">
        <f t="shared" ca="1" si="93"/>
        <v/>
      </c>
      <c r="T548" s="57" t="str">
        <f t="shared" ca="1" si="94"/>
        <v/>
      </c>
      <c r="U548" s="115"/>
      <c r="V548" s="56"/>
      <c r="W548" s="56"/>
    </row>
    <row r="549" spans="1:23" s="162" customFormat="1" ht="37.5" customHeight="1" x14ac:dyDescent="0.35">
      <c r="A549" s="99"/>
      <c r="B549" s="80">
        <f>HYPERLINK("#LANÇAMENTOS!"&amp;ADDRESS(ROW(LANÇAMENTOS!$A$16)+(ROW()-ROW($B$40))*2-1,1),ROW()-ROW($B$40))</f>
        <v>509</v>
      </c>
      <c r="C549" s="127"/>
      <c r="D549" s="128"/>
      <c r="E549" s="124"/>
      <c r="F549" s="125"/>
      <c r="G549" s="125"/>
      <c r="H549" s="125"/>
      <c r="I549" s="125"/>
      <c r="J549" s="126"/>
      <c r="K549" s="124"/>
      <c r="L549" s="125"/>
      <c r="M549" s="126"/>
      <c r="N549" s="147" t="str">
        <f t="shared" si="91"/>
        <v/>
      </c>
      <c r="O549" s="148"/>
      <c r="P549" s="137" t="str">
        <f ca="1">IF(C549&lt;&gt;"",HYPERLINK("#LANÇAMENTOS!"&amp;ADDRESS(ROW(LANÇAMENTOS!A$16)+PAINEL!B549*2-1,1),INDIRECT("LANÇAMENTOS!"&amp;ADDRESS(ROW(LANÇAMENTOS!A$16)+PAINEL!B549*2-1,COLUMN(LANÇAMENTOS!F525)))),"")</f>
        <v/>
      </c>
      <c r="Q549" s="138"/>
      <c r="R549" s="57">
        <f t="shared" ca="1" si="92"/>
        <v>0</v>
      </c>
      <c r="S549" s="57" t="str">
        <f t="shared" ca="1" si="93"/>
        <v/>
      </c>
      <c r="T549" s="57" t="str">
        <f t="shared" ca="1" si="94"/>
        <v/>
      </c>
      <c r="U549" s="115"/>
      <c r="V549" s="56"/>
      <c r="W549" s="56"/>
    </row>
    <row r="550" spans="1:23" s="162" customFormat="1" ht="37.5" customHeight="1" x14ac:dyDescent="0.35">
      <c r="A550" s="99"/>
      <c r="B550" s="80">
        <f>HYPERLINK("#LANÇAMENTOS!"&amp;ADDRESS(ROW(LANÇAMENTOS!$A$16)+(ROW()-ROW($B$40))*2-1,1),ROW()-ROW($B$40))</f>
        <v>510</v>
      </c>
      <c r="C550" s="127"/>
      <c r="D550" s="128"/>
      <c r="E550" s="124"/>
      <c r="F550" s="125"/>
      <c r="G550" s="125"/>
      <c r="H550" s="125"/>
      <c r="I550" s="125"/>
      <c r="J550" s="126"/>
      <c r="K550" s="124"/>
      <c r="L550" s="125"/>
      <c r="M550" s="126"/>
      <c r="N550" s="147" t="str">
        <f t="shared" si="91"/>
        <v/>
      </c>
      <c r="O550" s="148"/>
      <c r="P550" s="137" t="str">
        <f ca="1">IF(C550&lt;&gt;"",HYPERLINK("#LANÇAMENTOS!"&amp;ADDRESS(ROW(LANÇAMENTOS!A$16)+PAINEL!B550*2-1,1),INDIRECT("LANÇAMENTOS!"&amp;ADDRESS(ROW(LANÇAMENTOS!A$16)+PAINEL!B550*2-1,COLUMN(LANÇAMENTOS!F526)))),"")</f>
        <v/>
      </c>
      <c r="Q550" s="138"/>
      <c r="R550" s="57">
        <f t="shared" ca="1" si="92"/>
        <v>0</v>
      </c>
      <c r="S550" s="57" t="str">
        <f t="shared" ca="1" si="93"/>
        <v/>
      </c>
      <c r="T550" s="57" t="str">
        <f t="shared" ca="1" si="94"/>
        <v/>
      </c>
      <c r="U550" s="115"/>
      <c r="V550" s="56"/>
      <c r="W550" s="56"/>
    </row>
    <row r="551" spans="1:23" s="162" customFormat="1" ht="37.5" customHeight="1" x14ac:dyDescent="0.35">
      <c r="A551" s="99"/>
      <c r="B551" s="80">
        <f>HYPERLINK("#LANÇAMENTOS!"&amp;ADDRESS(ROW(LANÇAMENTOS!$A$16)+(ROW()-ROW($B$40))*2-1,1),ROW()-ROW($B$40))</f>
        <v>511</v>
      </c>
      <c r="C551" s="127"/>
      <c r="D551" s="128"/>
      <c r="E551" s="124"/>
      <c r="F551" s="125"/>
      <c r="G551" s="125"/>
      <c r="H551" s="125"/>
      <c r="I551" s="125"/>
      <c r="J551" s="126"/>
      <c r="K551" s="124"/>
      <c r="L551" s="125"/>
      <c r="M551" s="126"/>
      <c r="N551" s="147" t="str">
        <f t="shared" si="91"/>
        <v/>
      </c>
      <c r="O551" s="148"/>
      <c r="P551" s="137" t="str">
        <f ca="1">IF(C551&lt;&gt;"",HYPERLINK("#LANÇAMENTOS!"&amp;ADDRESS(ROW(LANÇAMENTOS!A$16)+PAINEL!B551*2-1,1),INDIRECT("LANÇAMENTOS!"&amp;ADDRESS(ROW(LANÇAMENTOS!A$16)+PAINEL!B551*2-1,COLUMN(LANÇAMENTOS!F527)))),"")</f>
        <v/>
      </c>
      <c r="Q551" s="138"/>
      <c r="R551" s="57">
        <f t="shared" ca="1" si="92"/>
        <v>0</v>
      </c>
      <c r="S551" s="57" t="str">
        <f t="shared" ca="1" si="93"/>
        <v/>
      </c>
      <c r="T551" s="57" t="str">
        <f t="shared" ca="1" si="94"/>
        <v/>
      </c>
      <c r="U551" s="115"/>
      <c r="V551" s="56"/>
      <c r="W551" s="56"/>
    </row>
    <row r="552" spans="1:23" s="162" customFormat="1" ht="37.5" customHeight="1" x14ac:dyDescent="0.35">
      <c r="A552" s="99"/>
      <c r="B552" s="80">
        <f>HYPERLINK("#LANÇAMENTOS!"&amp;ADDRESS(ROW(LANÇAMENTOS!$A$16)+(ROW()-ROW($B$40))*2-1,1),ROW()-ROW($B$40))</f>
        <v>512</v>
      </c>
      <c r="C552" s="127"/>
      <c r="D552" s="128"/>
      <c r="E552" s="124"/>
      <c r="F552" s="125"/>
      <c r="G552" s="125"/>
      <c r="H552" s="125"/>
      <c r="I552" s="125"/>
      <c r="J552" s="126"/>
      <c r="K552" s="124"/>
      <c r="L552" s="125"/>
      <c r="M552" s="126"/>
      <c r="N552" s="147" t="str">
        <f t="shared" si="91"/>
        <v/>
      </c>
      <c r="O552" s="148"/>
      <c r="P552" s="137" t="str">
        <f ca="1">IF(C552&lt;&gt;"",HYPERLINK("#LANÇAMENTOS!"&amp;ADDRESS(ROW(LANÇAMENTOS!A$16)+PAINEL!B552*2-1,1),INDIRECT("LANÇAMENTOS!"&amp;ADDRESS(ROW(LANÇAMENTOS!A$16)+PAINEL!B552*2-1,COLUMN(LANÇAMENTOS!F528)))),"")</f>
        <v/>
      </c>
      <c r="Q552" s="138"/>
      <c r="R552" s="57">
        <f t="shared" ca="1" si="92"/>
        <v>0</v>
      </c>
      <c r="S552" s="57" t="str">
        <f t="shared" ca="1" si="93"/>
        <v/>
      </c>
      <c r="T552" s="57" t="str">
        <f t="shared" ca="1" si="94"/>
        <v/>
      </c>
      <c r="U552" s="115"/>
      <c r="V552" s="56"/>
      <c r="W552" s="56"/>
    </row>
    <row r="553" spans="1:23" s="162" customFormat="1" ht="37.5" customHeight="1" x14ac:dyDescent="0.35">
      <c r="A553" s="99"/>
      <c r="B553" s="80">
        <f>HYPERLINK("#LANÇAMENTOS!"&amp;ADDRESS(ROW(LANÇAMENTOS!$A$16)+(ROW()-ROW($B$40))*2-1,1),ROW()-ROW($B$40))</f>
        <v>513</v>
      </c>
      <c r="C553" s="127"/>
      <c r="D553" s="128"/>
      <c r="E553" s="124"/>
      <c r="F553" s="125"/>
      <c r="G553" s="125"/>
      <c r="H553" s="125"/>
      <c r="I553" s="125"/>
      <c r="J553" s="126"/>
      <c r="K553" s="124"/>
      <c r="L553" s="125"/>
      <c r="M553" s="126"/>
      <c r="N553" s="147" t="str">
        <f t="shared" si="91"/>
        <v/>
      </c>
      <c r="O553" s="148"/>
      <c r="P553" s="137" t="str">
        <f ca="1">IF(C553&lt;&gt;"",HYPERLINK("#LANÇAMENTOS!"&amp;ADDRESS(ROW(LANÇAMENTOS!A$16)+PAINEL!B553*2-1,1),INDIRECT("LANÇAMENTOS!"&amp;ADDRESS(ROW(LANÇAMENTOS!A$16)+PAINEL!B553*2-1,COLUMN(LANÇAMENTOS!F529)))),"")</f>
        <v/>
      </c>
      <c r="Q553" s="138"/>
      <c r="R553" s="57">
        <f t="shared" ca="1" si="92"/>
        <v>0</v>
      </c>
      <c r="S553" s="57" t="str">
        <f t="shared" ca="1" si="93"/>
        <v/>
      </c>
      <c r="T553" s="57" t="str">
        <f t="shared" ca="1" si="94"/>
        <v/>
      </c>
      <c r="U553" s="115"/>
      <c r="V553" s="56"/>
      <c r="W553" s="56"/>
    </row>
    <row r="554" spans="1:23" s="162" customFormat="1" ht="37.5" customHeight="1" x14ac:dyDescent="0.35">
      <c r="A554" s="99"/>
      <c r="B554" s="80">
        <f>HYPERLINK("#LANÇAMENTOS!"&amp;ADDRESS(ROW(LANÇAMENTOS!$A$16)+(ROW()-ROW($B$40))*2-1,1),ROW()-ROW($B$40))</f>
        <v>514</v>
      </c>
      <c r="C554" s="127"/>
      <c r="D554" s="128"/>
      <c r="E554" s="124"/>
      <c r="F554" s="125"/>
      <c r="G554" s="125"/>
      <c r="H554" s="125"/>
      <c r="I554" s="125"/>
      <c r="J554" s="126"/>
      <c r="K554" s="124"/>
      <c r="L554" s="125"/>
      <c r="M554" s="126"/>
      <c r="N554" s="147" t="str">
        <f t="shared" ref="N554:N617" si="95">HYPERLINK("#"&amp;ADDRESS(ROW($X$38),COLUMN($X$38)),IF(C554&lt;&gt;"",IF(NOT(ISERROR(VLOOKUP(K554,$Z$42:$AA$73,2,FALSE))),VLOOKUP(K554,$Z$42:$AA$73,2,FALSE),$AA$41),""))</f>
        <v/>
      </c>
      <c r="O554" s="148"/>
      <c r="P554" s="137" t="str">
        <f ca="1">IF(C554&lt;&gt;"",HYPERLINK("#LANÇAMENTOS!"&amp;ADDRESS(ROW(LANÇAMENTOS!A$16)+PAINEL!B554*2-1,1),INDIRECT("LANÇAMENTOS!"&amp;ADDRESS(ROW(LANÇAMENTOS!A$16)+PAINEL!B554*2-1,COLUMN(LANÇAMENTOS!F530)))),"")</f>
        <v/>
      </c>
      <c r="Q554" s="138"/>
      <c r="R554" s="57">
        <f t="shared" ref="R554:R617" ca="1" si="96">IF(AND(ISNUMBER(N554),P554&lt;=N554),1,0)</f>
        <v>0</v>
      </c>
      <c r="S554" s="57" t="str">
        <f t="shared" ref="S554:S617" ca="1" si="97">IF(R554,TEXT(B554,"0"),"")</f>
        <v/>
      </c>
      <c r="T554" s="57" t="str">
        <f t="shared" ref="T554:T617" ca="1" si="98">IF(R554,TRIM(S554)&amp;", "&amp;TRIM(T555),TRIM(T555))</f>
        <v/>
      </c>
      <c r="U554" s="115"/>
      <c r="V554" s="56"/>
      <c r="W554" s="56"/>
    </row>
    <row r="555" spans="1:23" s="162" customFormat="1" ht="37.5" customHeight="1" x14ac:dyDescent="0.35">
      <c r="A555" s="99"/>
      <c r="B555" s="80">
        <f>HYPERLINK("#LANÇAMENTOS!"&amp;ADDRESS(ROW(LANÇAMENTOS!$A$16)+(ROW()-ROW($B$40))*2-1,1),ROW()-ROW($B$40))</f>
        <v>515</v>
      </c>
      <c r="C555" s="127"/>
      <c r="D555" s="128"/>
      <c r="E555" s="124"/>
      <c r="F555" s="125"/>
      <c r="G555" s="125"/>
      <c r="H555" s="125"/>
      <c r="I555" s="125"/>
      <c r="J555" s="126"/>
      <c r="K555" s="124"/>
      <c r="L555" s="125"/>
      <c r="M555" s="126"/>
      <c r="N555" s="147" t="str">
        <f t="shared" si="95"/>
        <v/>
      </c>
      <c r="O555" s="148"/>
      <c r="P555" s="137" t="str">
        <f ca="1">IF(C555&lt;&gt;"",HYPERLINK("#LANÇAMENTOS!"&amp;ADDRESS(ROW(LANÇAMENTOS!A$16)+PAINEL!B555*2-1,1),INDIRECT("LANÇAMENTOS!"&amp;ADDRESS(ROW(LANÇAMENTOS!A$16)+PAINEL!B555*2-1,COLUMN(LANÇAMENTOS!F531)))),"")</f>
        <v/>
      </c>
      <c r="Q555" s="138"/>
      <c r="R555" s="57">
        <f t="shared" ca="1" si="96"/>
        <v>0</v>
      </c>
      <c r="S555" s="57" t="str">
        <f t="shared" ca="1" si="97"/>
        <v/>
      </c>
      <c r="T555" s="57" t="str">
        <f t="shared" ca="1" si="98"/>
        <v/>
      </c>
      <c r="U555" s="115"/>
      <c r="V555" s="56"/>
      <c r="W555" s="56"/>
    </row>
    <row r="556" spans="1:23" s="162" customFormat="1" ht="37.5" customHeight="1" x14ac:dyDescent="0.35">
      <c r="A556" s="99"/>
      <c r="B556" s="80">
        <f>HYPERLINK("#LANÇAMENTOS!"&amp;ADDRESS(ROW(LANÇAMENTOS!$A$16)+(ROW()-ROW($B$40))*2-1,1),ROW()-ROW($B$40))</f>
        <v>516</v>
      </c>
      <c r="C556" s="127"/>
      <c r="D556" s="128"/>
      <c r="E556" s="124"/>
      <c r="F556" s="125"/>
      <c r="G556" s="125"/>
      <c r="H556" s="125"/>
      <c r="I556" s="125"/>
      <c r="J556" s="126"/>
      <c r="K556" s="124"/>
      <c r="L556" s="125"/>
      <c r="M556" s="126"/>
      <c r="N556" s="147" t="str">
        <f t="shared" si="95"/>
        <v/>
      </c>
      <c r="O556" s="148"/>
      <c r="P556" s="137" t="str">
        <f ca="1">IF(C556&lt;&gt;"",HYPERLINK("#LANÇAMENTOS!"&amp;ADDRESS(ROW(LANÇAMENTOS!A$16)+PAINEL!B556*2-1,1),INDIRECT("LANÇAMENTOS!"&amp;ADDRESS(ROW(LANÇAMENTOS!A$16)+PAINEL!B556*2-1,COLUMN(LANÇAMENTOS!F532)))),"")</f>
        <v/>
      </c>
      <c r="Q556" s="138"/>
      <c r="R556" s="57">
        <f t="shared" ca="1" si="96"/>
        <v>0</v>
      </c>
      <c r="S556" s="57" t="str">
        <f t="shared" ca="1" si="97"/>
        <v/>
      </c>
      <c r="T556" s="57" t="str">
        <f t="shared" ca="1" si="98"/>
        <v/>
      </c>
      <c r="U556" s="115"/>
      <c r="V556" s="56"/>
      <c r="W556" s="56"/>
    </row>
    <row r="557" spans="1:23" s="162" customFormat="1" ht="37.5" customHeight="1" x14ac:dyDescent="0.35">
      <c r="A557" s="99"/>
      <c r="B557" s="80">
        <f>HYPERLINK("#LANÇAMENTOS!"&amp;ADDRESS(ROW(LANÇAMENTOS!$A$16)+(ROW()-ROW($B$40))*2-1,1),ROW()-ROW($B$40))</f>
        <v>517</v>
      </c>
      <c r="C557" s="127"/>
      <c r="D557" s="128"/>
      <c r="E557" s="124"/>
      <c r="F557" s="125"/>
      <c r="G557" s="125"/>
      <c r="H557" s="125"/>
      <c r="I557" s="125"/>
      <c r="J557" s="126"/>
      <c r="K557" s="124"/>
      <c r="L557" s="125"/>
      <c r="M557" s="126"/>
      <c r="N557" s="147" t="str">
        <f t="shared" si="95"/>
        <v/>
      </c>
      <c r="O557" s="148"/>
      <c r="P557" s="137" t="str">
        <f ca="1">IF(C557&lt;&gt;"",HYPERLINK("#LANÇAMENTOS!"&amp;ADDRESS(ROW(LANÇAMENTOS!A$16)+PAINEL!B557*2-1,1),INDIRECT("LANÇAMENTOS!"&amp;ADDRESS(ROW(LANÇAMENTOS!A$16)+PAINEL!B557*2-1,COLUMN(LANÇAMENTOS!F533)))),"")</f>
        <v/>
      </c>
      <c r="Q557" s="138"/>
      <c r="R557" s="57">
        <f t="shared" ca="1" si="96"/>
        <v>0</v>
      </c>
      <c r="S557" s="57" t="str">
        <f t="shared" ca="1" si="97"/>
        <v/>
      </c>
      <c r="T557" s="57" t="str">
        <f t="shared" ca="1" si="98"/>
        <v/>
      </c>
      <c r="U557" s="115"/>
      <c r="V557" s="56"/>
      <c r="W557" s="56"/>
    </row>
    <row r="558" spans="1:23" s="162" customFormat="1" ht="37.5" customHeight="1" x14ac:dyDescent="0.35">
      <c r="A558" s="99"/>
      <c r="B558" s="80">
        <f>HYPERLINK("#LANÇAMENTOS!"&amp;ADDRESS(ROW(LANÇAMENTOS!$A$16)+(ROW()-ROW($B$40))*2-1,1),ROW()-ROW($B$40))</f>
        <v>518</v>
      </c>
      <c r="C558" s="127"/>
      <c r="D558" s="128"/>
      <c r="E558" s="124"/>
      <c r="F558" s="125"/>
      <c r="G558" s="125"/>
      <c r="H558" s="125"/>
      <c r="I558" s="125"/>
      <c r="J558" s="126"/>
      <c r="K558" s="124"/>
      <c r="L558" s="125"/>
      <c r="M558" s="126"/>
      <c r="N558" s="147" t="str">
        <f t="shared" si="95"/>
        <v/>
      </c>
      <c r="O558" s="148"/>
      <c r="P558" s="137" t="str">
        <f ca="1">IF(C558&lt;&gt;"",HYPERLINK("#LANÇAMENTOS!"&amp;ADDRESS(ROW(LANÇAMENTOS!A$16)+PAINEL!B558*2-1,1),INDIRECT("LANÇAMENTOS!"&amp;ADDRESS(ROW(LANÇAMENTOS!A$16)+PAINEL!B558*2-1,COLUMN(LANÇAMENTOS!F534)))),"")</f>
        <v/>
      </c>
      <c r="Q558" s="138"/>
      <c r="R558" s="57">
        <f t="shared" ca="1" si="96"/>
        <v>0</v>
      </c>
      <c r="S558" s="57" t="str">
        <f t="shared" ca="1" si="97"/>
        <v/>
      </c>
      <c r="T558" s="57" t="str">
        <f t="shared" ca="1" si="98"/>
        <v/>
      </c>
      <c r="U558" s="115"/>
      <c r="V558" s="56"/>
      <c r="W558" s="56"/>
    </row>
    <row r="559" spans="1:23" s="162" customFormat="1" ht="37.5" customHeight="1" x14ac:dyDescent="0.35">
      <c r="A559" s="99"/>
      <c r="B559" s="80">
        <f>HYPERLINK("#LANÇAMENTOS!"&amp;ADDRESS(ROW(LANÇAMENTOS!$A$16)+(ROW()-ROW($B$40))*2-1,1),ROW()-ROW($B$40))</f>
        <v>519</v>
      </c>
      <c r="C559" s="127"/>
      <c r="D559" s="128"/>
      <c r="E559" s="124"/>
      <c r="F559" s="125"/>
      <c r="G559" s="125"/>
      <c r="H559" s="125"/>
      <c r="I559" s="125"/>
      <c r="J559" s="126"/>
      <c r="K559" s="124"/>
      <c r="L559" s="125"/>
      <c r="M559" s="126"/>
      <c r="N559" s="147" t="str">
        <f t="shared" si="95"/>
        <v/>
      </c>
      <c r="O559" s="148"/>
      <c r="P559" s="137" t="str">
        <f ca="1">IF(C559&lt;&gt;"",HYPERLINK("#LANÇAMENTOS!"&amp;ADDRESS(ROW(LANÇAMENTOS!A$16)+PAINEL!B559*2-1,1),INDIRECT("LANÇAMENTOS!"&amp;ADDRESS(ROW(LANÇAMENTOS!A$16)+PAINEL!B559*2-1,COLUMN(LANÇAMENTOS!F535)))),"")</f>
        <v/>
      </c>
      <c r="Q559" s="138"/>
      <c r="R559" s="57">
        <f t="shared" ca="1" si="96"/>
        <v>0</v>
      </c>
      <c r="S559" s="57" t="str">
        <f t="shared" ca="1" si="97"/>
        <v/>
      </c>
      <c r="T559" s="57" t="str">
        <f t="shared" ca="1" si="98"/>
        <v/>
      </c>
      <c r="U559" s="115"/>
      <c r="V559" s="56"/>
      <c r="W559" s="56"/>
    </row>
    <row r="560" spans="1:23" s="162" customFormat="1" ht="37.5" customHeight="1" x14ac:dyDescent="0.35">
      <c r="A560" s="99"/>
      <c r="B560" s="80">
        <f>HYPERLINK("#LANÇAMENTOS!"&amp;ADDRESS(ROW(LANÇAMENTOS!$A$16)+(ROW()-ROW($B$40))*2-1,1),ROW()-ROW($B$40))</f>
        <v>520</v>
      </c>
      <c r="C560" s="127"/>
      <c r="D560" s="128"/>
      <c r="E560" s="124"/>
      <c r="F560" s="125"/>
      <c r="G560" s="125"/>
      <c r="H560" s="125"/>
      <c r="I560" s="125"/>
      <c r="J560" s="126"/>
      <c r="K560" s="124"/>
      <c r="L560" s="125"/>
      <c r="M560" s="126"/>
      <c r="N560" s="147" t="str">
        <f t="shared" si="95"/>
        <v/>
      </c>
      <c r="O560" s="148"/>
      <c r="P560" s="137" t="str">
        <f ca="1">IF(C560&lt;&gt;"",HYPERLINK("#LANÇAMENTOS!"&amp;ADDRESS(ROW(LANÇAMENTOS!A$16)+PAINEL!B560*2-1,1),INDIRECT("LANÇAMENTOS!"&amp;ADDRESS(ROW(LANÇAMENTOS!A$16)+PAINEL!B560*2-1,COLUMN(LANÇAMENTOS!F536)))),"")</f>
        <v/>
      </c>
      <c r="Q560" s="138"/>
      <c r="R560" s="57">
        <f t="shared" ca="1" si="96"/>
        <v>0</v>
      </c>
      <c r="S560" s="57" t="str">
        <f t="shared" ca="1" si="97"/>
        <v/>
      </c>
      <c r="T560" s="57" t="str">
        <f t="shared" ca="1" si="98"/>
        <v/>
      </c>
      <c r="U560" s="115"/>
      <c r="V560" s="56"/>
      <c r="W560" s="56"/>
    </row>
    <row r="561" spans="1:23" s="162" customFormat="1" ht="37.5" customHeight="1" x14ac:dyDescent="0.35">
      <c r="A561" s="99"/>
      <c r="B561" s="80">
        <f>HYPERLINK("#LANÇAMENTOS!"&amp;ADDRESS(ROW(LANÇAMENTOS!$A$16)+(ROW()-ROW($B$40))*2-1,1),ROW()-ROW($B$40))</f>
        <v>521</v>
      </c>
      <c r="C561" s="127"/>
      <c r="D561" s="128"/>
      <c r="E561" s="124"/>
      <c r="F561" s="125"/>
      <c r="G561" s="125"/>
      <c r="H561" s="125"/>
      <c r="I561" s="125"/>
      <c r="J561" s="126"/>
      <c r="K561" s="124"/>
      <c r="L561" s="125"/>
      <c r="M561" s="126"/>
      <c r="N561" s="147" t="str">
        <f t="shared" si="95"/>
        <v/>
      </c>
      <c r="O561" s="148"/>
      <c r="P561" s="137" t="str">
        <f ca="1">IF(C561&lt;&gt;"",HYPERLINK("#LANÇAMENTOS!"&amp;ADDRESS(ROW(LANÇAMENTOS!A$16)+PAINEL!B561*2-1,1),INDIRECT("LANÇAMENTOS!"&amp;ADDRESS(ROW(LANÇAMENTOS!A$16)+PAINEL!B561*2-1,COLUMN(LANÇAMENTOS!F537)))),"")</f>
        <v/>
      </c>
      <c r="Q561" s="138"/>
      <c r="R561" s="57">
        <f t="shared" ca="1" si="96"/>
        <v>0</v>
      </c>
      <c r="S561" s="57" t="str">
        <f t="shared" ca="1" si="97"/>
        <v/>
      </c>
      <c r="T561" s="57" t="str">
        <f t="shared" ca="1" si="98"/>
        <v/>
      </c>
      <c r="U561" s="115"/>
      <c r="V561" s="56"/>
      <c r="W561" s="56"/>
    </row>
    <row r="562" spans="1:23" s="162" customFormat="1" ht="37.5" customHeight="1" x14ac:dyDescent="0.35">
      <c r="A562" s="99"/>
      <c r="B562" s="80">
        <f>HYPERLINK("#LANÇAMENTOS!"&amp;ADDRESS(ROW(LANÇAMENTOS!$A$16)+(ROW()-ROW($B$40))*2-1,1),ROW()-ROW($B$40))</f>
        <v>522</v>
      </c>
      <c r="C562" s="127"/>
      <c r="D562" s="128"/>
      <c r="E562" s="124"/>
      <c r="F562" s="125"/>
      <c r="G562" s="125"/>
      <c r="H562" s="125"/>
      <c r="I562" s="125"/>
      <c r="J562" s="126"/>
      <c r="K562" s="124"/>
      <c r="L562" s="125"/>
      <c r="M562" s="126"/>
      <c r="N562" s="147" t="str">
        <f t="shared" si="95"/>
        <v/>
      </c>
      <c r="O562" s="148"/>
      <c r="P562" s="137" t="str">
        <f ca="1">IF(C562&lt;&gt;"",HYPERLINK("#LANÇAMENTOS!"&amp;ADDRESS(ROW(LANÇAMENTOS!A$16)+PAINEL!B562*2-1,1),INDIRECT("LANÇAMENTOS!"&amp;ADDRESS(ROW(LANÇAMENTOS!A$16)+PAINEL!B562*2-1,COLUMN(LANÇAMENTOS!F538)))),"")</f>
        <v/>
      </c>
      <c r="Q562" s="138"/>
      <c r="R562" s="57">
        <f t="shared" ca="1" si="96"/>
        <v>0</v>
      </c>
      <c r="S562" s="57" t="str">
        <f t="shared" ca="1" si="97"/>
        <v/>
      </c>
      <c r="T562" s="57" t="str">
        <f t="shared" ca="1" si="98"/>
        <v/>
      </c>
      <c r="U562" s="115"/>
      <c r="V562" s="56"/>
      <c r="W562" s="56"/>
    </row>
    <row r="563" spans="1:23" s="162" customFormat="1" ht="37.5" customHeight="1" x14ac:dyDescent="0.35">
      <c r="A563" s="99"/>
      <c r="B563" s="80">
        <f>HYPERLINK("#LANÇAMENTOS!"&amp;ADDRESS(ROW(LANÇAMENTOS!$A$16)+(ROW()-ROW($B$40))*2-1,1),ROW()-ROW($B$40))</f>
        <v>523</v>
      </c>
      <c r="C563" s="127"/>
      <c r="D563" s="128"/>
      <c r="E563" s="124"/>
      <c r="F563" s="125"/>
      <c r="G563" s="125"/>
      <c r="H563" s="125"/>
      <c r="I563" s="125"/>
      <c r="J563" s="126"/>
      <c r="K563" s="124"/>
      <c r="L563" s="125"/>
      <c r="M563" s="126"/>
      <c r="N563" s="147" t="str">
        <f t="shared" si="95"/>
        <v/>
      </c>
      <c r="O563" s="148"/>
      <c r="P563" s="137" t="str">
        <f ca="1">IF(C563&lt;&gt;"",HYPERLINK("#LANÇAMENTOS!"&amp;ADDRESS(ROW(LANÇAMENTOS!A$16)+PAINEL!B563*2-1,1),INDIRECT("LANÇAMENTOS!"&amp;ADDRESS(ROW(LANÇAMENTOS!A$16)+PAINEL!B563*2-1,COLUMN(LANÇAMENTOS!F539)))),"")</f>
        <v/>
      </c>
      <c r="Q563" s="138"/>
      <c r="R563" s="57">
        <f t="shared" ca="1" si="96"/>
        <v>0</v>
      </c>
      <c r="S563" s="57" t="str">
        <f t="shared" ca="1" si="97"/>
        <v/>
      </c>
      <c r="T563" s="57" t="str">
        <f t="shared" ca="1" si="98"/>
        <v/>
      </c>
      <c r="U563" s="115"/>
      <c r="V563" s="56"/>
      <c r="W563" s="56"/>
    </row>
    <row r="564" spans="1:23" s="162" customFormat="1" ht="37.5" customHeight="1" x14ac:dyDescent="0.35">
      <c r="A564" s="99"/>
      <c r="B564" s="80">
        <f>HYPERLINK("#LANÇAMENTOS!"&amp;ADDRESS(ROW(LANÇAMENTOS!$A$16)+(ROW()-ROW($B$40))*2-1,1),ROW()-ROW($B$40))</f>
        <v>524</v>
      </c>
      <c r="C564" s="127"/>
      <c r="D564" s="128"/>
      <c r="E564" s="124"/>
      <c r="F564" s="125"/>
      <c r="G564" s="125"/>
      <c r="H564" s="125"/>
      <c r="I564" s="125"/>
      <c r="J564" s="126"/>
      <c r="K564" s="124"/>
      <c r="L564" s="125"/>
      <c r="M564" s="126"/>
      <c r="N564" s="147" t="str">
        <f t="shared" si="95"/>
        <v/>
      </c>
      <c r="O564" s="148"/>
      <c r="P564" s="137" t="str">
        <f ca="1">IF(C564&lt;&gt;"",HYPERLINK("#LANÇAMENTOS!"&amp;ADDRESS(ROW(LANÇAMENTOS!A$16)+PAINEL!B564*2-1,1),INDIRECT("LANÇAMENTOS!"&amp;ADDRESS(ROW(LANÇAMENTOS!A$16)+PAINEL!B564*2-1,COLUMN(LANÇAMENTOS!F540)))),"")</f>
        <v/>
      </c>
      <c r="Q564" s="138"/>
      <c r="R564" s="57">
        <f t="shared" ca="1" si="96"/>
        <v>0</v>
      </c>
      <c r="S564" s="57" t="str">
        <f t="shared" ca="1" si="97"/>
        <v/>
      </c>
      <c r="T564" s="57" t="str">
        <f t="shared" ca="1" si="98"/>
        <v/>
      </c>
      <c r="U564" s="115"/>
      <c r="V564" s="56"/>
      <c r="W564" s="56"/>
    </row>
    <row r="565" spans="1:23" s="162" customFormat="1" ht="37.5" customHeight="1" x14ac:dyDescent="0.35">
      <c r="A565" s="99"/>
      <c r="B565" s="80">
        <f>HYPERLINK("#LANÇAMENTOS!"&amp;ADDRESS(ROW(LANÇAMENTOS!$A$16)+(ROW()-ROW($B$40))*2-1,1),ROW()-ROW($B$40))</f>
        <v>525</v>
      </c>
      <c r="C565" s="127"/>
      <c r="D565" s="128"/>
      <c r="E565" s="124"/>
      <c r="F565" s="125"/>
      <c r="G565" s="125"/>
      <c r="H565" s="125"/>
      <c r="I565" s="125"/>
      <c r="J565" s="126"/>
      <c r="K565" s="124"/>
      <c r="L565" s="125"/>
      <c r="M565" s="126"/>
      <c r="N565" s="147" t="str">
        <f t="shared" si="95"/>
        <v/>
      </c>
      <c r="O565" s="148"/>
      <c r="P565" s="137" t="str">
        <f ca="1">IF(C565&lt;&gt;"",HYPERLINK("#LANÇAMENTOS!"&amp;ADDRESS(ROW(LANÇAMENTOS!A$16)+PAINEL!B565*2-1,1),INDIRECT("LANÇAMENTOS!"&amp;ADDRESS(ROW(LANÇAMENTOS!A$16)+PAINEL!B565*2-1,COLUMN(LANÇAMENTOS!F541)))),"")</f>
        <v/>
      </c>
      <c r="Q565" s="138"/>
      <c r="R565" s="57">
        <f t="shared" ca="1" si="96"/>
        <v>0</v>
      </c>
      <c r="S565" s="57" t="str">
        <f t="shared" ca="1" si="97"/>
        <v/>
      </c>
      <c r="T565" s="57" t="str">
        <f t="shared" ca="1" si="98"/>
        <v/>
      </c>
      <c r="U565" s="115"/>
      <c r="V565" s="56"/>
      <c r="W565" s="56"/>
    </row>
    <row r="566" spans="1:23" s="162" customFormat="1" ht="37.5" customHeight="1" x14ac:dyDescent="0.35">
      <c r="A566" s="99"/>
      <c r="B566" s="80">
        <f>HYPERLINK("#LANÇAMENTOS!"&amp;ADDRESS(ROW(LANÇAMENTOS!$A$16)+(ROW()-ROW($B$40))*2-1,1),ROW()-ROW($B$40))</f>
        <v>526</v>
      </c>
      <c r="C566" s="127"/>
      <c r="D566" s="128"/>
      <c r="E566" s="124"/>
      <c r="F566" s="125"/>
      <c r="G566" s="125"/>
      <c r="H566" s="125"/>
      <c r="I566" s="125"/>
      <c r="J566" s="126"/>
      <c r="K566" s="124"/>
      <c r="L566" s="125"/>
      <c r="M566" s="126"/>
      <c r="N566" s="147" t="str">
        <f t="shared" si="95"/>
        <v/>
      </c>
      <c r="O566" s="148"/>
      <c r="P566" s="137" t="str">
        <f ca="1">IF(C566&lt;&gt;"",HYPERLINK("#LANÇAMENTOS!"&amp;ADDRESS(ROW(LANÇAMENTOS!A$16)+PAINEL!B566*2-1,1),INDIRECT("LANÇAMENTOS!"&amp;ADDRESS(ROW(LANÇAMENTOS!A$16)+PAINEL!B566*2-1,COLUMN(LANÇAMENTOS!F542)))),"")</f>
        <v/>
      </c>
      <c r="Q566" s="138"/>
      <c r="R566" s="57">
        <f t="shared" ca="1" si="96"/>
        <v>0</v>
      </c>
      <c r="S566" s="57" t="str">
        <f t="shared" ca="1" si="97"/>
        <v/>
      </c>
      <c r="T566" s="57" t="str">
        <f t="shared" ca="1" si="98"/>
        <v/>
      </c>
      <c r="U566" s="115"/>
      <c r="V566" s="56"/>
      <c r="W566" s="56"/>
    </row>
    <row r="567" spans="1:23" s="162" customFormat="1" ht="37.5" customHeight="1" x14ac:dyDescent="0.35">
      <c r="A567" s="99"/>
      <c r="B567" s="80">
        <f>HYPERLINK("#LANÇAMENTOS!"&amp;ADDRESS(ROW(LANÇAMENTOS!$A$16)+(ROW()-ROW($B$40))*2-1,1),ROW()-ROW($B$40))</f>
        <v>527</v>
      </c>
      <c r="C567" s="127"/>
      <c r="D567" s="128"/>
      <c r="E567" s="124"/>
      <c r="F567" s="125"/>
      <c r="G567" s="125"/>
      <c r="H567" s="125"/>
      <c r="I567" s="125"/>
      <c r="J567" s="126"/>
      <c r="K567" s="124"/>
      <c r="L567" s="125"/>
      <c r="M567" s="126"/>
      <c r="N567" s="147" t="str">
        <f t="shared" si="95"/>
        <v/>
      </c>
      <c r="O567" s="148"/>
      <c r="P567" s="137" t="str">
        <f ca="1">IF(C567&lt;&gt;"",HYPERLINK("#LANÇAMENTOS!"&amp;ADDRESS(ROW(LANÇAMENTOS!A$16)+PAINEL!B567*2-1,1),INDIRECT("LANÇAMENTOS!"&amp;ADDRESS(ROW(LANÇAMENTOS!A$16)+PAINEL!B567*2-1,COLUMN(LANÇAMENTOS!F543)))),"")</f>
        <v/>
      </c>
      <c r="Q567" s="138"/>
      <c r="R567" s="57">
        <f t="shared" ca="1" si="96"/>
        <v>0</v>
      </c>
      <c r="S567" s="57" t="str">
        <f t="shared" ca="1" si="97"/>
        <v/>
      </c>
      <c r="T567" s="57" t="str">
        <f t="shared" ca="1" si="98"/>
        <v/>
      </c>
      <c r="U567" s="115"/>
      <c r="V567" s="56"/>
      <c r="W567" s="56"/>
    </row>
    <row r="568" spans="1:23" s="162" customFormat="1" ht="37.5" customHeight="1" x14ac:dyDescent="0.35">
      <c r="A568" s="99"/>
      <c r="B568" s="80">
        <f>HYPERLINK("#LANÇAMENTOS!"&amp;ADDRESS(ROW(LANÇAMENTOS!$A$16)+(ROW()-ROW($B$40))*2-1,1),ROW()-ROW($B$40))</f>
        <v>528</v>
      </c>
      <c r="C568" s="127"/>
      <c r="D568" s="128"/>
      <c r="E568" s="124"/>
      <c r="F568" s="125"/>
      <c r="G568" s="125"/>
      <c r="H568" s="125"/>
      <c r="I568" s="125"/>
      <c r="J568" s="126"/>
      <c r="K568" s="124"/>
      <c r="L568" s="125"/>
      <c r="M568" s="126"/>
      <c r="N568" s="147" t="str">
        <f t="shared" si="95"/>
        <v/>
      </c>
      <c r="O568" s="148"/>
      <c r="P568" s="137" t="str">
        <f ca="1">IF(C568&lt;&gt;"",HYPERLINK("#LANÇAMENTOS!"&amp;ADDRESS(ROW(LANÇAMENTOS!A$16)+PAINEL!B568*2-1,1),INDIRECT("LANÇAMENTOS!"&amp;ADDRESS(ROW(LANÇAMENTOS!A$16)+PAINEL!B568*2-1,COLUMN(LANÇAMENTOS!F544)))),"")</f>
        <v/>
      </c>
      <c r="Q568" s="138"/>
      <c r="R568" s="57">
        <f t="shared" ca="1" si="96"/>
        <v>0</v>
      </c>
      <c r="S568" s="57" t="str">
        <f t="shared" ca="1" si="97"/>
        <v/>
      </c>
      <c r="T568" s="57" t="str">
        <f t="shared" ca="1" si="98"/>
        <v/>
      </c>
      <c r="U568" s="115"/>
      <c r="V568" s="56"/>
      <c r="W568" s="56"/>
    </row>
    <row r="569" spans="1:23" s="162" customFormat="1" ht="37.5" customHeight="1" x14ac:dyDescent="0.35">
      <c r="A569" s="99"/>
      <c r="B569" s="80">
        <f>HYPERLINK("#LANÇAMENTOS!"&amp;ADDRESS(ROW(LANÇAMENTOS!$A$16)+(ROW()-ROW($B$40))*2-1,1),ROW()-ROW($B$40))</f>
        <v>529</v>
      </c>
      <c r="C569" s="127"/>
      <c r="D569" s="128"/>
      <c r="E569" s="124"/>
      <c r="F569" s="125"/>
      <c r="G569" s="125"/>
      <c r="H569" s="125"/>
      <c r="I569" s="125"/>
      <c r="J569" s="126"/>
      <c r="K569" s="124"/>
      <c r="L569" s="125"/>
      <c r="M569" s="126"/>
      <c r="N569" s="147" t="str">
        <f t="shared" si="95"/>
        <v/>
      </c>
      <c r="O569" s="148"/>
      <c r="P569" s="137" t="str">
        <f ca="1">IF(C569&lt;&gt;"",HYPERLINK("#LANÇAMENTOS!"&amp;ADDRESS(ROW(LANÇAMENTOS!A$16)+PAINEL!B569*2-1,1),INDIRECT("LANÇAMENTOS!"&amp;ADDRESS(ROW(LANÇAMENTOS!A$16)+PAINEL!B569*2-1,COLUMN(LANÇAMENTOS!F545)))),"")</f>
        <v/>
      </c>
      <c r="Q569" s="138"/>
      <c r="R569" s="57">
        <f t="shared" ca="1" si="96"/>
        <v>0</v>
      </c>
      <c r="S569" s="57" t="str">
        <f t="shared" ca="1" si="97"/>
        <v/>
      </c>
      <c r="T569" s="57" t="str">
        <f t="shared" ca="1" si="98"/>
        <v/>
      </c>
      <c r="U569" s="115"/>
      <c r="V569" s="56"/>
      <c r="W569" s="56"/>
    </row>
    <row r="570" spans="1:23" s="162" customFormat="1" ht="37.5" customHeight="1" x14ac:dyDescent="0.35">
      <c r="A570" s="99"/>
      <c r="B570" s="80">
        <f>HYPERLINK("#LANÇAMENTOS!"&amp;ADDRESS(ROW(LANÇAMENTOS!$A$16)+(ROW()-ROW($B$40))*2-1,1),ROW()-ROW($B$40))</f>
        <v>530</v>
      </c>
      <c r="C570" s="127"/>
      <c r="D570" s="128"/>
      <c r="E570" s="124"/>
      <c r="F570" s="125"/>
      <c r="G570" s="125"/>
      <c r="H570" s="125"/>
      <c r="I570" s="125"/>
      <c r="J570" s="126"/>
      <c r="K570" s="124"/>
      <c r="L570" s="125"/>
      <c r="M570" s="126"/>
      <c r="N570" s="147" t="str">
        <f t="shared" si="95"/>
        <v/>
      </c>
      <c r="O570" s="148"/>
      <c r="P570" s="137" t="str">
        <f ca="1">IF(C570&lt;&gt;"",HYPERLINK("#LANÇAMENTOS!"&amp;ADDRESS(ROW(LANÇAMENTOS!A$16)+PAINEL!B570*2-1,1),INDIRECT("LANÇAMENTOS!"&amp;ADDRESS(ROW(LANÇAMENTOS!A$16)+PAINEL!B570*2-1,COLUMN(LANÇAMENTOS!F546)))),"")</f>
        <v/>
      </c>
      <c r="Q570" s="138"/>
      <c r="R570" s="57">
        <f t="shared" ca="1" si="96"/>
        <v>0</v>
      </c>
      <c r="S570" s="57" t="str">
        <f t="shared" ca="1" si="97"/>
        <v/>
      </c>
      <c r="T570" s="57" t="str">
        <f t="shared" ca="1" si="98"/>
        <v/>
      </c>
      <c r="U570" s="115"/>
      <c r="V570" s="56"/>
      <c r="W570" s="56"/>
    </row>
    <row r="571" spans="1:23" s="162" customFormat="1" ht="37.5" customHeight="1" x14ac:dyDescent="0.35">
      <c r="A571" s="99"/>
      <c r="B571" s="80">
        <f>HYPERLINK("#LANÇAMENTOS!"&amp;ADDRESS(ROW(LANÇAMENTOS!$A$16)+(ROW()-ROW($B$40))*2-1,1),ROW()-ROW($B$40))</f>
        <v>531</v>
      </c>
      <c r="C571" s="127"/>
      <c r="D571" s="128"/>
      <c r="E571" s="124"/>
      <c r="F571" s="125"/>
      <c r="G571" s="125"/>
      <c r="H571" s="125"/>
      <c r="I571" s="125"/>
      <c r="J571" s="126"/>
      <c r="K571" s="124"/>
      <c r="L571" s="125"/>
      <c r="M571" s="126"/>
      <c r="N571" s="147" t="str">
        <f t="shared" si="95"/>
        <v/>
      </c>
      <c r="O571" s="148"/>
      <c r="P571" s="137" t="str">
        <f ca="1">IF(C571&lt;&gt;"",HYPERLINK("#LANÇAMENTOS!"&amp;ADDRESS(ROW(LANÇAMENTOS!A$16)+PAINEL!B571*2-1,1),INDIRECT("LANÇAMENTOS!"&amp;ADDRESS(ROW(LANÇAMENTOS!A$16)+PAINEL!B571*2-1,COLUMN(LANÇAMENTOS!F547)))),"")</f>
        <v/>
      </c>
      <c r="Q571" s="138"/>
      <c r="R571" s="57">
        <f t="shared" ca="1" si="96"/>
        <v>0</v>
      </c>
      <c r="S571" s="57" t="str">
        <f t="shared" ca="1" si="97"/>
        <v/>
      </c>
      <c r="T571" s="57" t="str">
        <f t="shared" ca="1" si="98"/>
        <v/>
      </c>
      <c r="U571" s="115"/>
      <c r="V571" s="56"/>
      <c r="W571" s="56"/>
    </row>
    <row r="572" spans="1:23" s="162" customFormat="1" ht="37.5" customHeight="1" x14ac:dyDescent="0.35">
      <c r="A572" s="99"/>
      <c r="B572" s="80">
        <f>HYPERLINK("#LANÇAMENTOS!"&amp;ADDRESS(ROW(LANÇAMENTOS!$A$16)+(ROW()-ROW($B$40))*2-1,1),ROW()-ROW($B$40))</f>
        <v>532</v>
      </c>
      <c r="C572" s="127"/>
      <c r="D572" s="128"/>
      <c r="E572" s="124"/>
      <c r="F572" s="125"/>
      <c r="G572" s="125"/>
      <c r="H572" s="125"/>
      <c r="I572" s="125"/>
      <c r="J572" s="126"/>
      <c r="K572" s="124"/>
      <c r="L572" s="125"/>
      <c r="M572" s="126"/>
      <c r="N572" s="147" t="str">
        <f t="shared" si="95"/>
        <v/>
      </c>
      <c r="O572" s="148"/>
      <c r="P572" s="137" t="str">
        <f ca="1">IF(C572&lt;&gt;"",HYPERLINK("#LANÇAMENTOS!"&amp;ADDRESS(ROW(LANÇAMENTOS!A$16)+PAINEL!B572*2-1,1),INDIRECT("LANÇAMENTOS!"&amp;ADDRESS(ROW(LANÇAMENTOS!A$16)+PAINEL!B572*2-1,COLUMN(LANÇAMENTOS!F548)))),"")</f>
        <v/>
      </c>
      <c r="Q572" s="138"/>
      <c r="R572" s="57">
        <f t="shared" ca="1" si="96"/>
        <v>0</v>
      </c>
      <c r="S572" s="57" t="str">
        <f t="shared" ca="1" si="97"/>
        <v/>
      </c>
      <c r="T572" s="57" t="str">
        <f t="shared" ca="1" si="98"/>
        <v/>
      </c>
      <c r="U572" s="115"/>
      <c r="V572" s="56"/>
      <c r="W572" s="56"/>
    </row>
    <row r="573" spans="1:23" s="162" customFormat="1" ht="37.5" customHeight="1" x14ac:dyDescent="0.35">
      <c r="A573" s="99"/>
      <c r="B573" s="80">
        <f>HYPERLINK("#LANÇAMENTOS!"&amp;ADDRESS(ROW(LANÇAMENTOS!$A$16)+(ROW()-ROW($B$40))*2-1,1),ROW()-ROW($B$40))</f>
        <v>533</v>
      </c>
      <c r="C573" s="127"/>
      <c r="D573" s="128"/>
      <c r="E573" s="124"/>
      <c r="F573" s="125"/>
      <c r="G573" s="125"/>
      <c r="H573" s="125"/>
      <c r="I573" s="125"/>
      <c r="J573" s="126"/>
      <c r="K573" s="124"/>
      <c r="L573" s="125"/>
      <c r="M573" s="126"/>
      <c r="N573" s="147" t="str">
        <f t="shared" si="95"/>
        <v/>
      </c>
      <c r="O573" s="148"/>
      <c r="P573" s="137" t="str">
        <f ca="1">IF(C573&lt;&gt;"",HYPERLINK("#LANÇAMENTOS!"&amp;ADDRESS(ROW(LANÇAMENTOS!A$16)+PAINEL!B573*2-1,1),INDIRECT("LANÇAMENTOS!"&amp;ADDRESS(ROW(LANÇAMENTOS!A$16)+PAINEL!B573*2-1,COLUMN(LANÇAMENTOS!F549)))),"")</f>
        <v/>
      </c>
      <c r="Q573" s="138"/>
      <c r="R573" s="57">
        <f t="shared" ca="1" si="96"/>
        <v>0</v>
      </c>
      <c r="S573" s="57" t="str">
        <f t="shared" ca="1" si="97"/>
        <v/>
      </c>
      <c r="T573" s="57" t="str">
        <f t="shared" ca="1" si="98"/>
        <v/>
      </c>
      <c r="U573" s="115"/>
      <c r="V573" s="56"/>
      <c r="W573" s="56"/>
    </row>
    <row r="574" spans="1:23" s="162" customFormat="1" ht="37.5" customHeight="1" x14ac:dyDescent="0.35">
      <c r="A574" s="99"/>
      <c r="B574" s="80">
        <f>HYPERLINK("#LANÇAMENTOS!"&amp;ADDRESS(ROW(LANÇAMENTOS!$A$16)+(ROW()-ROW($B$40))*2-1,1),ROW()-ROW($B$40))</f>
        <v>534</v>
      </c>
      <c r="C574" s="127"/>
      <c r="D574" s="128"/>
      <c r="E574" s="124"/>
      <c r="F574" s="125"/>
      <c r="G574" s="125"/>
      <c r="H574" s="125"/>
      <c r="I574" s="125"/>
      <c r="J574" s="126"/>
      <c r="K574" s="124"/>
      <c r="L574" s="125"/>
      <c r="M574" s="126"/>
      <c r="N574" s="147" t="str">
        <f t="shared" si="95"/>
        <v/>
      </c>
      <c r="O574" s="148"/>
      <c r="P574" s="137" t="str">
        <f ca="1">IF(C574&lt;&gt;"",HYPERLINK("#LANÇAMENTOS!"&amp;ADDRESS(ROW(LANÇAMENTOS!A$16)+PAINEL!B574*2-1,1),INDIRECT("LANÇAMENTOS!"&amp;ADDRESS(ROW(LANÇAMENTOS!A$16)+PAINEL!B574*2-1,COLUMN(LANÇAMENTOS!F550)))),"")</f>
        <v/>
      </c>
      <c r="Q574" s="138"/>
      <c r="R574" s="57">
        <f t="shared" ca="1" si="96"/>
        <v>0</v>
      </c>
      <c r="S574" s="57" t="str">
        <f t="shared" ca="1" si="97"/>
        <v/>
      </c>
      <c r="T574" s="57" t="str">
        <f t="shared" ca="1" si="98"/>
        <v/>
      </c>
      <c r="U574" s="115"/>
      <c r="V574" s="56"/>
      <c r="W574" s="56"/>
    </row>
    <row r="575" spans="1:23" s="162" customFormat="1" ht="37.5" customHeight="1" x14ac:dyDescent="0.35">
      <c r="A575" s="99"/>
      <c r="B575" s="80">
        <f>HYPERLINK("#LANÇAMENTOS!"&amp;ADDRESS(ROW(LANÇAMENTOS!$A$16)+(ROW()-ROW($B$40))*2-1,1),ROW()-ROW($B$40))</f>
        <v>535</v>
      </c>
      <c r="C575" s="127"/>
      <c r="D575" s="128"/>
      <c r="E575" s="124"/>
      <c r="F575" s="125"/>
      <c r="G575" s="125"/>
      <c r="H575" s="125"/>
      <c r="I575" s="125"/>
      <c r="J575" s="126"/>
      <c r="K575" s="124"/>
      <c r="L575" s="125"/>
      <c r="M575" s="126"/>
      <c r="N575" s="147" t="str">
        <f t="shared" si="95"/>
        <v/>
      </c>
      <c r="O575" s="148"/>
      <c r="P575" s="137" t="str">
        <f ca="1">IF(C575&lt;&gt;"",HYPERLINK("#LANÇAMENTOS!"&amp;ADDRESS(ROW(LANÇAMENTOS!A$16)+PAINEL!B575*2-1,1),INDIRECT("LANÇAMENTOS!"&amp;ADDRESS(ROW(LANÇAMENTOS!A$16)+PAINEL!B575*2-1,COLUMN(LANÇAMENTOS!F551)))),"")</f>
        <v/>
      </c>
      <c r="Q575" s="138"/>
      <c r="R575" s="57">
        <f t="shared" ca="1" si="96"/>
        <v>0</v>
      </c>
      <c r="S575" s="57" t="str">
        <f t="shared" ca="1" si="97"/>
        <v/>
      </c>
      <c r="T575" s="57" t="str">
        <f t="shared" ca="1" si="98"/>
        <v/>
      </c>
      <c r="U575" s="115"/>
      <c r="V575" s="56"/>
      <c r="W575" s="56"/>
    </row>
    <row r="576" spans="1:23" s="162" customFormat="1" ht="37.5" customHeight="1" x14ac:dyDescent="0.35">
      <c r="A576" s="99"/>
      <c r="B576" s="80">
        <f>HYPERLINK("#LANÇAMENTOS!"&amp;ADDRESS(ROW(LANÇAMENTOS!$A$16)+(ROW()-ROW($B$40))*2-1,1),ROW()-ROW($B$40))</f>
        <v>536</v>
      </c>
      <c r="C576" s="127"/>
      <c r="D576" s="128"/>
      <c r="E576" s="124"/>
      <c r="F576" s="125"/>
      <c r="G576" s="125"/>
      <c r="H576" s="125"/>
      <c r="I576" s="125"/>
      <c r="J576" s="126"/>
      <c r="K576" s="124"/>
      <c r="L576" s="125"/>
      <c r="M576" s="126"/>
      <c r="N576" s="147" t="str">
        <f t="shared" si="95"/>
        <v/>
      </c>
      <c r="O576" s="148"/>
      <c r="P576" s="137" t="str">
        <f ca="1">IF(C576&lt;&gt;"",HYPERLINK("#LANÇAMENTOS!"&amp;ADDRESS(ROW(LANÇAMENTOS!A$16)+PAINEL!B576*2-1,1),INDIRECT("LANÇAMENTOS!"&amp;ADDRESS(ROW(LANÇAMENTOS!A$16)+PAINEL!B576*2-1,COLUMN(LANÇAMENTOS!F552)))),"")</f>
        <v/>
      </c>
      <c r="Q576" s="138"/>
      <c r="R576" s="57">
        <f t="shared" ca="1" si="96"/>
        <v>0</v>
      </c>
      <c r="S576" s="57" t="str">
        <f t="shared" ca="1" si="97"/>
        <v/>
      </c>
      <c r="T576" s="57" t="str">
        <f t="shared" ca="1" si="98"/>
        <v/>
      </c>
      <c r="U576" s="115"/>
      <c r="V576" s="56"/>
      <c r="W576" s="56"/>
    </row>
    <row r="577" spans="1:23" s="162" customFormat="1" ht="37.5" customHeight="1" x14ac:dyDescent="0.35">
      <c r="A577" s="99"/>
      <c r="B577" s="80">
        <f>HYPERLINK("#LANÇAMENTOS!"&amp;ADDRESS(ROW(LANÇAMENTOS!$A$16)+(ROW()-ROW($B$40))*2-1,1),ROW()-ROW($B$40))</f>
        <v>537</v>
      </c>
      <c r="C577" s="127"/>
      <c r="D577" s="128"/>
      <c r="E577" s="124"/>
      <c r="F577" s="125"/>
      <c r="G577" s="125"/>
      <c r="H577" s="125"/>
      <c r="I577" s="125"/>
      <c r="J577" s="126"/>
      <c r="K577" s="124"/>
      <c r="L577" s="125"/>
      <c r="M577" s="126"/>
      <c r="N577" s="147" t="str">
        <f t="shared" si="95"/>
        <v/>
      </c>
      <c r="O577" s="148"/>
      <c r="P577" s="137" t="str">
        <f ca="1">IF(C577&lt;&gt;"",HYPERLINK("#LANÇAMENTOS!"&amp;ADDRESS(ROW(LANÇAMENTOS!A$16)+PAINEL!B577*2-1,1),INDIRECT("LANÇAMENTOS!"&amp;ADDRESS(ROW(LANÇAMENTOS!A$16)+PAINEL!B577*2-1,COLUMN(LANÇAMENTOS!F553)))),"")</f>
        <v/>
      </c>
      <c r="Q577" s="138"/>
      <c r="R577" s="57">
        <f t="shared" ca="1" si="96"/>
        <v>0</v>
      </c>
      <c r="S577" s="57" t="str">
        <f t="shared" ca="1" si="97"/>
        <v/>
      </c>
      <c r="T577" s="57" t="str">
        <f t="shared" ca="1" si="98"/>
        <v/>
      </c>
      <c r="U577" s="115"/>
      <c r="V577" s="56"/>
      <c r="W577" s="56"/>
    </row>
    <row r="578" spans="1:23" s="162" customFormat="1" ht="37.5" customHeight="1" x14ac:dyDescent="0.35">
      <c r="A578" s="99"/>
      <c r="B578" s="80">
        <f>HYPERLINK("#LANÇAMENTOS!"&amp;ADDRESS(ROW(LANÇAMENTOS!$A$16)+(ROW()-ROW($B$40))*2-1,1),ROW()-ROW($B$40))</f>
        <v>538</v>
      </c>
      <c r="C578" s="127"/>
      <c r="D578" s="128"/>
      <c r="E578" s="124"/>
      <c r="F578" s="125"/>
      <c r="G578" s="125"/>
      <c r="H578" s="125"/>
      <c r="I578" s="125"/>
      <c r="J578" s="126"/>
      <c r="K578" s="124"/>
      <c r="L578" s="125"/>
      <c r="M578" s="126"/>
      <c r="N578" s="147" t="str">
        <f t="shared" si="95"/>
        <v/>
      </c>
      <c r="O578" s="148"/>
      <c r="P578" s="137" t="str">
        <f ca="1">IF(C578&lt;&gt;"",HYPERLINK("#LANÇAMENTOS!"&amp;ADDRESS(ROW(LANÇAMENTOS!A$16)+PAINEL!B578*2-1,1),INDIRECT("LANÇAMENTOS!"&amp;ADDRESS(ROW(LANÇAMENTOS!A$16)+PAINEL!B578*2-1,COLUMN(LANÇAMENTOS!F554)))),"")</f>
        <v/>
      </c>
      <c r="Q578" s="138"/>
      <c r="R578" s="57">
        <f t="shared" ca="1" si="96"/>
        <v>0</v>
      </c>
      <c r="S578" s="57" t="str">
        <f t="shared" ca="1" si="97"/>
        <v/>
      </c>
      <c r="T578" s="57" t="str">
        <f t="shared" ca="1" si="98"/>
        <v/>
      </c>
      <c r="U578" s="115"/>
      <c r="V578" s="56"/>
      <c r="W578" s="56"/>
    </row>
    <row r="579" spans="1:23" s="162" customFormat="1" ht="37.5" customHeight="1" x14ac:dyDescent="0.35">
      <c r="A579" s="99"/>
      <c r="B579" s="80">
        <f>HYPERLINK("#LANÇAMENTOS!"&amp;ADDRESS(ROW(LANÇAMENTOS!$A$16)+(ROW()-ROW($B$40))*2-1,1),ROW()-ROW($B$40))</f>
        <v>539</v>
      </c>
      <c r="C579" s="127"/>
      <c r="D579" s="128"/>
      <c r="E579" s="124"/>
      <c r="F579" s="125"/>
      <c r="G579" s="125"/>
      <c r="H579" s="125"/>
      <c r="I579" s="125"/>
      <c r="J579" s="126"/>
      <c r="K579" s="124"/>
      <c r="L579" s="125"/>
      <c r="M579" s="126"/>
      <c r="N579" s="147" t="str">
        <f t="shared" si="95"/>
        <v/>
      </c>
      <c r="O579" s="148"/>
      <c r="P579" s="137" t="str">
        <f ca="1">IF(C579&lt;&gt;"",HYPERLINK("#LANÇAMENTOS!"&amp;ADDRESS(ROW(LANÇAMENTOS!A$16)+PAINEL!B579*2-1,1),INDIRECT("LANÇAMENTOS!"&amp;ADDRESS(ROW(LANÇAMENTOS!A$16)+PAINEL!B579*2-1,COLUMN(LANÇAMENTOS!F555)))),"")</f>
        <v/>
      </c>
      <c r="Q579" s="138"/>
      <c r="R579" s="57">
        <f t="shared" ca="1" si="96"/>
        <v>0</v>
      </c>
      <c r="S579" s="57" t="str">
        <f t="shared" ca="1" si="97"/>
        <v/>
      </c>
      <c r="T579" s="57" t="str">
        <f t="shared" ca="1" si="98"/>
        <v/>
      </c>
      <c r="U579" s="115"/>
      <c r="V579" s="56"/>
      <c r="W579" s="56"/>
    </row>
    <row r="580" spans="1:23" s="162" customFormat="1" ht="37.5" customHeight="1" x14ac:dyDescent="0.35">
      <c r="A580" s="99"/>
      <c r="B580" s="80">
        <f>HYPERLINK("#LANÇAMENTOS!"&amp;ADDRESS(ROW(LANÇAMENTOS!$A$16)+(ROW()-ROW($B$40))*2-1,1),ROW()-ROW($B$40))</f>
        <v>540</v>
      </c>
      <c r="C580" s="127"/>
      <c r="D580" s="128"/>
      <c r="E580" s="124"/>
      <c r="F580" s="125"/>
      <c r="G580" s="125"/>
      <c r="H580" s="125"/>
      <c r="I580" s="125"/>
      <c r="J580" s="126"/>
      <c r="K580" s="124"/>
      <c r="L580" s="125"/>
      <c r="M580" s="126"/>
      <c r="N580" s="147" t="str">
        <f t="shared" si="95"/>
        <v/>
      </c>
      <c r="O580" s="148"/>
      <c r="P580" s="137" t="str">
        <f ca="1">IF(C580&lt;&gt;"",HYPERLINK("#LANÇAMENTOS!"&amp;ADDRESS(ROW(LANÇAMENTOS!A$16)+PAINEL!B580*2-1,1),INDIRECT("LANÇAMENTOS!"&amp;ADDRESS(ROW(LANÇAMENTOS!A$16)+PAINEL!B580*2-1,COLUMN(LANÇAMENTOS!F556)))),"")</f>
        <v/>
      </c>
      <c r="Q580" s="138"/>
      <c r="R580" s="57">
        <f t="shared" ca="1" si="96"/>
        <v>0</v>
      </c>
      <c r="S580" s="57" t="str">
        <f t="shared" ca="1" si="97"/>
        <v/>
      </c>
      <c r="T580" s="57" t="str">
        <f t="shared" ca="1" si="98"/>
        <v/>
      </c>
      <c r="U580" s="115"/>
      <c r="V580" s="56"/>
      <c r="W580" s="56"/>
    </row>
    <row r="581" spans="1:23" s="162" customFormat="1" ht="37.5" customHeight="1" x14ac:dyDescent="0.35">
      <c r="A581" s="99"/>
      <c r="B581" s="80">
        <f>HYPERLINK("#LANÇAMENTOS!"&amp;ADDRESS(ROW(LANÇAMENTOS!$A$16)+(ROW()-ROW($B$40))*2-1,1),ROW()-ROW($B$40))</f>
        <v>541</v>
      </c>
      <c r="C581" s="127"/>
      <c r="D581" s="128"/>
      <c r="E581" s="124"/>
      <c r="F581" s="125"/>
      <c r="G581" s="125"/>
      <c r="H581" s="125"/>
      <c r="I581" s="125"/>
      <c r="J581" s="126"/>
      <c r="K581" s="124"/>
      <c r="L581" s="125"/>
      <c r="M581" s="126"/>
      <c r="N581" s="147" t="str">
        <f t="shared" si="95"/>
        <v/>
      </c>
      <c r="O581" s="148"/>
      <c r="P581" s="137" t="str">
        <f ca="1">IF(C581&lt;&gt;"",HYPERLINK("#LANÇAMENTOS!"&amp;ADDRESS(ROW(LANÇAMENTOS!A$16)+PAINEL!B581*2-1,1),INDIRECT("LANÇAMENTOS!"&amp;ADDRESS(ROW(LANÇAMENTOS!A$16)+PAINEL!B581*2-1,COLUMN(LANÇAMENTOS!F557)))),"")</f>
        <v/>
      </c>
      <c r="Q581" s="138"/>
      <c r="R581" s="57">
        <f t="shared" ca="1" si="96"/>
        <v>0</v>
      </c>
      <c r="S581" s="57" t="str">
        <f t="shared" ca="1" si="97"/>
        <v/>
      </c>
      <c r="T581" s="57" t="str">
        <f t="shared" ca="1" si="98"/>
        <v/>
      </c>
      <c r="U581" s="115"/>
      <c r="V581" s="56"/>
      <c r="W581" s="56"/>
    </row>
    <row r="582" spans="1:23" s="162" customFormat="1" ht="37.5" customHeight="1" x14ac:dyDescent="0.35">
      <c r="A582" s="99"/>
      <c r="B582" s="80">
        <f>HYPERLINK("#LANÇAMENTOS!"&amp;ADDRESS(ROW(LANÇAMENTOS!$A$16)+(ROW()-ROW($B$40))*2-1,1),ROW()-ROW($B$40))</f>
        <v>542</v>
      </c>
      <c r="C582" s="127"/>
      <c r="D582" s="128"/>
      <c r="E582" s="124"/>
      <c r="F582" s="125"/>
      <c r="G582" s="125"/>
      <c r="H582" s="125"/>
      <c r="I582" s="125"/>
      <c r="J582" s="126"/>
      <c r="K582" s="124"/>
      <c r="L582" s="125"/>
      <c r="M582" s="126"/>
      <c r="N582" s="147" t="str">
        <f t="shared" si="95"/>
        <v/>
      </c>
      <c r="O582" s="148"/>
      <c r="P582" s="137" t="str">
        <f ca="1">IF(C582&lt;&gt;"",HYPERLINK("#LANÇAMENTOS!"&amp;ADDRESS(ROW(LANÇAMENTOS!A$16)+PAINEL!B582*2-1,1),INDIRECT("LANÇAMENTOS!"&amp;ADDRESS(ROW(LANÇAMENTOS!A$16)+PAINEL!B582*2-1,COLUMN(LANÇAMENTOS!F558)))),"")</f>
        <v/>
      </c>
      <c r="Q582" s="138"/>
      <c r="R582" s="57">
        <f t="shared" ca="1" si="96"/>
        <v>0</v>
      </c>
      <c r="S582" s="57" t="str">
        <f t="shared" ca="1" si="97"/>
        <v/>
      </c>
      <c r="T582" s="57" t="str">
        <f t="shared" ca="1" si="98"/>
        <v/>
      </c>
      <c r="U582" s="115"/>
      <c r="V582" s="56"/>
      <c r="W582" s="56"/>
    </row>
    <row r="583" spans="1:23" s="162" customFormat="1" ht="37.5" customHeight="1" x14ac:dyDescent="0.35">
      <c r="A583" s="99"/>
      <c r="B583" s="80">
        <f>HYPERLINK("#LANÇAMENTOS!"&amp;ADDRESS(ROW(LANÇAMENTOS!$A$16)+(ROW()-ROW($B$40))*2-1,1),ROW()-ROW($B$40))</f>
        <v>543</v>
      </c>
      <c r="C583" s="127"/>
      <c r="D583" s="128"/>
      <c r="E583" s="124"/>
      <c r="F583" s="125"/>
      <c r="G583" s="125"/>
      <c r="H583" s="125"/>
      <c r="I583" s="125"/>
      <c r="J583" s="126"/>
      <c r="K583" s="124"/>
      <c r="L583" s="125"/>
      <c r="M583" s="126"/>
      <c r="N583" s="147" t="str">
        <f t="shared" si="95"/>
        <v/>
      </c>
      <c r="O583" s="148"/>
      <c r="P583" s="137" t="str">
        <f ca="1">IF(C583&lt;&gt;"",HYPERLINK("#LANÇAMENTOS!"&amp;ADDRESS(ROW(LANÇAMENTOS!A$16)+PAINEL!B583*2-1,1),INDIRECT("LANÇAMENTOS!"&amp;ADDRESS(ROW(LANÇAMENTOS!A$16)+PAINEL!B583*2-1,COLUMN(LANÇAMENTOS!F559)))),"")</f>
        <v/>
      </c>
      <c r="Q583" s="138"/>
      <c r="R583" s="57">
        <f t="shared" ca="1" si="96"/>
        <v>0</v>
      </c>
      <c r="S583" s="57" t="str">
        <f t="shared" ca="1" si="97"/>
        <v/>
      </c>
      <c r="T583" s="57" t="str">
        <f t="shared" ca="1" si="98"/>
        <v/>
      </c>
      <c r="U583" s="115"/>
      <c r="V583" s="56"/>
      <c r="W583" s="56"/>
    </row>
    <row r="584" spans="1:23" s="162" customFormat="1" ht="37.5" customHeight="1" x14ac:dyDescent="0.35">
      <c r="A584" s="99"/>
      <c r="B584" s="80">
        <f>HYPERLINK("#LANÇAMENTOS!"&amp;ADDRESS(ROW(LANÇAMENTOS!$A$16)+(ROW()-ROW($B$40))*2-1,1),ROW()-ROW($B$40))</f>
        <v>544</v>
      </c>
      <c r="C584" s="127"/>
      <c r="D584" s="128"/>
      <c r="E584" s="124"/>
      <c r="F584" s="125"/>
      <c r="G584" s="125"/>
      <c r="H584" s="125"/>
      <c r="I584" s="125"/>
      <c r="J584" s="126"/>
      <c r="K584" s="124"/>
      <c r="L584" s="125"/>
      <c r="M584" s="126"/>
      <c r="N584" s="147" t="str">
        <f t="shared" si="95"/>
        <v/>
      </c>
      <c r="O584" s="148"/>
      <c r="P584" s="137" t="str">
        <f ca="1">IF(C584&lt;&gt;"",HYPERLINK("#LANÇAMENTOS!"&amp;ADDRESS(ROW(LANÇAMENTOS!A$16)+PAINEL!B584*2-1,1),INDIRECT("LANÇAMENTOS!"&amp;ADDRESS(ROW(LANÇAMENTOS!A$16)+PAINEL!B584*2-1,COLUMN(LANÇAMENTOS!F560)))),"")</f>
        <v/>
      </c>
      <c r="Q584" s="138"/>
      <c r="R584" s="57">
        <f t="shared" ca="1" si="96"/>
        <v>0</v>
      </c>
      <c r="S584" s="57" t="str">
        <f t="shared" ca="1" si="97"/>
        <v/>
      </c>
      <c r="T584" s="57" t="str">
        <f t="shared" ca="1" si="98"/>
        <v/>
      </c>
      <c r="U584" s="115"/>
      <c r="V584" s="56"/>
      <c r="W584" s="56"/>
    </row>
    <row r="585" spans="1:23" s="162" customFormat="1" ht="37.5" customHeight="1" x14ac:dyDescent="0.35">
      <c r="A585" s="99"/>
      <c r="B585" s="80">
        <f>HYPERLINK("#LANÇAMENTOS!"&amp;ADDRESS(ROW(LANÇAMENTOS!$A$16)+(ROW()-ROW($B$40))*2-1,1),ROW()-ROW($B$40))</f>
        <v>545</v>
      </c>
      <c r="C585" s="127"/>
      <c r="D585" s="128"/>
      <c r="E585" s="124"/>
      <c r="F585" s="125"/>
      <c r="G585" s="125"/>
      <c r="H585" s="125"/>
      <c r="I585" s="125"/>
      <c r="J585" s="126"/>
      <c r="K585" s="124"/>
      <c r="L585" s="125"/>
      <c r="M585" s="126"/>
      <c r="N585" s="147" t="str">
        <f t="shared" si="95"/>
        <v/>
      </c>
      <c r="O585" s="148"/>
      <c r="P585" s="137" t="str">
        <f ca="1">IF(C585&lt;&gt;"",HYPERLINK("#LANÇAMENTOS!"&amp;ADDRESS(ROW(LANÇAMENTOS!A$16)+PAINEL!B585*2-1,1),INDIRECT("LANÇAMENTOS!"&amp;ADDRESS(ROW(LANÇAMENTOS!A$16)+PAINEL!B585*2-1,COLUMN(LANÇAMENTOS!F561)))),"")</f>
        <v/>
      </c>
      <c r="Q585" s="138"/>
      <c r="R585" s="57">
        <f t="shared" ca="1" si="96"/>
        <v>0</v>
      </c>
      <c r="S585" s="57" t="str">
        <f t="shared" ca="1" si="97"/>
        <v/>
      </c>
      <c r="T585" s="57" t="str">
        <f t="shared" ca="1" si="98"/>
        <v/>
      </c>
      <c r="U585" s="115"/>
      <c r="V585" s="56"/>
      <c r="W585" s="56"/>
    </row>
    <row r="586" spans="1:23" s="162" customFormat="1" ht="37.5" customHeight="1" x14ac:dyDescent="0.35">
      <c r="A586" s="99"/>
      <c r="B586" s="80">
        <f>HYPERLINK("#LANÇAMENTOS!"&amp;ADDRESS(ROW(LANÇAMENTOS!$A$16)+(ROW()-ROW($B$40))*2-1,1),ROW()-ROW($B$40))</f>
        <v>546</v>
      </c>
      <c r="C586" s="127"/>
      <c r="D586" s="128"/>
      <c r="E586" s="124"/>
      <c r="F586" s="125"/>
      <c r="G586" s="125"/>
      <c r="H586" s="125"/>
      <c r="I586" s="125"/>
      <c r="J586" s="126"/>
      <c r="K586" s="124"/>
      <c r="L586" s="125"/>
      <c r="M586" s="126"/>
      <c r="N586" s="147" t="str">
        <f t="shared" si="95"/>
        <v/>
      </c>
      <c r="O586" s="148"/>
      <c r="P586" s="137" t="str">
        <f ca="1">IF(C586&lt;&gt;"",HYPERLINK("#LANÇAMENTOS!"&amp;ADDRESS(ROW(LANÇAMENTOS!A$16)+PAINEL!B586*2-1,1),INDIRECT("LANÇAMENTOS!"&amp;ADDRESS(ROW(LANÇAMENTOS!A$16)+PAINEL!B586*2-1,COLUMN(LANÇAMENTOS!F562)))),"")</f>
        <v/>
      </c>
      <c r="Q586" s="138"/>
      <c r="R586" s="57">
        <f t="shared" ca="1" si="96"/>
        <v>0</v>
      </c>
      <c r="S586" s="57" t="str">
        <f t="shared" ca="1" si="97"/>
        <v/>
      </c>
      <c r="T586" s="57" t="str">
        <f t="shared" ca="1" si="98"/>
        <v/>
      </c>
      <c r="U586" s="115"/>
      <c r="V586" s="56"/>
      <c r="W586" s="56"/>
    </row>
    <row r="587" spans="1:23" s="162" customFormat="1" ht="37.5" customHeight="1" x14ac:dyDescent="0.35">
      <c r="A587" s="99"/>
      <c r="B587" s="80">
        <f>HYPERLINK("#LANÇAMENTOS!"&amp;ADDRESS(ROW(LANÇAMENTOS!$A$16)+(ROW()-ROW($B$40))*2-1,1),ROW()-ROW($B$40))</f>
        <v>547</v>
      </c>
      <c r="C587" s="127"/>
      <c r="D587" s="128"/>
      <c r="E587" s="124"/>
      <c r="F587" s="125"/>
      <c r="G587" s="125"/>
      <c r="H587" s="125"/>
      <c r="I587" s="125"/>
      <c r="J587" s="126"/>
      <c r="K587" s="124"/>
      <c r="L587" s="125"/>
      <c r="M587" s="126"/>
      <c r="N587" s="147" t="str">
        <f t="shared" si="95"/>
        <v/>
      </c>
      <c r="O587" s="148"/>
      <c r="P587" s="137" t="str">
        <f ca="1">IF(C587&lt;&gt;"",HYPERLINK("#LANÇAMENTOS!"&amp;ADDRESS(ROW(LANÇAMENTOS!A$16)+PAINEL!B587*2-1,1),INDIRECT("LANÇAMENTOS!"&amp;ADDRESS(ROW(LANÇAMENTOS!A$16)+PAINEL!B587*2-1,COLUMN(LANÇAMENTOS!F563)))),"")</f>
        <v/>
      </c>
      <c r="Q587" s="138"/>
      <c r="R587" s="57">
        <f t="shared" ca="1" si="96"/>
        <v>0</v>
      </c>
      <c r="S587" s="57" t="str">
        <f t="shared" ca="1" si="97"/>
        <v/>
      </c>
      <c r="T587" s="57" t="str">
        <f t="shared" ca="1" si="98"/>
        <v/>
      </c>
      <c r="U587" s="115"/>
      <c r="V587" s="56"/>
      <c r="W587" s="56"/>
    </row>
    <row r="588" spans="1:23" s="162" customFormat="1" ht="37.5" customHeight="1" x14ac:dyDescent="0.35">
      <c r="A588" s="99"/>
      <c r="B588" s="80">
        <f>HYPERLINK("#LANÇAMENTOS!"&amp;ADDRESS(ROW(LANÇAMENTOS!$A$16)+(ROW()-ROW($B$40))*2-1,1),ROW()-ROW($B$40))</f>
        <v>548</v>
      </c>
      <c r="C588" s="127"/>
      <c r="D588" s="128"/>
      <c r="E588" s="124"/>
      <c r="F588" s="125"/>
      <c r="G588" s="125"/>
      <c r="H588" s="125"/>
      <c r="I588" s="125"/>
      <c r="J588" s="126"/>
      <c r="K588" s="124"/>
      <c r="L588" s="125"/>
      <c r="M588" s="126"/>
      <c r="N588" s="147" t="str">
        <f t="shared" si="95"/>
        <v/>
      </c>
      <c r="O588" s="148"/>
      <c r="P588" s="137" t="str">
        <f ca="1">IF(C588&lt;&gt;"",HYPERLINK("#LANÇAMENTOS!"&amp;ADDRESS(ROW(LANÇAMENTOS!A$16)+PAINEL!B588*2-1,1),INDIRECT("LANÇAMENTOS!"&amp;ADDRESS(ROW(LANÇAMENTOS!A$16)+PAINEL!B588*2-1,COLUMN(LANÇAMENTOS!F564)))),"")</f>
        <v/>
      </c>
      <c r="Q588" s="138"/>
      <c r="R588" s="57">
        <f t="shared" ca="1" si="96"/>
        <v>0</v>
      </c>
      <c r="S588" s="57" t="str">
        <f t="shared" ca="1" si="97"/>
        <v/>
      </c>
      <c r="T588" s="57" t="str">
        <f t="shared" ca="1" si="98"/>
        <v/>
      </c>
      <c r="U588" s="115"/>
      <c r="V588" s="56"/>
      <c r="W588" s="56"/>
    </row>
    <row r="589" spans="1:23" s="162" customFormat="1" ht="37.5" customHeight="1" x14ac:dyDescent="0.35">
      <c r="A589" s="99"/>
      <c r="B589" s="80">
        <f>HYPERLINK("#LANÇAMENTOS!"&amp;ADDRESS(ROW(LANÇAMENTOS!$A$16)+(ROW()-ROW($B$40))*2-1,1),ROW()-ROW($B$40))</f>
        <v>549</v>
      </c>
      <c r="C589" s="127"/>
      <c r="D589" s="128"/>
      <c r="E589" s="124"/>
      <c r="F589" s="125"/>
      <c r="G589" s="125"/>
      <c r="H589" s="125"/>
      <c r="I589" s="125"/>
      <c r="J589" s="126"/>
      <c r="K589" s="124"/>
      <c r="L589" s="125"/>
      <c r="M589" s="126"/>
      <c r="N589" s="147" t="str">
        <f t="shared" si="95"/>
        <v/>
      </c>
      <c r="O589" s="148"/>
      <c r="P589" s="137" t="str">
        <f ca="1">IF(C589&lt;&gt;"",HYPERLINK("#LANÇAMENTOS!"&amp;ADDRESS(ROW(LANÇAMENTOS!A$16)+PAINEL!B589*2-1,1),INDIRECT("LANÇAMENTOS!"&amp;ADDRESS(ROW(LANÇAMENTOS!A$16)+PAINEL!B589*2-1,COLUMN(LANÇAMENTOS!F565)))),"")</f>
        <v/>
      </c>
      <c r="Q589" s="138"/>
      <c r="R589" s="57">
        <f t="shared" ca="1" si="96"/>
        <v>0</v>
      </c>
      <c r="S589" s="57" t="str">
        <f t="shared" ca="1" si="97"/>
        <v/>
      </c>
      <c r="T589" s="57" t="str">
        <f t="shared" ca="1" si="98"/>
        <v/>
      </c>
      <c r="U589" s="115"/>
      <c r="V589" s="56"/>
      <c r="W589" s="56"/>
    </row>
    <row r="590" spans="1:23" s="162" customFormat="1" ht="37.5" customHeight="1" x14ac:dyDescent="0.35">
      <c r="A590" s="99"/>
      <c r="B590" s="80">
        <f>HYPERLINK("#LANÇAMENTOS!"&amp;ADDRESS(ROW(LANÇAMENTOS!$A$16)+(ROW()-ROW($B$40))*2-1,1),ROW()-ROW($B$40))</f>
        <v>550</v>
      </c>
      <c r="C590" s="127"/>
      <c r="D590" s="128"/>
      <c r="E590" s="124"/>
      <c r="F590" s="125"/>
      <c r="G590" s="125"/>
      <c r="H590" s="125"/>
      <c r="I590" s="125"/>
      <c r="J590" s="126"/>
      <c r="K590" s="124"/>
      <c r="L590" s="125"/>
      <c r="M590" s="126"/>
      <c r="N590" s="147" t="str">
        <f t="shared" si="95"/>
        <v/>
      </c>
      <c r="O590" s="148"/>
      <c r="P590" s="137" t="str">
        <f ca="1">IF(C590&lt;&gt;"",HYPERLINK("#LANÇAMENTOS!"&amp;ADDRESS(ROW(LANÇAMENTOS!A$16)+PAINEL!B590*2-1,1),INDIRECT("LANÇAMENTOS!"&amp;ADDRESS(ROW(LANÇAMENTOS!A$16)+PAINEL!B590*2-1,COLUMN(LANÇAMENTOS!F566)))),"")</f>
        <v/>
      </c>
      <c r="Q590" s="138"/>
      <c r="R590" s="57">
        <f t="shared" ca="1" si="96"/>
        <v>0</v>
      </c>
      <c r="S590" s="57" t="str">
        <f t="shared" ca="1" si="97"/>
        <v/>
      </c>
      <c r="T590" s="57" t="str">
        <f t="shared" ca="1" si="98"/>
        <v/>
      </c>
      <c r="U590" s="115"/>
      <c r="V590" s="56"/>
      <c r="W590" s="56"/>
    </row>
    <row r="591" spans="1:23" s="162" customFormat="1" ht="37.5" customHeight="1" x14ac:dyDescent="0.35">
      <c r="A591" s="99"/>
      <c r="B591" s="80">
        <f>HYPERLINK("#LANÇAMENTOS!"&amp;ADDRESS(ROW(LANÇAMENTOS!$A$16)+(ROW()-ROW($B$40))*2-1,1),ROW()-ROW($B$40))</f>
        <v>551</v>
      </c>
      <c r="C591" s="127"/>
      <c r="D591" s="128"/>
      <c r="E591" s="124"/>
      <c r="F591" s="125"/>
      <c r="G591" s="125"/>
      <c r="H591" s="125"/>
      <c r="I591" s="125"/>
      <c r="J591" s="126"/>
      <c r="K591" s="124"/>
      <c r="L591" s="125"/>
      <c r="M591" s="126"/>
      <c r="N591" s="147" t="str">
        <f t="shared" si="95"/>
        <v/>
      </c>
      <c r="O591" s="148"/>
      <c r="P591" s="137" t="str">
        <f ca="1">IF(C591&lt;&gt;"",HYPERLINK("#LANÇAMENTOS!"&amp;ADDRESS(ROW(LANÇAMENTOS!A$16)+PAINEL!B591*2-1,1),INDIRECT("LANÇAMENTOS!"&amp;ADDRESS(ROW(LANÇAMENTOS!A$16)+PAINEL!B591*2-1,COLUMN(LANÇAMENTOS!F567)))),"")</f>
        <v/>
      </c>
      <c r="Q591" s="138"/>
      <c r="R591" s="57">
        <f t="shared" ca="1" si="96"/>
        <v>0</v>
      </c>
      <c r="S591" s="57" t="str">
        <f t="shared" ca="1" si="97"/>
        <v/>
      </c>
      <c r="T591" s="57" t="str">
        <f t="shared" ca="1" si="98"/>
        <v/>
      </c>
      <c r="U591" s="115"/>
      <c r="V591" s="56"/>
      <c r="W591" s="56"/>
    </row>
    <row r="592" spans="1:23" s="162" customFormat="1" ht="37.5" customHeight="1" x14ac:dyDescent="0.35">
      <c r="A592" s="99"/>
      <c r="B592" s="80">
        <f>HYPERLINK("#LANÇAMENTOS!"&amp;ADDRESS(ROW(LANÇAMENTOS!$A$16)+(ROW()-ROW($B$40))*2-1,1),ROW()-ROW($B$40))</f>
        <v>552</v>
      </c>
      <c r="C592" s="127"/>
      <c r="D592" s="128"/>
      <c r="E592" s="124"/>
      <c r="F592" s="125"/>
      <c r="G592" s="125"/>
      <c r="H592" s="125"/>
      <c r="I592" s="125"/>
      <c r="J592" s="126"/>
      <c r="K592" s="124"/>
      <c r="L592" s="125"/>
      <c r="M592" s="126"/>
      <c r="N592" s="147" t="str">
        <f t="shared" si="95"/>
        <v/>
      </c>
      <c r="O592" s="148"/>
      <c r="P592" s="137" t="str">
        <f ca="1">IF(C592&lt;&gt;"",HYPERLINK("#LANÇAMENTOS!"&amp;ADDRESS(ROW(LANÇAMENTOS!A$16)+PAINEL!B592*2-1,1),INDIRECT("LANÇAMENTOS!"&amp;ADDRESS(ROW(LANÇAMENTOS!A$16)+PAINEL!B592*2-1,COLUMN(LANÇAMENTOS!F568)))),"")</f>
        <v/>
      </c>
      <c r="Q592" s="138"/>
      <c r="R592" s="57">
        <f t="shared" ca="1" si="96"/>
        <v>0</v>
      </c>
      <c r="S592" s="57" t="str">
        <f t="shared" ca="1" si="97"/>
        <v/>
      </c>
      <c r="T592" s="57" t="str">
        <f t="shared" ca="1" si="98"/>
        <v/>
      </c>
      <c r="U592" s="115"/>
      <c r="V592" s="56"/>
      <c r="W592" s="56"/>
    </row>
    <row r="593" spans="1:23" s="162" customFormat="1" ht="37.5" customHeight="1" x14ac:dyDescent="0.35">
      <c r="A593" s="99"/>
      <c r="B593" s="80">
        <f>HYPERLINK("#LANÇAMENTOS!"&amp;ADDRESS(ROW(LANÇAMENTOS!$A$16)+(ROW()-ROW($B$40))*2-1,1),ROW()-ROW($B$40))</f>
        <v>553</v>
      </c>
      <c r="C593" s="127"/>
      <c r="D593" s="128"/>
      <c r="E593" s="124"/>
      <c r="F593" s="125"/>
      <c r="G593" s="125"/>
      <c r="H593" s="125"/>
      <c r="I593" s="125"/>
      <c r="J593" s="126"/>
      <c r="K593" s="124"/>
      <c r="L593" s="125"/>
      <c r="M593" s="126"/>
      <c r="N593" s="147" t="str">
        <f t="shared" si="95"/>
        <v/>
      </c>
      <c r="O593" s="148"/>
      <c r="P593" s="137" t="str">
        <f ca="1">IF(C593&lt;&gt;"",HYPERLINK("#LANÇAMENTOS!"&amp;ADDRESS(ROW(LANÇAMENTOS!A$16)+PAINEL!B593*2-1,1),INDIRECT("LANÇAMENTOS!"&amp;ADDRESS(ROW(LANÇAMENTOS!A$16)+PAINEL!B593*2-1,COLUMN(LANÇAMENTOS!F569)))),"")</f>
        <v/>
      </c>
      <c r="Q593" s="138"/>
      <c r="R593" s="57">
        <f t="shared" ca="1" si="96"/>
        <v>0</v>
      </c>
      <c r="S593" s="57" t="str">
        <f t="shared" ca="1" si="97"/>
        <v/>
      </c>
      <c r="T593" s="57" t="str">
        <f t="shared" ca="1" si="98"/>
        <v/>
      </c>
      <c r="U593" s="115"/>
      <c r="V593" s="56"/>
      <c r="W593" s="56"/>
    </row>
    <row r="594" spans="1:23" s="162" customFormat="1" ht="37.5" customHeight="1" x14ac:dyDescent="0.35">
      <c r="A594" s="99"/>
      <c r="B594" s="80">
        <f>HYPERLINK("#LANÇAMENTOS!"&amp;ADDRESS(ROW(LANÇAMENTOS!$A$16)+(ROW()-ROW($B$40))*2-1,1),ROW()-ROW($B$40))</f>
        <v>554</v>
      </c>
      <c r="C594" s="127"/>
      <c r="D594" s="128"/>
      <c r="E594" s="124"/>
      <c r="F594" s="125"/>
      <c r="G594" s="125"/>
      <c r="H594" s="125"/>
      <c r="I594" s="125"/>
      <c r="J594" s="126"/>
      <c r="K594" s="124"/>
      <c r="L594" s="125"/>
      <c r="M594" s="126"/>
      <c r="N594" s="147" t="str">
        <f t="shared" si="95"/>
        <v/>
      </c>
      <c r="O594" s="148"/>
      <c r="P594" s="137" t="str">
        <f ca="1">IF(C594&lt;&gt;"",HYPERLINK("#LANÇAMENTOS!"&amp;ADDRESS(ROW(LANÇAMENTOS!A$16)+PAINEL!B594*2-1,1),INDIRECT("LANÇAMENTOS!"&amp;ADDRESS(ROW(LANÇAMENTOS!A$16)+PAINEL!B594*2-1,COLUMN(LANÇAMENTOS!F570)))),"")</f>
        <v/>
      </c>
      <c r="Q594" s="138"/>
      <c r="R594" s="57">
        <f t="shared" ca="1" si="96"/>
        <v>0</v>
      </c>
      <c r="S594" s="57" t="str">
        <f t="shared" ca="1" si="97"/>
        <v/>
      </c>
      <c r="T594" s="57" t="str">
        <f t="shared" ca="1" si="98"/>
        <v/>
      </c>
      <c r="U594" s="115"/>
      <c r="V594" s="56"/>
      <c r="W594" s="56"/>
    </row>
    <row r="595" spans="1:23" s="162" customFormat="1" ht="37.5" customHeight="1" x14ac:dyDescent="0.35">
      <c r="A595" s="99"/>
      <c r="B595" s="80">
        <f>HYPERLINK("#LANÇAMENTOS!"&amp;ADDRESS(ROW(LANÇAMENTOS!$A$16)+(ROW()-ROW($B$40))*2-1,1),ROW()-ROW($B$40))</f>
        <v>555</v>
      </c>
      <c r="C595" s="127"/>
      <c r="D595" s="128"/>
      <c r="E595" s="124"/>
      <c r="F595" s="125"/>
      <c r="G595" s="125"/>
      <c r="H595" s="125"/>
      <c r="I595" s="125"/>
      <c r="J595" s="126"/>
      <c r="K595" s="124"/>
      <c r="L595" s="125"/>
      <c r="M595" s="126"/>
      <c r="N595" s="147" t="str">
        <f t="shared" si="95"/>
        <v/>
      </c>
      <c r="O595" s="148"/>
      <c r="P595" s="137" t="str">
        <f ca="1">IF(C595&lt;&gt;"",HYPERLINK("#LANÇAMENTOS!"&amp;ADDRESS(ROW(LANÇAMENTOS!A$16)+PAINEL!B595*2-1,1),INDIRECT("LANÇAMENTOS!"&amp;ADDRESS(ROW(LANÇAMENTOS!A$16)+PAINEL!B595*2-1,COLUMN(LANÇAMENTOS!F571)))),"")</f>
        <v/>
      </c>
      <c r="Q595" s="138"/>
      <c r="R595" s="57">
        <f t="shared" ca="1" si="96"/>
        <v>0</v>
      </c>
      <c r="S595" s="57" t="str">
        <f t="shared" ca="1" si="97"/>
        <v/>
      </c>
      <c r="T595" s="57" t="str">
        <f t="shared" ca="1" si="98"/>
        <v/>
      </c>
      <c r="U595" s="115"/>
      <c r="V595" s="56"/>
      <c r="W595" s="56"/>
    </row>
    <row r="596" spans="1:23" s="162" customFormat="1" ht="37.5" customHeight="1" x14ac:dyDescent="0.35">
      <c r="A596" s="99"/>
      <c r="B596" s="80">
        <f>HYPERLINK("#LANÇAMENTOS!"&amp;ADDRESS(ROW(LANÇAMENTOS!$A$16)+(ROW()-ROW($B$40))*2-1,1),ROW()-ROW($B$40))</f>
        <v>556</v>
      </c>
      <c r="C596" s="127"/>
      <c r="D596" s="128"/>
      <c r="E596" s="124"/>
      <c r="F596" s="125"/>
      <c r="G596" s="125"/>
      <c r="H596" s="125"/>
      <c r="I596" s="125"/>
      <c r="J596" s="126"/>
      <c r="K596" s="124"/>
      <c r="L596" s="125"/>
      <c r="M596" s="126"/>
      <c r="N596" s="147" t="str">
        <f t="shared" si="95"/>
        <v/>
      </c>
      <c r="O596" s="148"/>
      <c r="P596" s="137" t="str">
        <f ca="1">IF(C596&lt;&gt;"",HYPERLINK("#LANÇAMENTOS!"&amp;ADDRESS(ROW(LANÇAMENTOS!A$16)+PAINEL!B596*2-1,1),INDIRECT("LANÇAMENTOS!"&amp;ADDRESS(ROW(LANÇAMENTOS!A$16)+PAINEL!B596*2-1,COLUMN(LANÇAMENTOS!F572)))),"")</f>
        <v/>
      </c>
      <c r="Q596" s="138"/>
      <c r="R596" s="57">
        <f t="shared" ca="1" si="96"/>
        <v>0</v>
      </c>
      <c r="S596" s="57" t="str">
        <f t="shared" ca="1" si="97"/>
        <v/>
      </c>
      <c r="T596" s="57" t="str">
        <f t="shared" ca="1" si="98"/>
        <v/>
      </c>
      <c r="U596" s="115"/>
      <c r="V596" s="56"/>
      <c r="W596" s="56"/>
    </row>
    <row r="597" spans="1:23" s="162" customFormat="1" ht="37.5" customHeight="1" x14ac:dyDescent="0.35">
      <c r="A597" s="99"/>
      <c r="B597" s="80">
        <f>HYPERLINK("#LANÇAMENTOS!"&amp;ADDRESS(ROW(LANÇAMENTOS!$A$16)+(ROW()-ROW($B$40))*2-1,1),ROW()-ROW($B$40))</f>
        <v>557</v>
      </c>
      <c r="C597" s="127"/>
      <c r="D597" s="128"/>
      <c r="E597" s="124"/>
      <c r="F597" s="125"/>
      <c r="G597" s="125"/>
      <c r="H597" s="125"/>
      <c r="I597" s="125"/>
      <c r="J597" s="126"/>
      <c r="K597" s="124"/>
      <c r="L597" s="125"/>
      <c r="M597" s="126"/>
      <c r="N597" s="147" t="str">
        <f t="shared" si="95"/>
        <v/>
      </c>
      <c r="O597" s="148"/>
      <c r="P597" s="137" t="str">
        <f ca="1">IF(C597&lt;&gt;"",HYPERLINK("#LANÇAMENTOS!"&amp;ADDRESS(ROW(LANÇAMENTOS!A$16)+PAINEL!B597*2-1,1),INDIRECT("LANÇAMENTOS!"&amp;ADDRESS(ROW(LANÇAMENTOS!A$16)+PAINEL!B597*2-1,COLUMN(LANÇAMENTOS!F573)))),"")</f>
        <v/>
      </c>
      <c r="Q597" s="138"/>
      <c r="R597" s="57">
        <f t="shared" ca="1" si="96"/>
        <v>0</v>
      </c>
      <c r="S597" s="57" t="str">
        <f t="shared" ca="1" si="97"/>
        <v/>
      </c>
      <c r="T597" s="57" t="str">
        <f t="shared" ca="1" si="98"/>
        <v/>
      </c>
      <c r="U597" s="115"/>
      <c r="V597" s="56"/>
      <c r="W597" s="56"/>
    </row>
    <row r="598" spans="1:23" s="162" customFormat="1" ht="37.5" customHeight="1" x14ac:dyDescent="0.35">
      <c r="A598" s="99"/>
      <c r="B598" s="80">
        <f>HYPERLINK("#LANÇAMENTOS!"&amp;ADDRESS(ROW(LANÇAMENTOS!$A$16)+(ROW()-ROW($B$40))*2-1,1),ROW()-ROW($B$40))</f>
        <v>558</v>
      </c>
      <c r="C598" s="127"/>
      <c r="D598" s="128"/>
      <c r="E598" s="124"/>
      <c r="F598" s="125"/>
      <c r="G598" s="125"/>
      <c r="H598" s="125"/>
      <c r="I598" s="125"/>
      <c r="J598" s="126"/>
      <c r="K598" s="124"/>
      <c r="L598" s="125"/>
      <c r="M598" s="126"/>
      <c r="N598" s="147" t="str">
        <f t="shared" si="95"/>
        <v/>
      </c>
      <c r="O598" s="148"/>
      <c r="P598" s="137" t="str">
        <f ca="1">IF(C598&lt;&gt;"",HYPERLINK("#LANÇAMENTOS!"&amp;ADDRESS(ROW(LANÇAMENTOS!A$16)+PAINEL!B598*2-1,1),INDIRECT("LANÇAMENTOS!"&amp;ADDRESS(ROW(LANÇAMENTOS!A$16)+PAINEL!B598*2-1,COLUMN(LANÇAMENTOS!F574)))),"")</f>
        <v/>
      </c>
      <c r="Q598" s="138"/>
      <c r="R598" s="57">
        <f t="shared" ca="1" si="96"/>
        <v>0</v>
      </c>
      <c r="S598" s="57" t="str">
        <f t="shared" ca="1" si="97"/>
        <v/>
      </c>
      <c r="T598" s="57" t="str">
        <f t="shared" ca="1" si="98"/>
        <v/>
      </c>
      <c r="U598" s="115"/>
      <c r="V598" s="56"/>
      <c r="W598" s="56"/>
    </row>
    <row r="599" spans="1:23" s="162" customFormat="1" ht="37.5" customHeight="1" x14ac:dyDescent="0.35">
      <c r="A599" s="99"/>
      <c r="B599" s="80">
        <f>HYPERLINK("#LANÇAMENTOS!"&amp;ADDRESS(ROW(LANÇAMENTOS!$A$16)+(ROW()-ROW($B$40))*2-1,1),ROW()-ROW($B$40))</f>
        <v>559</v>
      </c>
      <c r="C599" s="127"/>
      <c r="D599" s="128"/>
      <c r="E599" s="124"/>
      <c r="F599" s="125"/>
      <c r="G599" s="125"/>
      <c r="H599" s="125"/>
      <c r="I599" s="125"/>
      <c r="J599" s="126"/>
      <c r="K599" s="124"/>
      <c r="L599" s="125"/>
      <c r="M599" s="126"/>
      <c r="N599" s="147" t="str">
        <f t="shared" si="95"/>
        <v/>
      </c>
      <c r="O599" s="148"/>
      <c r="P599" s="137" t="str">
        <f ca="1">IF(C599&lt;&gt;"",HYPERLINK("#LANÇAMENTOS!"&amp;ADDRESS(ROW(LANÇAMENTOS!A$16)+PAINEL!B599*2-1,1),INDIRECT("LANÇAMENTOS!"&amp;ADDRESS(ROW(LANÇAMENTOS!A$16)+PAINEL!B599*2-1,COLUMN(LANÇAMENTOS!F575)))),"")</f>
        <v/>
      </c>
      <c r="Q599" s="138"/>
      <c r="R599" s="57">
        <f t="shared" ca="1" si="96"/>
        <v>0</v>
      </c>
      <c r="S599" s="57" t="str">
        <f t="shared" ca="1" si="97"/>
        <v/>
      </c>
      <c r="T599" s="57" t="str">
        <f t="shared" ca="1" si="98"/>
        <v/>
      </c>
      <c r="U599" s="115"/>
      <c r="V599" s="56"/>
      <c r="W599" s="56"/>
    </row>
    <row r="600" spans="1:23" s="162" customFormat="1" ht="37.5" customHeight="1" x14ac:dyDescent="0.35">
      <c r="A600" s="99"/>
      <c r="B600" s="80">
        <f>HYPERLINK("#LANÇAMENTOS!"&amp;ADDRESS(ROW(LANÇAMENTOS!$A$16)+(ROW()-ROW($B$40))*2-1,1),ROW()-ROW($B$40))</f>
        <v>560</v>
      </c>
      <c r="C600" s="127"/>
      <c r="D600" s="128"/>
      <c r="E600" s="124"/>
      <c r="F600" s="125"/>
      <c r="G600" s="125"/>
      <c r="H600" s="125"/>
      <c r="I600" s="125"/>
      <c r="J600" s="126"/>
      <c r="K600" s="124"/>
      <c r="L600" s="125"/>
      <c r="M600" s="126"/>
      <c r="N600" s="147" t="str">
        <f t="shared" si="95"/>
        <v/>
      </c>
      <c r="O600" s="148"/>
      <c r="P600" s="137" t="str">
        <f ca="1">IF(C600&lt;&gt;"",HYPERLINK("#LANÇAMENTOS!"&amp;ADDRESS(ROW(LANÇAMENTOS!A$16)+PAINEL!B600*2-1,1),INDIRECT("LANÇAMENTOS!"&amp;ADDRESS(ROW(LANÇAMENTOS!A$16)+PAINEL!B600*2-1,COLUMN(LANÇAMENTOS!F576)))),"")</f>
        <v/>
      </c>
      <c r="Q600" s="138"/>
      <c r="R600" s="57">
        <f t="shared" ca="1" si="96"/>
        <v>0</v>
      </c>
      <c r="S600" s="57" t="str">
        <f t="shared" ca="1" si="97"/>
        <v/>
      </c>
      <c r="T600" s="57" t="str">
        <f t="shared" ca="1" si="98"/>
        <v/>
      </c>
      <c r="U600" s="115"/>
      <c r="V600" s="56"/>
      <c r="W600" s="56"/>
    </row>
    <row r="601" spans="1:23" s="162" customFormat="1" ht="37.5" customHeight="1" x14ac:dyDescent="0.35">
      <c r="A601" s="99"/>
      <c r="B601" s="80">
        <f>HYPERLINK("#LANÇAMENTOS!"&amp;ADDRESS(ROW(LANÇAMENTOS!$A$16)+(ROW()-ROW($B$40))*2-1,1),ROW()-ROW($B$40))</f>
        <v>561</v>
      </c>
      <c r="C601" s="127"/>
      <c r="D601" s="128"/>
      <c r="E601" s="124"/>
      <c r="F601" s="125"/>
      <c r="G601" s="125"/>
      <c r="H601" s="125"/>
      <c r="I601" s="125"/>
      <c r="J601" s="126"/>
      <c r="K601" s="124"/>
      <c r="L601" s="125"/>
      <c r="M601" s="126"/>
      <c r="N601" s="147" t="str">
        <f t="shared" si="95"/>
        <v/>
      </c>
      <c r="O601" s="148"/>
      <c r="P601" s="137" t="str">
        <f ca="1">IF(C601&lt;&gt;"",HYPERLINK("#LANÇAMENTOS!"&amp;ADDRESS(ROW(LANÇAMENTOS!A$16)+PAINEL!B601*2-1,1),INDIRECT("LANÇAMENTOS!"&amp;ADDRESS(ROW(LANÇAMENTOS!A$16)+PAINEL!B601*2-1,COLUMN(LANÇAMENTOS!F577)))),"")</f>
        <v/>
      </c>
      <c r="Q601" s="138"/>
      <c r="R601" s="57">
        <f t="shared" ca="1" si="96"/>
        <v>0</v>
      </c>
      <c r="S601" s="57" t="str">
        <f t="shared" ca="1" si="97"/>
        <v/>
      </c>
      <c r="T601" s="57" t="str">
        <f t="shared" ca="1" si="98"/>
        <v/>
      </c>
      <c r="U601" s="115"/>
      <c r="V601" s="56"/>
      <c r="W601" s="56"/>
    </row>
    <row r="602" spans="1:23" s="162" customFormat="1" ht="37.5" customHeight="1" x14ac:dyDescent="0.35">
      <c r="A602" s="99"/>
      <c r="B602" s="80">
        <f>HYPERLINK("#LANÇAMENTOS!"&amp;ADDRESS(ROW(LANÇAMENTOS!$A$16)+(ROW()-ROW($B$40))*2-1,1),ROW()-ROW($B$40))</f>
        <v>562</v>
      </c>
      <c r="C602" s="127"/>
      <c r="D602" s="128"/>
      <c r="E602" s="124"/>
      <c r="F602" s="125"/>
      <c r="G602" s="125"/>
      <c r="H602" s="125"/>
      <c r="I602" s="125"/>
      <c r="J602" s="126"/>
      <c r="K602" s="124"/>
      <c r="L602" s="125"/>
      <c r="M602" s="126"/>
      <c r="N602" s="147" t="str">
        <f t="shared" si="95"/>
        <v/>
      </c>
      <c r="O602" s="148"/>
      <c r="P602" s="137" t="str">
        <f ca="1">IF(C602&lt;&gt;"",HYPERLINK("#LANÇAMENTOS!"&amp;ADDRESS(ROW(LANÇAMENTOS!A$16)+PAINEL!B602*2-1,1),INDIRECT("LANÇAMENTOS!"&amp;ADDRESS(ROW(LANÇAMENTOS!A$16)+PAINEL!B602*2-1,COLUMN(LANÇAMENTOS!F578)))),"")</f>
        <v/>
      </c>
      <c r="Q602" s="138"/>
      <c r="R602" s="57">
        <f t="shared" ca="1" si="96"/>
        <v>0</v>
      </c>
      <c r="S602" s="57" t="str">
        <f t="shared" ca="1" si="97"/>
        <v/>
      </c>
      <c r="T602" s="57" t="str">
        <f t="shared" ca="1" si="98"/>
        <v/>
      </c>
      <c r="U602" s="115"/>
      <c r="V602" s="56"/>
      <c r="W602" s="56"/>
    </row>
    <row r="603" spans="1:23" s="162" customFormat="1" ht="37.5" customHeight="1" x14ac:dyDescent="0.35">
      <c r="A603" s="99"/>
      <c r="B603" s="80">
        <f>HYPERLINK("#LANÇAMENTOS!"&amp;ADDRESS(ROW(LANÇAMENTOS!$A$16)+(ROW()-ROW($B$40))*2-1,1),ROW()-ROW($B$40))</f>
        <v>563</v>
      </c>
      <c r="C603" s="127"/>
      <c r="D603" s="128"/>
      <c r="E603" s="124"/>
      <c r="F603" s="125"/>
      <c r="G603" s="125"/>
      <c r="H603" s="125"/>
      <c r="I603" s="125"/>
      <c r="J603" s="126"/>
      <c r="K603" s="124"/>
      <c r="L603" s="125"/>
      <c r="M603" s="126"/>
      <c r="N603" s="147" t="str">
        <f t="shared" si="95"/>
        <v/>
      </c>
      <c r="O603" s="148"/>
      <c r="P603" s="137" t="str">
        <f ca="1">IF(C603&lt;&gt;"",HYPERLINK("#LANÇAMENTOS!"&amp;ADDRESS(ROW(LANÇAMENTOS!A$16)+PAINEL!B603*2-1,1),INDIRECT("LANÇAMENTOS!"&amp;ADDRESS(ROW(LANÇAMENTOS!A$16)+PAINEL!B603*2-1,COLUMN(LANÇAMENTOS!F579)))),"")</f>
        <v/>
      </c>
      <c r="Q603" s="138"/>
      <c r="R603" s="57">
        <f t="shared" ca="1" si="96"/>
        <v>0</v>
      </c>
      <c r="S603" s="57" t="str">
        <f t="shared" ca="1" si="97"/>
        <v/>
      </c>
      <c r="T603" s="57" t="str">
        <f t="shared" ca="1" si="98"/>
        <v/>
      </c>
      <c r="U603" s="115"/>
      <c r="V603" s="56"/>
      <c r="W603" s="56"/>
    </row>
    <row r="604" spans="1:23" s="162" customFormat="1" ht="37.5" customHeight="1" x14ac:dyDescent="0.35">
      <c r="A604" s="99"/>
      <c r="B604" s="80">
        <f>HYPERLINK("#LANÇAMENTOS!"&amp;ADDRESS(ROW(LANÇAMENTOS!$A$16)+(ROW()-ROW($B$40))*2-1,1),ROW()-ROW($B$40))</f>
        <v>564</v>
      </c>
      <c r="C604" s="127"/>
      <c r="D604" s="128"/>
      <c r="E604" s="124"/>
      <c r="F604" s="125"/>
      <c r="G604" s="125"/>
      <c r="H604" s="125"/>
      <c r="I604" s="125"/>
      <c r="J604" s="126"/>
      <c r="K604" s="124"/>
      <c r="L604" s="125"/>
      <c r="M604" s="126"/>
      <c r="N604" s="147" t="str">
        <f t="shared" si="95"/>
        <v/>
      </c>
      <c r="O604" s="148"/>
      <c r="P604" s="137" t="str">
        <f ca="1">IF(C604&lt;&gt;"",HYPERLINK("#LANÇAMENTOS!"&amp;ADDRESS(ROW(LANÇAMENTOS!A$16)+PAINEL!B604*2-1,1),INDIRECT("LANÇAMENTOS!"&amp;ADDRESS(ROW(LANÇAMENTOS!A$16)+PAINEL!B604*2-1,COLUMN(LANÇAMENTOS!F580)))),"")</f>
        <v/>
      </c>
      <c r="Q604" s="138"/>
      <c r="R604" s="57">
        <f t="shared" ca="1" si="96"/>
        <v>0</v>
      </c>
      <c r="S604" s="57" t="str">
        <f t="shared" ca="1" si="97"/>
        <v/>
      </c>
      <c r="T604" s="57" t="str">
        <f t="shared" ca="1" si="98"/>
        <v/>
      </c>
      <c r="U604" s="115"/>
      <c r="V604" s="56"/>
      <c r="W604" s="56"/>
    </row>
    <row r="605" spans="1:23" s="162" customFormat="1" ht="37.5" customHeight="1" x14ac:dyDescent="0.35">
      <c r="A605" s="99"/>
      <c r="B605" s="80">
        <f>HYPERLINK("#LANÇAMENTOS!"&amp;ADDRESS(ROW(LANÇAMENTOS!$A$16)+(ROW()-ROW($B$40))*2-1,1),ROW()-ROW($B$40))</f>
        <v>565</v>
      </c>
      <c r="C605" s="127"/>
      <c r="D605" s="128"/>
      <c r="E605" s="124"/>
      <c r="F605" s="125"/>
      <c r="G605" s="125"/>
      <c r="H605" s="125"/>
      <c r="I605" s="125"/>
      <c r="J605" s="126"/>
      <c r="K605" s="124"/>
      <c r="L605" s="125"/>
      <c r="M605" s="126"/>
      <c r="N605" s="147" t="str">
        <f t="shared" si="95"/>
        <v/>
      </c>
      <c r="O605" s="148"/>
      <c r="P605" s="137" t="str">
        <f ca="1">IF(C605&lt;&gt;"",HYPERLINK("#LANÇAMENTOS!"&amp;ADDRESS(ROW(LANÇAMENTOS!A$16)+PAINEL!B605*2-1,1),INDIRECT("LANÇAMENTOS!"&amp;ADDRESS(ROW(LANÇAMENTOS!A$16)+PAINEL!B605*2-1,COLUMN(LANÇAMENTOS!F581)))),"")</f>
        <v/>
      </c>
      <c r="Q605" s="138"/>
      <c r="R605" s="57">
        <f t="shared" ca="1" si="96"/>
        <v>0</v>
      </c>
      <c r="S605" s="57" t="str">
        <f t="shared" ca="1" si="97"/>
        <v/>
      </c>
      <c r="T605" s="57" t="str">
        <f t="shared" ca="1" si="98"/>
        <v/>
      </c>
      <c r="U605" s="115"/>
      <c r="V605" s="56"/>
      <c r="W605" s="56"/>
    </row>
    <row r="606" spans="1:23" s="162" customFormat="1" ht="37.5" customHeight="1" x14ac:dyDescent="0.35">
      <c r="A606" s="99"/>
      <c r="B606" s="80">
        <f>HYPERLINK("#LANÇAMENTOS!"&amp;ADDRESS(ROW(LANÇAMENTOS!$A$16)+(ROW()-ROW($B$40))*2-1,1),ROW()-ROW($B$40))</f>
        <v>566</v>
      </c>
      <c r="C606" s="127"/>
      <c r="D606" s="128"/>
      <c r="E606" s="124"/>
      <c r="F606" s="125"/>
      <c r="G606" s="125"/>
      <c r="H606" s="125"/>
      <c r="I606" s="125"/>
      <c r="J606" s="126"/>
      <c r="K606" s="124"/>
      <c r="L606" s="125"/>
      <c r="M606" s="126"/>
      <c r="N606" s="147" t="str">
        <f t="shared" si="95"/>
        <v/>
      </c>
      <c r="O606" s="148"/>
      <c r="P606" s="137" t="str">
        <f ca="1">IF(C606&lt;&gt;"",HYPERLINK("#LANÇAMENTOS!"&amp;ADDRESS(ROW(LANÇAMENTOS!A$16)+PAINEL!B606*2-1,1),INDIRECT("LANÇAMENTOS!"&amp;ADDRESS(ROW(LANÇAMENTOS!A$16)+PAINEL!B606*2-1,COLUMN(LANÇAMENTOS!F582)))),"")</f>
        <v/>
      </c>
      <c r="Q606" s="138"/>
      <c r="R606" s="57">
        <f t="shared" ca="1" si="96"/>
        <v>0</v>
      </c>
      <c r="S606" s="57" t="str">
        <f t="shared" ca="1" si="97"/>
        <v/>
      </c>
      <c r="T606" s="57" t="str">
        <f t="shared" ca="1" si="98"/>
        <v/>
      </c>
      <c r="U606" s="115"/>
      <c r="V606" s="56"/>
      <c r="W606" s="56"/>
    </row>
    <row r="607" spans="1:23" s="162" customFormat="1" ht="37.5" customHeight="1" x14ac:dyDescent="0.35">
      <c r="A607" s="99"/>
      <c r="B607" s="80">
        <f>HYPERLINK("#LANÇAMENTOS!"&amp;ADDRESS(ROW(LANÇAMENTOS!$A$16)+(ROW()-ROW($B$40))*2-1,1),ROW()-ROW($B$40))</f>
        <v>567</v>
      </c>
      <c r="C607" s="127"/>
      <c r="D607" s="128"/>
      <c r="E607" s="124"/>
      <c r="F607" s="125"/>
      <c r="G607" s="125"/>
      <c r="H607" s="125"/>
      <c r="I607" s="125"/>
      <c r="J607" s="126"/>
      <c r="K607" s="124"/>
      <c r="L607" s="125"/>
      <c r="M607" s="126"/>
      <c r="N607" s="147" t="str">
        <f t="shared" si="95"/>
        <v/>
      </c>
      <c r="O607" s="148"/>
      <c r="P607" s="137" t="str">
        <f ca="1">IF(C607&lt;&gt;"",HYPERLINK("#LANÇAMENTOS!"&amp;ADDRESS(ROW(LANÇAMENTOS!A$16)+PAINEL!B607*2-1,1),INDIRECT("LANÇAMENTOS!"&amp;ADDRESS(ROW(LANÇAMENTOS!A$16)+PAINEL!B607*2-1,COLUMN(LANÇAMENTOS!F583)))),"")</f>
        <v/>
      </c>
      <c r="Q607" s="138"/>
      <c r="R607" s="57">
        <f t="shared" ca="1" si="96"/>
        <v>0</v>
      </c>
      <c r="S607" s="57" t="str">
        <f t="shared" ca="1" si="97"/>
        <v/>
      </c>
      <c r="T607" s="57" t="str">
        <f t="shared" ca="1" si="98"/>
        <v/>
      </c>
      <c r="U607" s="115"/>
      <c r="V607" s="56"/>
      <c r="W607" s="56"/>
    </row>
    <row r="608" spans="1:23" s="162" customFormat="1" ht="37.5" customHeight="1" x14ac:dyDescent="0.35">
      <c r="A608" s="99"/>
      <c r="B608" s="80">
        <f>HYPERLINK("#LANÇAMENTOS!"&amp;ADDRESS(ROW(LANÇAMENTOS!$A$16)+(ROW()-ROW($B$40))*2-1,1),ROW()-ROW($B$40))</f>
        <v>568</v>
      </c>
      <c r="C608" s="127"/>
      <c r="D608" s="128"/>
      <c r="E608" s="124"/>
      <c r="F608" s="125"/>
      <c r="G608" s="125"/>
      <c r="H608" s="125"/>
      <c r="I608" s="125"/>
      <c r="J608" s="126"/>
      <c r="K608" s="124"/>
      <c r="L608" s="125"/>
      <c r="M608" s="126"/>
      <c r="N608" s="147" t="str">
        <f t="shared" si="95"/>
        <v/>
      </c>
      <c r="O608" s="148"/>
      <c r="P608" s="137" t="str">
        <f ca="1">IF(C608&lt;&gt;"",HYPERLINK("#LANÇAMENTOS!"&amp;ADDRESS(ROW(LANÇAMENTOS!A$16)+PAINEL!B608*2-1,1),INDIRECT("LANÇAMENTOS!"&amp;ADDRESS(ROW(LANÇAMENTOS!A$16)+PAINEL!B608*2-1,COLUMN(LANÇAMENTOS!F584)))),"")</f>
        <v/>
      </c>
      <c r="Q608" s="138"/>
      <c r="R608" s="57">
        <f t="shared" ca="1" si="96"/>
        <v>0</v>
      </c>
      <c r="S608" s="57" t="str">
        <f t="shared" ca="1" si="97"/>
        <v/>
      </c>
      <c r="T608" s="57" t="str">
        <f t="shared" ca="1" si="98"/>
        <v/>
      </c>
      <c r="U608" s="115"/>
      <c r="V608" s="56"/>
      <c r="W608" s="56"/>
    </row>
    <row r="609" spans="1:23" s="162" customFormat="1" ht="37.5" customHeight="1" x14ac:dyDescent="0.35">
      <c r="A609" s="99"/>
      <c r="B609" s="80">
        <f>HYPERLINK("#LANÇAMENTOS!"&amp;ADDRESS(ROW(LANÇAMENTOS!$A$16)+(ROW()-ROW($B$40))*2-1,1),ROW()-ROW($B$40))</f>
        <v>569</v>
      </c>
      <c r="C609" s="127"/>
      <c r="D609" s="128"/>
      <c r="E609" s="124"/>
      <c r="F609" s="125"/>
      <c r="G609" s="125"/>
      <c r="H609" s="125"/>
      <c r="I609" s="125"/>
      <c r="J609" s="126"/>
      <c r="K609" s="124"/>
      <c r="L609" s="125"/>
      <c r="M609" s="126"/>
      <c r="N609" s="147" t="str">
        <f t="shared" si="95"/>
        <v/>
      </c>
      <c r="O609" s="148"/>
      <c r="P609" s="137" t="str">
        <f ca="1">IF(C609&lt;&gt;"",HYPERLINK("#LANÇAMENTOS!"&amp;ADDRESS(ROW(LANÇAMENTOS!A$16)+PAINEL!B609*2-1,1),INDIRECT("LANÇAMENTOS!"&amp;ADDRESS(ROW(LANÇAMENTOS!A$16)+PAINEL!B609*2-1,COLUMN(LANÇAMENTOS!F585)))),"")</f>
        <v/>
      </c>
      <c r="Q609" s="138"/>
      <c r="R609" s="57">
        <f t="shared" ca="1" si="96"/>
        <v>0</v>
      </c>
      <c r="S609" s="57" t="str">
        <f t="shared" ca="1" si="97"/>
        <v/>
      </c>
      <c r="T609" s="57" t="str">
        <f t="shared" ca="1" si="98"/>
        <v/>
      </c>
      <c r="U609" s="115"/>
      <c r="V609" s="56"/>
      <c r="W609" s="56"/>
    </row>
    <row r="610" spans="1:23" s="162" customFormat="1" ht="37.5" customHeight="1" x14ac:dyDescent="0.35">
      <c r="A610" s="99"/>
      <c r="B610" s="80">
        <f>HYPERLINK("#LANÇAMENTOS!"&amp;ADDRESS(ROW(LANÇAMENTOS!$A$16)+(ROW()-ROW($B$40))*2-1,1),ROW()-ROW($B$40))</f>
        <v>570</v>
      </c>
      <c r="C610" s="127"/>
      <c r="D610" s="128"/>
      <c r="E610" s="124"/>
      <c r="F610" s="125"/>
      <c r="G610" s="125"/>
      <c r="H610" s="125"/>
      <c r="I610" s="125"/>
      <c r="J610" s="126"/>
      <c r="K610" s="124"/>
      <c r="L610" s="125"/>
      <c r="M610" s="126"/>
      <c r="N610" s="147" t="str">
        <f t="shared" si="95"/>
        <v/>
      </c>
      <c r="O610" s="148"/>
      <c r="P610" s="137" t="str">
        <f ca="1">IF(C610&lt;&gt;"",HYPERLINK("#LANÇAMENTOS!"&amp;ADDRESS(ROW(LANÇAMENTOS!A$16)+PAINEL!B610*2-1,1),INDIRECT("LANÇAMENTOS!"&amp;ADDRESS(ROW(LANÇAMENTOS!A$16)+PAINEL!B610*2-1,COLUMN(LANÇAMENTOS!F586)))),"")</f>
        <v/>
      </c>
      <c r="Q610" s="138"/>
      <c r="R610" s="57">
        <f t="shared" ca="1" si="96"/>
        <v>0</v>
      </c>
      <c r="S610" s="57" t="str">
        <f t="shared" ca="1" si="97"/>
        <v/>
      </c>
      <c r="T610" s="57" t="str">
        <f t="shared" ca="1" si="98"/>
        <v/>
      </c>
      <c r="U610" s="115"/>
      <c r="V610" s="56"/>
      <c r="W610" s="56"/>
    </row>
    <row r="611" spans="1:23" s="162" customFormat="1" ht="37.5" customHeight="1" x14ac:dyDescent="0.35">
      <c r="A611" s="99"/>
      <c r="B611" s="80">
        <f>HYPERLINK("#LANÇAMENTOS!"&amp;ADDRESS(ROW(LANÇAMENTOS!$A$16)+(ROW()-ROW($B$40))*2-1,1),ROW()-ROW($B$40))</f>
        <v>571</v>
      </c>
      <c r="C611" s="127"/>
      <c r="D611" s="128"/>
      <c r="E611" s="124"/>
      <c r="F611" s="125"/>
      <c r="G611" s="125"/>
      <c r="H611" s="125"/>
      <c r="I611" s="125"/>
      <c r="J611" s="126"/>
      <c r="K611" s="124"/>
      <c r="L611" s="125"/>
      <c r="M611" s="126"/>
      <c r="N611" s="147" t="str">
        <f t="shared" si="95"/>
        <v/>
      </c>
      <c r="O611" s="148"/>
      <c r="P611" s="137" t="str">
        <f ca="1">IF(C611&lt;&gt;"",HYPERLINK("#LANÇAMENTOS!"&amp;ADDRESS(ROW(LANÇAMENTOS!A$16)+PAINEL!B611*2-1,1),INDIRECT("LANÇAMENTOS!"&amp;ADDRESS(ROW(LANÇAMENTOS!A$16)+PAINEL!B611*2-1,COLUMN(LANÇAMENTOS!F587)))),"")</f>
        <v/>
      </c>
      <c r="Q611" s="138"/>
      <c r="R611" s="57">
        <f t="shared" ca="1" si="96"/>
        <v>0</v>
      </c>
      <c r="S611" s="57" t="str">
        <f t="shared" ca="1" si="97"/>
        <v/>
      </c>
      <c r="T611" s="57" t="str">
        <f t="shared" ca="1" si="98"/>
        <v/>
      </c>
      <c r="U611" s="115"/>
      <c r="V611" s="56"/>
      <c r="W611" s="56"/>
    </row>
    <row r="612" spans="1:23" s="162" customFormat="1" ht="37.5" customHeight="1" x14ac:dyDescent="0.35">
      <c r="A612" s="99"/>
      <c r="B612" s="80">
        <f>HYPERLINK("#LANÇAMENTOS!"&amp;ADDRESS(ROW(LANÇAMENTOS!$A$16)+(ROW()-ROW($B$40))*2-1,1),ROW()-ROW($B$40))</f>
        <v>572</v>
      </c>
      <c r="C612" s="127"/>
      <c r="D612" s="128"/>
      <c r="E612" s="124"/>
      <c r="F612" s="125"/>
      <c r="G612" s="125"/>
      <c r="H612" s="125"/>
      <c r="I612" s="125"/>
      <c r="J612" s="126"/>
      <c r="K612" s="124"/>
      <c r="L612" s="125"/>
      <c r="M612" s="126"/>
      <c r="N612" s="147" t="str">
        <f t="shared" si="95"/>
        <v/>
      </c>
      <c r="O612" s="148"/>
      <c r="P612" s="137" t="str">
        <f ca="1">IF(C612&lt;&gt;"",HYPERLINK("#LANÇAMENTOS!"&amp;ADDRESS(ROW(LANÇAMENTOS!A$16)+PAINEL!B612*2-1,1),INDIRECT("LANÇAMENTOS!"&amp;ADDRESS(ROW(LANÇAMENTOS!A$16)+PAINEL!B612*2-1,COLUMN(LANÇAMENTOS!F588)))),"")</f>
        <v/>
      </c>
      <c r="Q612" s="138"/>
      <c r="R612" s="57">
        <f t="shared" ca="1" si="96"/>
        <v>0</v>
      </c>
      <c r="S612" s="57" t="str">
        <f t="shared" ca="1" si="97"/>
        <v/>
      </c>
      <c r="T612" s="57" t="str">
        <f t="shared" ca="1" si="98"/>
        <v/>
      </c>
      <c r="U612" s="115"/>
      <c r="V612" s="56"/>
      <c r="W612" s="56"/>
    </row>
    <row r="613" spans="1:23" s="162" customFormat="1" ht="37.5" customHeight="1" x14ac:dyDescent="0.35">
      <c r="A613" s="99"/>
      <c r="B613" s="80">
        <f>HYPERLINK("#LANÇAMENTOS!"&amp;ADDRESS(ROW(LANÇAMENTOS!$A$16)+(ROW()-ROW($B$40))*2-1,1),ROW()-ROW($B$40))</f>
        <v>573</v>
      </c>
      <c r="C613" s="127"/>
      <c r="D613" s="128"/>
      <c r="E613" s="124"/>
      <c r="F613" s="125"/>
      <c r="G613" s="125"/>
      <c r="H613" s="125"/>
      <c r="I613" s="125"/>
      <c r="J613" s="126"/>
      <c r="K613" s="124"/>
      <c r="L613" s="125"/>
      <c r="M613" s="126"/>
      <c r="N613" s="147" t="str">
        <f t="shared" si="95"/>
        <v/>
      </c>
      <c r="O613" s="148"/>
      <c r="P613" s="137" t="str">
        <f ca="1">IF(C613&lt;&gt;"",HYPERLINK("#LANÇAMENTOS!"&amp;ADDRESS(ROW(LANÇAMENTOS!A$16)+PAINEL!B613*2-1,1),INDIRECT("LANÇAMENTOS!"&amp;ADDRESS(ROW(LANÇAMENTOS!A$16)+PAINEL!B613*2-1,COLUMN(LANÇAMENTOS!F589)))),"")</f>
        <v/>
      </c>
      <c r="Q613" s="138"/>
      <c r="R613" s="57">
        <f t="shared" ca="1" si="96"/>
        <v>0</v>
      </c>
      <c r="S613" s="57" t="str">
        <f t="shared" ca="1" si="97"/>
        <v/>
      </c>
      <c r="T613" s="57" t="str">
        <f t="shared" ca="1" si="98"/>
        <v/>
      </c>
      <c r="U613" s="115"/>
      <c r="V613" s="56"/>
      <c r="W613" s="56"/>
    </row>
    <row r="614" spans="1:23" s="162" customFormat="1" ht="37.5" customHeight="1" x14ac:dyDescent="0.35">
      <c r="A614" s="99"/>
      <c r="B614" s="80">
        <f>HYPERLINK("#LANÇAMENTOS!"&amp;ADDRESS(ROW(LANÇAMENTOS!$A$16)+(ROW()-ROW($B$40))*2-1,1),ROW()-ROW($B$40))</f>
        <v>574</v>
      </c>
      <c r="C614" s="127"/>
      <c r="D614" s="128"/>
      <c r="E614" s="124"/>
      <c r="F614" s="125"/>
      <c r="G614" s="125"/>
      <c r="H614" s="125"/>
      <c r="I614" s="125"/>
      <c r="J614" s="126"/>
      <c r="K614" s="124"/>
      <c r="L614" s="125"/>
      <c r="M614" s="126"/>
      <c r="N614" s="147" t="str">
        <f t="shared" si="95"/>
        <v/>
      </c>
      <c r="O614" s="148"/>
      <c r="P614" s="137" t="str">
        <f ca="1">IF(C614&lt;&gt;"",HYPERLINK("#LANÇAMENTOS!"&amp;ADDRESS(ROW(LANÇAMENTOS!A$16)+PAINEL!B614*2-1,1),INDIRECT("LANÇAMENTOS!"&amp;ADDRESS(ROW(LANÇAMENTOS!A$16)+PAINEL!B614*2-1,COLUMN(LANÇAMENTOS!F590)))),"")</f>
        <v/>
      </c>
      <c r="Q614" s="138"/>
      <c r="R614" s="57">
        <f t="shared" ca="1" si="96"/>
        <v>0</v>
      </c>
      <c r="S614" s="57" t="str">
        <f t="shared" ca="1" si="97"/>
        <v/>
      </c>
      <c r="T614" s="57" t="str">
        <f t="shared" ca="1" si="98"/>
        <v/>
      </c>
      <c r="U614" s="115"/>
      <c r="V614" s="56"/>
      <c r="W614" s="56"/>
    </row>
    <row r="615" spans="1:23" s="162" customFormat="1" ht="37.5" customHeight="1" x14ac:dyDescent="0.35">
      <c r="A615" s="99"/>
      <c r="B615" s="80">
        <f>HYPERLINK("#LANÇAMENTOS!"&amp;ADDRESS(ROW(LANÇAMENTOS!$A$16)+(ROW()-ROW($B$40))*2-1,1),ROW()-ROW($B$40))</f>
        <v>575</v>
      </c>
      <c r="C615" s="127"/>
      <c r="D615" s="128"/>
      <c r="E615" s="124"/>
      <c r="F615" s="125"/>
      <c r="G615" s="125"/>
      <c r="H615" s="125"/>
      <c r="I615" s="125"/>
      <c r="J615" s="126"/>
      <c r="K615" s="124"/>
      <c r="L615" s="125"/>
      <c r="M615" s="126"/>
      <c r="N615" s="147" t="str">
        <f t="shared" si="95"/>
        <v/>
      </c>
      <c r="O615" s="148"/>
      <c r="P615" s="137" t="str">
        <f ca="1">IF(C615&lt;&gt;"",HYPERLINK("#LANÇAMENTOS!"&amp;ADDRESS(ROW(LANÇAMENTOS!A$16)+PAINEL!B615*2-1,1),INDIRECT("LANÇAMENTOS!"&amp;ADDRESS(ROW(LANÇAMENTOS!A$16)+PAINEL!B615*2-1,COLUMN(LANÇAMENTOS!F591)))),"")</f>
        <v/>
      </c>
      <c r="Q615" s="138"/>
      <c r="R615" s="57">
        <f t="shared" ca="1" si="96"/>
        <v>0</v>
      </c>
      <c r="S615" s="57" t="str">
        <f t="shared" ca="1" si="97"/>
        <v/>
      </c>
      <c r="T615" s="57" t="str">
        <f t="shared" ca="1" si="98"/>
        <v/>
      </c>
      <c r="U615" s="115"/>
      <c r="V615" s="56"/>
      <c r="W615" s="56"/>
    </row>
    <row r="616" spans="1:23" s="162" customFormat="1" ht="37.5" customHeight="1" x14ac:dyDescent="0.35">
      <c r="A616" s="99"/>
      <c r="B616" s="80">
        <f>HYPERLINK("#LANÇAMENTOS!"&amp;ADDRESS(ROW(LANÇAMENTOS!$A$16)+(ROW()-ROW($B$40))*2-1,1),ROW()-ROW($B$40))</f>
        <v>576</v>
      </c>
      <c r="C616" s="127"/>
      <c r="D616" s="128"/>
      <c r="E616" s="124"/>
      <c r="F616" s="125"/>
      <c r="G616" s="125"/>
      <c r="H616" s="125"/>
      <c r="I616" s="125"/>
      <c r="J616" s="126"/>
      <c r="K616" s="124"/>
      <c r="L616" s="125"/>
      <c r="M616" s="126"/>
      <c r="N616" s="147" t="str">
        <f t="shared" si="95"/>
        <v/>
      </c>
      <c r="O616" s="148"/>
      <c r="P616" s="137" t="str">
        <f ca="1">IF(C616&lt;&gt;"",HYPERLINK("#LANÇAMENTOS!"&amp;ADDRESS(ROW(LANÇAMENTOS!A$16)+PAINEL!B616*2-1,1),INDIRECT("LANÇAMENTOS!"&amp;ADDRESS(ROW(LANÇAMENTOS!A$16)+PAINEL!B616*2-1,COLUMN(LANÇAMENTOS!F592)))),"")</f>
        <v/>
      </c>
      <c r="Q616" s="138"/>
      <c r="R616" s="57">
        <f t="shared" ca="1" si="96"/>
        <v>0</v>
      </c>
      <c r="S616" s="57" t="str">
        <f t="shared" ca="1" si="97"/>
        <v/>
      </c>
      <c r="T616" s="57" t="str">
        <f t="shared" ca="1" si="98"/>
        <v/>
      </c>
      <c r="U616" s="115"/>
      <c r="V616" s="56"/>
      <c r="W616" s="56"/>
    </row>
    <row r="617" spans="1:23" s="162" customFormat="1" ht="37.5" customHeight="1" x14ac:dyDescent="0.35">
      <c r="A617" s="99"/>
      <c r="B617" s="80">
        <f>HYPERLINK("#LANÇAMENTOS!"&amp;ADDRESS(ROW(LANÇAMENTOS!$A$16)+(ROW()-ROW($B$40))*2-1,1),ROW()-ROW($B$40))</f>
        <v>577</v>
      </c>
      <c r="C617" s="127"/>
      <c r="D617" s="128"/>
      <c r="E617" s="124"/>
      <c r="F617" s="125"/>
      <c r="G617" s="125"/>
      <c r="H617" s="125"/>
      <c r="I617" s="125"/>
      <c r="J617" s="126"/>
      <c r="K617" s="124"/>
      <c r="L617" s="125"/>
      <c r="M617" s="126"/>
      <c r="N617" s="147" t="str">
        <f t="shared" si="95"/>
        <v/>
      </c>
      <c r="O617" s="148"/>
      <c r="P617" s="137" t="str">
        <f ca="1">IF(C617&lt;&gt;"",HYPERLINK("#LANÇAMENTOS!"&amp;ADDRESS(ROW(LANÇAMENTOS!A$16)+PAINEL!B617*2-1,1),INDIRECT("LANÇAMENTOS!"&amp;ADDRESS(ROW(LANÇAMENTOS!A$16)+PAINEL!B617*2-1,COLUMN(LANÇAMENTOS!F593)))),"")</f>
        <v/>
      </c>
      <c r="Q617" s="138"/>
      <c r="R617" s="57">
        <f t="shared" ca="1" si="96"/>
        <v>0</v>
      </c>
      <c r="S617" s="57" t="str">
        <f t="shared" ca="1" si="97"/>
        <v/>
      </c>
      <c r="T617" s="57" t="str">
        <f t="shared" ca="1" si="98"/>
        <v/>
      </c>
      <c r="U617" s="115"/>
      <c r="V617" s="56"/>
      <c r="W617" s="56"/>
    </row>
    <row r="618" spans="1:23" s="162" customFormat="1" ht="37.5" customHeight="1" x14ac:dyDescent="0.35">
      <c r="A618" s="99"/>
      <c r="B618" s="80">
        <f>HYPERLINK("#LANÇAMENTOS!"&amp;ADDRESS(ROW(LANÇAMENTOS!$A$16)+(ROW()-ROW($B$40))*2-1,1),ROW()-ROW($B$40))</f>
        <v>578</v>
      </c>
      <c r="C618" s="127"/>
      <c r="D618" s="128"/>
      <c r="E618" s="124"/>
      <c r="F618" s="125"/>
      <c r="G618" s="125"/>
      <c r="H618" s="125"/>
      <c r="I618" s="125"/>
      <c r="J618" s="126"/>
      <c r="K618" s="124"/>
      <c r="L618" s="125"/>
      <c r="M618" s="126"/>
      <c r="N618" s="147" t="str">
        <f t="shared" ref="N618:N680" si="99">HYPERLINK("#"&amp;ADDRESS(ROW($X$38),COLUMN($X$38)),IF(C618&lt;&gt;"",IF(NOT(ISERROR(VLOOKUP(K618,$Z$42:$AA$73,2,FALSE))),VLOOKUP(K618,$Z$42:$AA$73,2,FALSE),$AA$41),""))</f>
        <v/>
      </c>
      <c r="O618" s="148"/>
      <c r="P618" s="137" t="str">
        <f ca="1">IF(C618&lt;&gt;"",HYPERLINK("#LANÇAMENTOS!"&amp;ADDRESS(ROW(LANÇAMENTOS!A$16)+PAINEL!B618*2-1,1),INDIRECT("LANÇAMENTOS!"&amp;ADDRESS(ROW(LANÇAMENTOS!A$16)+PAINEL!B618*2-1,COLUMN(LANÇAMENTOS!F594)))),"")</f>
        <v/>
      </c>
      <c r="Q618" s="138"/>
      <c r="R618" s="57">
        <f t="shared" ref="R618:R680" ca="1" si="100">IF(AND(ISNUMBER(N618),P618&lt;=N618),1,0)</f>
        <v>0</v>
      </c>
      <c r="S618" s="57" t="str">
        <f t="shared" ref="S618:S680" ca="1" si="101">IF(R618,TEXT(B618,"0"),"")</f>
        <v/>
      </c>
      <c r="T618" s="57" t="str">
        <f t="shared" ref="T618:T680" ca="1" si="102">IF(R618,TRIM(S618)&amp;", "&amp;TRIM(T619),TRIM(T619))</f>
        <v/>
      </c>
      <c r="U618" s="115"/>
      <c r="V618" s="56"/>
      <c r="W618" s="56"/>
    </row>
    <row r="619" spans="1:23" s="162" customFormat="1" ht="37.5" customHeight="1" x14ac:dyDescent="0.35">
      <c r="A619" s="99"/>
      <c r="B619" s="80">
        <f>HYPERLINK("#LANÇAMENTOS!"&amp;ADDRESS(ROW(LANÇAMENTOS!$A$16)+(ROW()-ROW($B$40))*2-1,1),ROW()-ROW($B$40))</f>
        <v>579</v>
      </c>
      <c r="C619" s="127"/>
      <c r="D619" s="128"/>
      <c r="E619" s="124"/>
      <c r="F619" s="125"/>
      <c r="G619" s="125"/>
      <c r="H619" s="125"/>
      <c r="I619" s="125"/>
      <c r="J619" s="126"/>
      <c r="K619" s="124"/>
      <c r="L619" s="125"/>
      <c r="M619" s="126"/>
      <c r="N619" s="147" t="str">
        <f t="shared" si="99"/>
        <v/>
      </c>
      <c r="O619" s="148"/>
      <c r="P619" s="137" t="str">
        <f ca="1">IF(C619&lt;&gt;"",HYPERLINK("#LANÇAMENTOS!"&amp;ADDRESS(ROW(LANÇAMENTOS!A$16)+PAINEL!B619*2-1,1),INDIRECT("LANÇAMENTOS!"&amp;ADDRESS(ROW(LANÇAMENTOS!A$16)+PAINEL!B619*2-1,COLUMN(LANÇAMENTOS!F595)))),"")</f>
        <v/>
      </c>
      <c r="Q619" s="138"/>
      <c r="R619" s="57">
        <f t="shared" ca="1" si="100"/>
        <v>0</v>
      </c>
      <c r="S619" s="57" t="str">
        <f t="shared" ca="1" si="101"/>
        <v/>
      </c>
      <c r="T619" s="57" t="str">
        <f t="shared" ca="1" si="102"/>
        <v/>
      </c>
      <c r="U619" s="115"/>
      <c r="V619" s="56"/>
      <c r="W619" s="56"/>
    </row>
    <row r="620" spans="1:23" s="162" customFormat="1" ht="37.5" customHeight="1" x14ac:dyDescent="0.35">
      <c r="A620" s="99"/>
      <c r="B620" s="80">
        <f>HYPERLINK("#LANÇAMENTOS!"&amp;ADDRESS(ROW(LANÇAMENTOS!$A$16)+(ROW()-ROW($B$40))*2-1,1),ROW()-ROW($B$40))</f>
        <v>580</v>
      </c>
      <c r="C620" s="127"/>
      <c r="D620" s="128"/>
      <c r="E620" s="124"/>
      <c r="F620" s="125"/>
      <c r="G620" s="125"/>
      <c r="H620" s="125"/>
      <c r="I620" s="125"/>
      <c r="J620" s="126"/>
      <c r="K620" s="124"/>
      <c r="L620" s="125"/>
      <c r="M620" s="126"/>
      <c r="N620" s="147" t="str">
        <f t="shared" si="99"/>
        <v/>
      </c>
      <c r="O620" s="148"/>
      <c r="P620" s="137" t="str">
        <f ca="1">IF(C620&lt;&gt;"",HYPERLINK("#LANÇAMENTOS!"&amp;ADDRESS(ROW(LANÇAMENTOS!A$16)+PAINEL!B620*2-1,1),INDIRECT("LANÇAMENTOS!"&amp;ADDRESS(ROW(LANÇAMENTOS!A$16)+PAINEL!B620*2-1,COLUMN(LANÇAMENTOS!F596)))),"")</f>
        <v/>
      </c>
      <c r="Q620" s="138"/>
      <c r="R620" s="57">
        <f t="shared" ca="1" si="100"/>
        <v>0</v>
      </c>
      <c r="S620" s="57" t="str">
        <f t="shared" ca="1" si="101"/>
        <v/>
      </c>
      <c r="T620" s="57" t="str">
        <f t="shared" ca="1" si="102"/>
        <v/>
      </c>
      <c r="U620" s="115"/>
      <c r="V620" s="56"/>
      <c r="W620" s="56"/>
    </row>
    <row r="621" spans="1:23" s="162" customFormat="1" ht="37.5" customHeight="1" x14ac:dyDescent="0.35">
      <c r="A621" s="99"/>
      <c r="B621" s="80">
        <f>HYPERLINK("#LANÇAMENTOS!"&amp;ADDRESS(ROW(LANÇAMENTOS!$A$16)+(ROW()-ROW($B$40))*2-1,1),ROW()-ROW($B$40))</f>
        <v>581</v>
      </c>
      <c r="C621" s="127"/>
      <c r="D621" s="128"/>
      <c r="E621" s="124"/>
      <c r="F621" s="125"/>
      <c r="G621" s="125"/>
      <c r="H621" s="125"/>
      <c r="I621" s="125"/>
      <c r="J621" s="126"/>
      <c r="K621" s="124"/>
      <c r="L621" s="125"/>
      <c r="M621" s="126"/>
      <c r="N621" s="147" t="str">
        <f t="shared" si="99"/>
        <v/>
      </c>
      <c r="O621" s="148"/>
      <c r="P621" s="137" t="str">
        <f ca="1">IF(C621&lt;&gt;"",HYPERLINK("#LANÇAMENTOS!"&amp;ADDRESS(ROW(LANÇAMENTOS!A$16)+PAINEL!B621*2-1,1),INDIRECT("LANÇAMENTOS!"&amp;ADDRESS(ROW(LANÇAMENTOS!A$16)+PAINEL!B621*2-1,COLUMN(LANÇAMENTOS!F597)))),"")</f>
        <v/>
      </c>
      <c r="Q621" s="138"/>
      <c r="R621" s="57">
        <f t="shared" ca="1" si="100"/>
        <v>0</v>
      </c>
      <c r="S621" s="57" t="str">
        <f t="shared" ca="1" si="101"/>
        <v/>
      </c>
      <c r="T621" s="57" t="str">
        <f t="shared" ca="1" si="102"/>
        <v/>
      </c>
      <c r="U621" s="115"/>
      <c r="V621" s="56"/>
      <c r="W621" s="56"/>
    </row>
    <row r="622" spans="1:23" s="162" customFormat="1" ht="37.5" customHeight="1" x14ac:dyDescent="0.35">
      <c r="A622" s="99"/>
      <c r="B622" s="80">
        <f>HYPERLINK("#LANÇAMENTOS!"&amp;ADDRESS(ROW(LANÇAMENTOS!$A$16)+(ROW()-ROW($B$40))*2-1,1),ROW()-ROW($B$40))</f>
        <v>582</v>
      </c>
      <c r="C622" s="127"/>
      <c r="D622" s="128"/>
      <c r="E622" s="124"/>
      <c r="F622" s="125"/>
      <c r="G622" s="125"/>
      <c r="H622" s="125"/>
      <c r="I622" s="125"/>
      <c r="J622" s="126"/>
      <c r="K622" s="124"/>
      <c r="L622" s="125"/>
      <c r="M622" s="126"/>
      <c r="N622" s="147" t="str">
        <f t="shared" si="99"/>
        <v/>
      </c>
      <c r="O622" s="148"/>
      <c r="P622" s="137" t="str">
        <f ca="1">IF(C622&lt;&gt;"",HYPERLINK("#LANÇAMENTOS!"&amp;ADDRESS(ROW(LANÇAMENTOS!A$16)+PAINEL!B622*2-1,1),INDIRECT("LANÇAMENTOS!"&amp;ADDRESS(ROW(LANÇAMENTOS!A$16)+PAINEL!B622*2-1,COLUMN(LANÇAMENTOS!F598)))),"")</f>
        <v/>
      </c>
      <c r="Q622" s="138"/>
      <c r="R622" s="57">
        <f t="shared" ca="1" si="100"/>
        <v>0</v>
      </c>
      <c r="S622" s="57" t="str">
        <f t="shared" ca="1" si="101"/>
        <v/>
      </c>
      <c r="T622" s="57" t="str">
        <f t="shared" ca="1" si="102"/>
        <v/>
      </c>
      <c r="U622" s="115"/>
      <c r="V622" s="56"/>
      <c r="W622" s="56"/>
    </row>
    <row r="623" spans="1:23" s="162" customFormat="1" ht="37.5" customHeight="1" x14ac:dyDescent="0.35">
      <c r="A623" s="99"/>
      <c r="B623" s="80">
        <f>HYPERLINK("#LANÇAMENTOS!"&amp;ADDRESS(ROW(LANÇAMENTOS!$A$16)+(ROW()-ROW($B$40))*2-1,1),ROW()-ROW($B$40))</f>
        <v>583</v>
      </c>
      <c r="C623" s="127"/>
      <c r="D623" s="128"/>
      <c r="E623" s="124"/>
      <c r="F623" s="125"/>
      <c r="G623" s="125"/>
      <c r="H623" s="125"/>
      <c r="I623" s="125"/>
      <c r="J623" s="126"/>
      <c r="K623" s="124"/>
      <c r="L623" s="125"/>
      <c r="M623" s="126"/>
      <c r="N623" s="147" t="str">
        <f t="shared" si="99"/>
        <v/>
      </c>
      <c r="O623" s="148"/>
      <c r="P623" s="137" t="str">
        <f ca="1">IF(C623&lt;&gt;"",HYPERLINK("#LANÇAMENTOS!"&amp;ADDRESS(ROW(LANÇAMENTOS!A$16)+PAINEL!B623*2-1,1),INDIRECT("LANÇAMENTOS!"&amp;ADDRESS(ROW(LANÇAMENTOS!A$16)+PAINEL!B623*2-1,COLUMN(LANÇAMENTOS!F599)))),"")</f>
        <v/>
      </c>
      <c r="Q623" s="138"/>
      <c r="R623" s="57">
        <f t="shared" ca="1" si="100"/>
        <v>0</v>
      </c>
      <c r="S623" s="57" t="str">
        <f t="shared" ca="1" si="101"/>
        <v/>
      </c>
      <c r="T623" s="57" t="str">
        <f t="shared" ca="1" si="102"/>
        <v/>
      </c>
      <c r="U623" s="115"/>
      <c r="V623" s="56"/>
      <c r="W623" s="56"/>
    </row>
    <row r="624" spans="1:23" s="162" customFormat="1" ht="37.5" customHeight="1" x14ac:dyDescent="0.35">
      <c r="A624" s="99"/>
      <c r="B624" s="80">
        <f>HYPERLINK("#LANÇAMENTOS!"&amp;ADDRESS(ROW(LANÇAMENTOS!$A$16)+(ROW()-ROW($B$40))*2-1,1),ROW()-ROW($B$40))</f>
        <v>584</v>
      </c>
      <c r="C624" s="127"/>
      <c r="D624" s="128"/>
      <c r="E624" s="124"/>
      <c r="F624" s="125"/>
      <c r="G624" s="125"/>
      <c r="H624" s="125"/>
      <c r="I624" s="125"/>
      <c r="J624" s="126"/>
      <c r="K624" s="124"/>
      <c r="L624" s="125"/>
      <c r="M624" s="126"/>
      <c r="N624" s="147" t="str">
        <f t="shared" si="99"/>
        <v/>
      </c>
      <c r="O624" s="148"/>
      <c r="P624" s="137" t="str">
        <f ca="1">IF(C624&lt;&gt;"",HYPERLINK("#LANÇAMENTOS!"&amp;ADDRESS(ROW(LANÇAMENTOS!A$16)+PAINEL!B624*2-1,1),INDIRECT("LANÇAMENTOS!"&amp;ADDRESS(ROW(LANÇAMENTOS!A$16)+PAINEL!B624*2-1,COLUMN(LANÇAMENTOS!F600)))),"")</f>
        <v/>
      </c>
      <c r="Q624" s="138"/>
      <c r="R624" s="57">
        <f t="shared" ca="1" si="100"/>
        <v>0</v>
      </c>
      <c r="S624" s="57" t="str">
        <f t="shared" ca="1" si="101"/>
        <v/>
      </c>
      <c r="T624" s="57" t="str">
        <f t="shared" ca="1" si="102"/>
        <v/>
      </c>
      <c r="U624" s="115"/>
      <c r="V624" s="56"/>
      <c r="W624" s="56"/>
    </row>
    <row r="625" spans="1:23" s="162" customFormat="1" ht="37.5" customHeight="1" x14ac:dyDescent="0.35">
      <c r="A625" s="99"/>
      <c r="B625" s="80">
        <f>HYPERLINK("#LANÇAMENTOS!"&amp;ADDRESS(ROW(LANÇAMENTOS!$A$16)+(ROW()-ROW($B$40))*2-1,1),ROW()-ROW($B$40))</f>
        <v>585</v>
      </c>
      <c r="C625" s="127"/>
      <c r="D625" s="128"/>
      <c r="E625" s="124"/>
      <c r="F625" s="125"/>
      <c r="G625" s="125"/>
      <c r="H625" s="125"/>
      <c r="I625" s="125"/>
      <c r="J625" s="126"/>
      <c r="K625" s="124"/>
      <c r="L625" s="125"/>
      <c r="M625" s="126"/>
      <c r="N625" s="147" t="str">
        <f t="shared" si="99"/>
        <v/>
      </c>
      <c r="O625" s="148"/>
      <c r="P625" s="137" t="str">
        <f ca="1">IF(C625&lt;&gt;"",HYPERLINK("#LANÇAMENTOS!"&amp;ADDRESS(ROW(LANÇAMENTOS!A$16)+PAINEL!B625*2-1,1),INDIRECT("LANÇAMENTOS!"&amp;ADDRESS(ROW(LANÇAMENTOS!A$16)+PAINEL!B625*2-1,COLUMN(LANÇAMENTOS!F601)))),"")</f>
        <v/>
      </c>
      <c r="Q625" s="138"/>
      <c r="R625" s="57">
        <f t="shared" ca="1" si="100"/>
        <v>0</v>
      </c>
      <c r="S625" s="57" t="str">
        <f t="shared" ca="1" si="101"/>
        <v/>
      </c>
      <c r="T625" s="57" t="str">
        <f t="shared" ca="1" si="102"/>
        <v/>
      </c>
      <c r="U625" s="115"/>
      <c r="V625" s="56"/>
      <c r="W625" s="56"/>
    </row>
    <row r="626" spans="1:23" s="162" customFormat="1" ht="37.5" customHeight="1" x14ac:dyDescent="0.35">
      <c r="A626" s="99"/>
      <c r="B626" s="80">
        <f>HYPERLINK("#LANÇAMENTOS!"&amp;ADDRESS(ROW(LANÇAMENTOS!$A$16)+(ROW()-ROW($B$40))*2-1,1),ROW()-ROW($B$40))</f>
        <v>586</v>
      </c>
      <c r="C626" s="127"/>
      <c r="D626" s="128"/>
      <c r="E626" s="124"/>
      <c r="F626" s="125"/>
      <c r="G626" s="125"/>
      <c r="H626" s="125"/>
      <c r="I626" s="125"/>
      <c r="J626" s="126"/>
      <c r="K626" s="124"/>
      <c r="L626" s="125"/>
      <c r="M626" s="126"/>
      <c r="N626" s="147" t="str">
        <f t="shared" si="99"/>
        <v/>
      </c>
      <c r="O626" s="148"/>
      <c r="P626" s="137" t="str">
        <f ca="1">IF(C626&lt;&gt;"",HYPERLINK("#LANÇAMENTOS!"&amp;ADDRESS(ROW(LANÇAMENTOS!A$16)+PAINEL!B626*2-1,1),INDIRECT("LANÇAMENTOS!"&amp;ADDRESS(ROW(LANÇAMENTOS!A$16)+PAINEL!B626*2-1,COLUMN(LANÇAMENTOS!F602)))),"")</f>
        <v/>
      </c>
      <c r="Q626" s="138"/>
      <c r="R626" s="57">
        <f t="shared" ca="1" si="100"/>
        <v>0</v>
      </c>
      <c r="S626" s="57" t="str">
        <f t="shared" ca="1" si="101"/>
        <v/>
      </c>
      <c r="T626" s="57" t="str">
        <f t="shared" ca="1" si="102"/>
        <v/>
      </c>
      <c r="U626" s="115"/>
      <c r="V626" s="56"/>
      <c r="W626" s="56"/>
    </row>
    <row r="627" spans="1:23" s="162" customFormat="1" ht="37.5" customHeight="1" x14ac:dyDescent="0.35">
      <c r="A627" s="99"/>
      <c r="B627" s="80">
        <f>HYPERLINK("#LANÇAMENTOS!"&amp;ADDRESS(ROW(LANÇAMENTOS!$A$16)+(ROW()-ROW($B$40))*2-1,1),ROW()-ROW($B$40))</f>
        <v>587</v>
      </c>
      <c r="C627" s="127"/>
      <c r="D627" s="128"/>
      <c r="E627" s="124"/>
      <c r="F627" s="125"/>
      <c r="G627" s="125"/>
      <c r="H627" s="125"/>
      <c r="I627" s="125"/>
      <c r="J627" s="126"/>
      <c r="K627" s="124"/>
      <c r="L627" s="125"/>
      <c r="M627" s="126"/>
      <c r="N627" s="147" t="str">
        <f t="shared" si="99"/>
        <v/>
      </c>
      <c r="O627" s="148"/>
      <c r="P627" s="137" t="str">
        <f ca="1">IF(C627&lt;&gt;"",HYPERLINK("#LANÇAMENTOS!"&amp;ADDRESS(ROW(LANÇAMENTOS!A$16)+PAINEL!B627*2-1,1),INDIRECT("LANÇAMENTOS!"&amp;ADDRESS(ROW(LANÇAMENTOS!A$16)+PAINEL!B627*2-1,COLUMN(LANÇAMENTOS!F603)))),"")</f>
        <v/>
      </c>
      <c r="Q627" s="138"/>
      <c r="R627" s="57">
        <f t="shared" ca="1" si="100"/>
        <v>0</v>
      </c>
      <c r="S627" s="57" t="str">
        <f t="shared" ca="1" si="101"/>
        <v/>
      </c>
      <c r="T627" s="57" t="str">
        <f t="shared" ca="1" si="102"/>
        <v/>
      </c>
      <c r="U627" s="115"/>
      <c r="V627" s="56"/>
      <c r="W627" s="56"/>
    </row>
    <row r="628" spans="1:23" s="162" customFormat="1" ht="37.5" customHeight="1" x14ac:dyDescent="0.35">
      <c r="A628" s="99"/>
      <c r="B628" s="80">
        <f>HYPERLINK("#LANÇAMENTOS!"&amp;ADDRESS(ROW(LANÇAMENTOS!$A$16)+(ROW()-ROW($B$40))*2-1,1),ROW()-ROW($B$40))</f>
        <v>588</v>
      </c>
      <c r="C628" s="127"/>
      <c r="D628" s="128"/>
      <c r="E628" s="124"/>
      <c r="F628" s="125"/>
      <c r="G628" s="125"/>
      <c r="H628" s="125"/>
      <c r="I628" s="125"/>
      <c r="J628" s="126"/>
      <c r="K628" s="124"/>
      <c r="L628" s="125"/>
      <c r="M628" s="126"/>
      <c r="N628" s="147" t="str">
        <f t="shared" si="99"/>
        <v/>
      </c>
      <c r="O628" s="148"/>
      <c r="P628" s="137" t="str">
        <f ca="1">IF(C628&lt;&gt;"",HYPERLINK("#LANÇAMENTOS!"&amp;ADDRESS(ROW(LANÇAMENTOS!A$16)+PAINEL!B628*2-1,1),INDIRECT("LANÇAMENTOS!"&amp;ADDRESS(ROW(LANÇAMENTOS!A$16)+PAINEL!B628*2-1,COLUMN(LANÇAMENTOS!F604)))),"")</f>
        <v/>
      </c>
      <c r="Q628" s="138"/>
      <c r="R628" s="57">
        <f t="shared" ca="1" si="100"/>
        <v>0</v>
      </c>
      <c r="S628" s="57" t="str">
        <f t="shared" ca="1" si="101"/>
        <v/>
      </c>
      <c r="T628" s="57" t="str">
        <f t="shared" ca="1" si="102"/>
        <v/>
      </c>
      <c r="U628" s="115"/>
      <c r="V628" s="56"/>
      <c r="W628" s="56"/>
    </row>
    <row r="629" spans="1:23" s="162" customFormat="1" ht="37.5" customHeight="1" x14ac:dyDescent="0.35">
      <c r="A629" s="99"/>
      <c r="B629" s="80">
        <f>HYPERLINK("#LANÇAMENTOS!"&amp;ADDRESS(ROW(LANÇAMENTOS!$A$16)+(ROW()-ROW($B$40))*2-1,1),ROW()-ROW($B$40))</f>
        <v>589</v>
      </c>
      <c r="C629" s="127"/>
      <c r="D629" s="128"/>
      <c r="E629" s="124"/>
      <c r="F629" s="125"/>
      <c r="G629" s="125"/>
      <c r="H629" s="125"/>
      <c r="I629" s="125"/>
      <c r="J629" s="126"/>
      <c r="K629" s="124"/>
      <c r="L629" s="125"/>
      <c r="M629" s="126"/>
      <c r="N629" s="147" t="str">
        <f t="shared" si="99"/>
        <v/>
      </c>
      <c r="O629" s="148"/>
      <c r="P629" s="137" t="str">
        <f ca="1">IF(C629&lt;&gt;"",HYPERLINK("#LANÇAMENTOS!"&amp;ADDRESS(ROW(LANÇAMENTOS!A$16)+PAINEL!B629*2-1,1),INDIRECT("LANÇAMENTOS!"&amp;ADDRESS(ROW(LANÇAMENTOS!A$16)+PAINEL!B629*2-1,COLUMN(LANÇAMENTOS!F605)))),"")</f>
        <v/>
      </c>
      <c r="Q629" s="138"/>
      <c r="R629" s="57">
        <f t="shared" ca="1" si="100"/>
        <v>0</v>
      </c>
      <c r="S629" s="57" t="str">
        <f t="shared" ca="1" si="101"/>
        <v/>
      </c>
      <c r="T629" s="57" t="str">
        <f t="shared" ca="1" si="102"/>
        <v/>
      </c>
      <c r="U629" s="115"/>
      <c r="V629" s="56"/>
      <c r="W629" s="56"/>
    </row>
    <row r="630" spans="1:23" s="162" customFormat="1" ht="37.5" customHeight="1" x14ac:dyDescent="0.35">
      <c r="A630" s="99"/>
      <c r="B630" s="80">
        <f>HYPERLINK("#LANÇAMENTOS!"&amp;ADDRESS(ROW(LANÇAMENTOS!$A$16)+(ROW()-ROW($B$40))*2-1,1),ROW()-ROW($B$40))</f>
        <v>590</v>
      </c>
      <c r="C630" s="127"/>
      <c r="D630" s="128"/>
      <c r="E630" s="124"/>
      <c r="F630" s="125"/>
      <c r="G630" s="125"/>
      <c r="H630" s="125"/>
      <c r="I630" s="125"/>
      <c r="J630" s="126"/>
      <c r="K630" s="124"/>
      <c r="L630" s="125"/>
      <c r="M630" s="126"/>
      <c r="N630" s="147" t="str">
        <f t="shared" si="99"/>
        <v/>
      </c>
      <c r="O630" s="148"/>
      <c r="P630" s="137" t="str">
        <f ca="1">IF(C630&lt;&gt;"",HYPERLINK("#LANÇAMENTOS!"&amp;ADDRESS(ROW(LANÇAMENTOS!A$16)+PAINEL!B630*2-1,1),INDIRECT("LANÇAMENTOS!"&amp;ADDRESS(ROW(LANÇAMENTOS!A$16)+PAINEL!B630*2-1,COLUMN(LANÇAMENTOS!F606)))),"")</f>
        <v/>
      </c>
      <c r="Q630" s="138"/>
      <c r="R630" s="57">
        <f t="shared" ca="1" si="100"/>
        <v>0</v>
      </c>
      <c r="S630" s="57" t="str">
        <f t="shared" ca="1" si="101"/>
        <v/>
      </c>
      <c r="T630" s="57" t="str">
        <f t="shared" ca="1" si="102"/>
        <v/>
      </c>
      <c r="U630" s="115"/>
      <c r="V630" s="56"/>
      <c r="W630" s="56"/>
    </row>
    <row r="631" spans="1:23" s="162" customFormat="1" ht="37.5" customHeight="1" x14ac:dyDescent="0.35">
      <c r="A631" s="99"/>
      <c r="B631" s="80">
        <f>HYPERLINK("#LANÇAMENTOS!"&amp;ADDRESS(ROW(LANÇAMENTOS!$A$16)+(ROW()-ROW($B$40))*2-1,1),ROW()-ROW($B$40))</f>
        <v>591</v>
      </c>
      <c r="C631" s="127"/>
      <c r="D631" s="128"/>
      <c r="E631" s="124"/>
      <c r="F631" s="125"/>
      <c r="G631" s="125"/>
      <c r="H631" s="125"/>
      <c r="I631" s="125"/>
      <c r="J631" s="126"/>
      <c r="K631" s="124"/>
      <c r="L631" s="125"/>
      <c r="M631" s="126"/>
      <c r="N631" s="147" t="str">
        <f t="shared" si="99"/>
        <v/>
      </c>
      <c r="O631" s="148"/>
      <c r="P631" s="137" t="str">
        <f ca="1">IF(C631&lt;&gt;"",HYPERLINK("#LANÇAMENTOS!"&amp;ADDRESS(ROW(LANÇAMENTOS!A$16)+PAINEL!B631*2-1,1),INDIRECT("LANÇAMENTOS!"&amp;ADDRESS(ROW(LANÇAMENTOS!A$16)+PAINEL!B631*2-1,COLUMN(LANÇAMENTOS!F607)))),"")</f>
        <v/>
      </c>
      <c r="Q631" s="138"/>
      <c r="R631" s="57">
        <f t="shared" ca="1" si="100"/>
        <v>0</v>
      </c>
      <c r="S631" s="57" t="str">
        <f t="shared" ca="1" si="101"/>
        <v/>
      </c>
      <c r="T631" s="57" t="str">
        <f t="shared" ca="1" si="102"/>
        <v/>
      </c>
      <c r="U631" s="115"/>
      <c r="V631" s="56"/>
      <c r="W631" s="56"/>
    </row>
    <row r="632" spans="1:23" s="162" customFormat="1" ht="37.5" customHeight="1" x14ac:dyDescent="0.35">
      <c r="A632" s="99"/>
      <c r="B632" s="80">
        <f>HYPERLINK("#LANÇAMENTOS!"&amp;ADDRESS(ROW(LANÇAMENTOS!$A$16)+(ROW()-ROW($B$40))*2-1,1),ROW()-ROW($B$40))</f>
        <v>592</v>
      </c>
      <c r="C632" s="127"/>
      <c r="D632" s="128"/>
      <c r="E632" s="124"/>
      <c r="F632" s="125"/>
      <c r="G632" s="125"/>
      <c r="H632" s="125"/>
      <c r="I632" s="125"/>
      <c r="J632" s="126"/>
      <c r="K632" s="124"/>
      <c r="L632" s="125"/>
      <c r="M632" s="126"/>
      <c r="N632" s="147" t="str">
        <f t="shared" si="99"/>
        <v/>
      </c>
      <c r="O632" s="148"/>
      <c r="P632" s="137" t="str">
        <f ca="1">IF(C632&lt;&gt;"",HYPERLINK("#LANÇAMENTOS!"&amp;ADDRESS(ROW(LANÇAMENTOS!A$16)+PAINEL!B632*2-1,1),INDIRECT("LANÇAMENTOS!"&amp;ADDRESS(ROW(LANÇAMENTOS!A$16)+PAINEL!B632*2-1,COLUMN(LANÇAMENTOS!F608)))),"")</f>
        <v/>
      </c>
      <c r="Q632" s="138"/>
      <c r="R632" s="57">
        <f t="shared" ca="1" si="100"/>
        <v>0</v>
      </c>
      <c r="S632" s="57" t="str">
        <f t="shared" ca="1" si="101"/>
        <v/>
      </c>
      <c r="T632" s="57" t="str">
        <f t="shared" ca="1" si="102"/>
        <v/>
      </c>
      <c r="U632" s="115"/>
      <c r="V632" s="56"/>
      <c r="W632" s="56"/>
    </row>
    <row r="633" spans="1:23" s="162" customFormat="1" ht="37.5" customHeight="1" x14ac:dyDescent="0.35">
      <c r="A633" s="99"/>
      <c r="B633" s="80">
        <f>HYPERLINK("#LANÇAMENTOS!"&amp;ADDRESS(ROW(LANÇAMENTOS!$A$16)+(ROW()-ROW($B$40))*2-1,1),ROW()-ROW($B$40))</f>
        <v>593</v>
      </c>
      <c r="C633" s="127"/>
      <c r="D633" s="128"/>
      <c r="E633" s="124"/>
      <c r="F633" s="125"/>
      <c r="G633" s="125"/>
      <c r="H633" s="125"/>
      <c r="I633" s="125"/>
      <c r="J633" s="126"/>
      <c r="K633" s="124"/>
      <c r="L633" s="125"/>
      <c r="M633" s="126"/>
      <c r="N633" s="147" t="str">
        <f t="shared" si="99"/>
        <v/>
      </c>
      <c r="O633" s="148"/>
      <c r="P633" s="137" t="str">
        <f ca="1">IF(C633&lt;&gt;"",HYPERLINK("#LANÇAMENTOS!"&amp;ADDRESS(ROW(LANÇAMENTOS!A$16)+PAINEL!B633*2-1,1),INDIRECT("LANÇAMENTOS!"&amp;ADDRESS(ROW(LANÇAMENTOS!A$16)+PAINEL!B633*2-1,COLUMN(LANÇAMENTOS!F609)))),"")</f>
        <v/>
      </c>
      <c r="Q633" s="138"/>
      <c r="R633" s="57">
        <f t="shared" ca="1" si="100"/>
        <v>0</v>
      </c>
      <c r="S633" s="57" t="str">
        <f t="shared" ca="1" si="101"/>
        <v/>
      </c>
      <c r="T633" s="57" t="str">
        <f t="shared" ca="1" si="102"/>
        <v/>
      </c>
      <c r="U633" s="115"/>
      <c r="V633" s="56"/>
      <c r="W633" s="56"/>
    </row>
    <row r="634" spans="1:23" s="162" customFormat="1" ht="37.5" customHeight="1" x14ac:dyDescent="0.35">
      <c r="A634" s="99"/>
      <c r="B634" s="80">
        <f>HYPERLINK("#LANÇAMENTOS!"&amp;ADDRESS(ROW(LANÇAMENTOS!$A$16)+(ROW()-ROW($B$40))*2-1,1),ROW()-ROW($B$40))</f>
        <v>594</v>
      </c>
      <c r="C634" s="127"/>
      <c r="D634" s="128"/>
      <c r="E634" s="124"/>
      <c r="F634" s="125"/>
      <c r="G634" s="125"/>
      <c r="H634" s="125"/>
      <c r="I634" s="125"/>
      <c r="J634" s="126"/>
      <c r="K634" s="124"/>
      <c r="L634" s="125"/>
      <c r="M634" s="126"/>
      <c r="N634" s="147" t="str">
        <f t="shared" si="99"/>
        <v/>
      </c>
      <c r="O634" s="148"/>
      <c r="P634" s="137" t="str">
        <f ca="1">IF(C634&lt;&gt;"",HYPERLINK("#LANÇAMENTOS!"&amp;ADDRESS(ROW(LANÇAMENTOS!A$16)+PAINEL!B634*2-1,1),INDIRECT("LANÇAMENTOS!"&amp;ADDRESS(ROW(LANÇAMENTOS!A$16)+PAINEL!B634*2-1,COLUMN(LANÇAMENTOS!F610)))),"")</f>
        <v/>
      </c>
      <c r="Q634" s="138"/>
      <c r="R634" s="57">
        <f t="shared" ca="1" si="100"/>
        <v>0</v>
      </c>
      <c r="S634" s="57" t="str">
        <f t="shared" ca="1" si="101"/>
        <v/>
      </c>
      <c r="T634" s="57" t="str">
        <f t="shared" ca="1" si="102"/>
        <v/>
      </c>
      <c r="U634" s="115"/>
      <c r="V634" s="56"/>
      <c r="W634" s="56"/>
    </row>
    <row r="635" spans="1:23" s="162" customFormat="1" ht="37.5" customHeight="1" x14ac:dyDescent="0.35">
      <c r="A635" s="99"/>
      <c r="B635" s="80">
        <f>HYPERLINK("#LANÇAMENTOS!"&amp;ADDRESS(ROW(LANÇAMENTOS!$A$16)+(ROW()-ROW($B$40))*2-1,1),ROW()-ROW($B$40))</f>
        <v>595</v>
      </c>
      <c r="C635" s="127"/>
      <c r="D635" s="128"/>
      <c r="E635" s="124"/>
      <c r="F635" s="125"/>
      <c r="G635" s="125"/>
      <c r="H635" s="125"/>
      <c r="I635" s="125"/>
      <c r="J635" s="126"/>
      <c r="K635" s="124"/>
      <c r="L635" s="125"/>
      <c r="M635" s="126"/>
      <c r="N635" s="147" t="str">
        <f t="shared" si="99"/>
        <v/>
      </c>
      <c r="O635" s="148"/>
      <c r="P635" s="137" t="str">
        <f ca="1">IF(C635&lt;&gt;"",HYPERLINK("#LANÇAMENTOS!"&amp;ADDRESS(ROW(LANÇAMENTOS!A$16)+PAINEL!B635*2-1,1),INDIRECT("LANÇAMENTOS!"&amp;ADDRESS(ROW(LANÇAMENTOS!A$16)+PAINEL!B635*2-1,COLUMN(LANÇAMENTOS!F611)))),"")</f>
        <v/>
      </c>
      <c r="Q635" s="138"/>
      <c r="R635" s="57">
        <f t="shared" ca="1" si="100"/>
        <v>0</v>
      </c>
      <c r="S635" s="57" t="str">
        <f t="shared" ca="1" si="101"/>
        <v/>
      </c>
      <c r="T635" s="57" t="str">
        <f t="shared" ca="1" si="102"/>
        <v/>
      </c>
      <c r="U635" s="115"/>
      <c r="V635" s="56"/>
      <c r="W635" s="56"/>
    </row>
    <row r="636" spans="1:23" s="162" customFormat="1" ht="37.5" customHeight="1" x14ac:dyDescent="0.35">
      <c r="A636" s="99"/>
      <c r="B636" s="80">
        <f>HYPERLINK("#LANÇAMENTOS!"&amp;ADDRESS(ROW(LANÇAMENTOS!$A$16)+(ROW()-ROW($B$40))*2-1,1),ROW()-ROW($B$40))</f>
        <v>596</v>
      </c>
      <c r="C636" s="127"/>
      <c r="D636" s="128"/>
      <c r="E636" s="124"/>
      <c r="F636" s="125"/>
      <c r="G636" s="125"/>
      <c r="H636" s="125"/>
      <c r="I636" s="125"/>
      <c r="J636" s="126"/>
      <c r="K636" s="124"/>
      <c r="L636" s="125"/>
      <c r="M636" s="126"/>
      <c r="N636" s="147" t="str">
        <f t="shared" si="99"/>
        <v/>
      </c>
      <c r="O636" s="148"/>
      <c r="P636" s="137" t="str">
        <f ca="1">IF(C636&lt;&gt;"",HYPERLINK("#LANÇAMENTOS!"&amp;ADDRESS(ROW(LANÇAMENTOS!A$16)+PAINEL!B636*2-1,1),INDIRECT("LANÇAMENTOS!"&amp;ADDRESS(ROW(LANÇAMENTOS!A$16)+PAINEL!B636*2-1,COLUMN(LANÇAMENTOS!F612)))),"")</f>
        <v/>
      </c>
      <c r="Q636" s="138"/>
      <c r="R636" s="57">
        <f t="shared" ca="1" si="100"/>
        <v>0</v>
      </c>
      <c r="S636" s="57" t="str">
        <f t="shared" ca="1" si="101"/>
        <v/>
      </c>
      <c r="T636" s="57" t="str">
        <f t="shared" ca="1" si="102"/>
        <v/>
      </c>
      <c r="U636" s="115"/>
      <c r="V636" s="56"/>
      <c r="W636" s="56"/>
    </row>
    <row r="637" spans="1:23" s="162" customFormat="1" ht="37.5" customHeight="1" x14ac:dyDescent="0.35">
      <c r="A637" s="99"/>
      <c r="B637" s="80">
        <f>HYPERLINK("#LANÇAMENTOS!"&amp;ADDRESS(ROW(LANÇAMENTOS!$A$16)+(ROW()-ROW($B$40))*2-1,1),ROW()-ROW($B$40))</f>
        <v>597</v>
      </c>
      <c r="C637" s="127"/>
      <c r="D637" s="128"/>
      <c r="E637" s="124"/>
      <c r="F637" s="125"/>
      <c r="G637" s="125"/>
      <c r="H637" s="125"/>
      <c r="I637" s="125"/>
      <c r="J637" s="126"/>
      <c r="K637" s="124"/>
      <c r="L637" s="125"/>
      <c r="M637" s="126"/>
      <c r="N637" s="147" t="str">
        <f t="shared" si="99"/>
        <v/>
      </c>
      <c r="O637" s="148"/>
      <c r="P637" s="137" t="str">
        <f ca="1">IF(C637&lt;&gt;"",HYPERLINK("#LANÇAMENTOS!"&amp;ADDRESS(ROW(LANÇAMENTOS!A$16)+PAINEL!B637*2-1,1),INDIRECT("LANÇAMENTOS!"&amp;ADDRESS(ROW(LANÇAMENTOS!A$16)+PAINEL!B637*2-1,COLUMN(LANÇAMENTOS!F613)))),"")</f>
        <v/>
      </c>
      <c r="Q637" s="138"/>
      <c r="R637" s="57">
        <f t="shared" ca="1" si="100"/>
        <v>0</v>
      </c>
      <c r="S637" s="57" t="str">
        <f t="shared" ca="1" si="101"/>
        <v/>
      </c>
      <c r="T637" s="57" t="str">
        <f t="shared" ca="1" si="102"/>
        <v/>
      </c>
      <c r="U637" s="115"/>
      <c r="V637" s="56"/>
      <c r="W637" s="56"/>
    </row>
    <row r="638" spans="1:23" s="162" customFormat="1" ht="37.5" customHeight="1" x14ac:dyDescent="0.35">
      <c r="A638" s="99"/>
      <c r="B638" s="80">
        <f>HYPERLINK("#LANÇAMENTOS!"&amp;ADDRESS(ROW(LANÇAMENTOS!$A$16)+(ROW()-ROW($B$40))*2-1,1),ROW()-ROW($B$40))</f>
        <v>598</v>
      </c>
      <c r="C638" s="127"/>
      <c r="D638" s="128"/>
      <c r="E638" s="124"/>
      <c r="F638" s="125"/>
      <c r="G638" s="125"/>
      <c r="H638" s="125"/>
      <c r="I638" s="125"/>
      <c r="J638" s="126"/>
      <c r="K638" s="124"/>
      <c r="L638" s="125"/>
      <c r="M638" s="126"/>
      <c r="N638" s="147" t="str">
        <f t="shared" si="99"/>
        <v/>
      </c>
      <c r="O638" s="148"/>
      <c r="P638" s="137" t="str">
        <f ca="1">IF(C638&lt;&gt;"",HYPERLINK("#LANÇAMENTOS!"&amp;ADDRESS(ROW(LANÇAMENTOS!A$16)+PAINEL!B638*2-1,1),INDIRECT("LANÇAMENTOS!"&amp;ADDRESS(ROW(LANÇAMENTOS!A$16)+PAINEL!B638*2-1,COLUMN(LANÇAMENTOS!F614)))),"")</f>
        <v/>
      </c>
      <c r="Q638" s="138"/>
      <c r="R638" s="57">
        <f t="shared" ca="1" si="100"/>
        <v>0</v>
      </c>
      <c r="S638" s="57" t="str">
        <f t="shared" ca="1" si="101"/>
        <v/>
      </c>
      <c r="T638" s="57" t="str">
        <f t="shared" ca="1" si="102"/>
        <v/>
      </c>
      <c r="U638" s="115"/>
      <c r="V638" s="56"/>
      <c r="W638" s="56"/>
    </row>
    <row r="639" spans="1:23" s="162" customFormat="1" ht="37.5" customHeight="1" x14ac:dyDescent="0.35">
      <c r="A639" s="99"/>
      <c r="B639" s="80">
        <f>HYPERLINK("#LANÇAMENTOS!"&amp;ADDRESS(ROW(LANÇAMENTOS!$A$16)+(ROW()-ROW($B$40))*2-1,1),ROW()-ROW($B$40))</f>
        <v>599</v>
      </c>
      <c r="C639" s="127"/>
      <c r="D639" s="128"/>
      <c r="E639" s="124"/>
      <c r="F639" s="125"/>
      <c r="G639" s="125"/>
      <c r="H639" s="125"/>
      <c r="I639" s="125"/>
      <c r="J639" s="126"/>
      <c r="K639" s="124"/>
      <c r="L639" s="125"/>
      <c r="M639" s="126"/>
      <c r="N639" s="147" t="str">
        <f t="shared" si="99"/>
        <v/>
      </c>
      <c r="O639" s="148"/>
      <c r="P639" s="137" t="str">
        <f ca="1">IF(C639&lt;&gt;"",HYPERLINK("#LANÇAMENTOS!"&amp;ADDRESS(ROW(LANÇAMENTOS!A$16)+PAINEL!B639*2-1,1),INDIRECT("LANÇAMENTOS!"&amp;ADDRESS(ROW(LANÇAMENTOS!A$16)+PAINEL!B639*2-1,COLUMN(LANÇAMENTOS!F615)))),"")</f>
        <v/>
      </c>
      <c r="Q639" s="138"/>
      <c r="R639" s="57">
        <f t="shared" ca="1" si="100"/>
        <v>0</v>
      </c>
      <c r="S639" s="57" t="str">
        <f t="shared" ca="1" si="101"/>
        <v/>
      </c>
      <c r="T639" s="57" t="str">
        <f t="shared" ca="1" si="102"/>
        <v/>
      </c>
      <c r="U639" s="115"/>
      <c r="V639" s="56"/>
      <c r="W639" s="56"/>
    </row>
    <row r="640" spans="1:23" s="162" customFormat="1" ht="37.5" customHeight="1" x14ac:dyDescent="0.35">
      <c r="A640" s="99"/>
      <c r="B640" s="80">
        <f>HYPERLINK("#LANÇAMENTOS!"&amp;ADDRESS(ROW(LANÇAMENTOS!$A$16)+(ROW()-ROW($B$40))*2-1,1),ROW()-ROW($B$40))</f>
        <v>600</v>
      </c>
      <c r="C640" s="127"/>
      <c r="D640" s="128"/>
      <c r="E640" s="124"/>
      <c r="F640" s="125"/>
      <c r="G640" s="125"/>
      <c r="H640" s="125"/>
      <c r="I640" s="125"/>
      <c r="J640" s="126"/>
      <c r="K640" s="124"/>
      <c r="L640" s="125"/>
      <c r="M640" s="126"/>
      <c r="N640" s="147" t="str">
        <f t="shared" si="99"/>
        <v/>
      </c>
      <c r="O640" s="148"/>
      <c r="P640" s="137" t="str">
        <f ca="1">IF(C640&lt;&gt;"",HYPERLINK("#LANÇAMENTOS!"&amp;ADDRESS(ROW(LANÇAMENTOS!A$16)+PAINEL!B640*2-1,1),INDIRECT("LANÇAMENTOS!"&amp;ADDRESS(ROW(LANÇAMENTOS!A$16)+PAINEL!B640*2-1,COLUMN(LANÇAMENTOS!F616)))),"")</f>
        <v/>
      </c>
      <c r="Q640" s="138"/>
      <c r="R640" s="57">
        <f t="shared" ca="1" si="100"/>
        <v>0</v>
      </c>
      <c r="S640" s="57" t="str">
        <f t="shared" ca="1" si="101"/>
        <v/>
      </c>
      <c r="T640" s="57" t="str">
        <f t="shared" ca="1" si="102"/>
        <v/>
      </c>
      <c r="U640" s="115"/>
      <c r="V640" s="56"/>
      <c r="W640" s="56"/>
    </row>
    <row r="641" spans="1:23" s="162" customFormat="1" ht="37.5" customHeight="1" x14ac:dyDescent="0.35">
      <c r="A641" s="99"/>
      <c r="B641" s="80">
        <f>HYPERLINK("#LANÇAMENTOS!"&amp;ADDRESS(ROW(LANÇAMENTOS!$A$16)+(ROW()-ROW($B$40))*2-1,1),ROW()-ROW($B$40))</f>
        <v>601</v>
      </c>
      <c r="C641" s="127"/>
      <c r="D641" s="128"/>
      <c r="E641" s="124"/>
      <c r="F641" s="125"/>
      <c r="G641" s="125"/>
      <c r="H641" s="125"/>
      <c r="I641" s="125"/>
      <c r="J641" s="126"/>
      <c r="K641" s="124"/>
      <c r="L641" s="125"/>
      <c r="M641" s="126"/>
      <c r="N641" s="147" t="str">
        <f t="shared" si="99"/>
        <v/>
      </c>
      <c r="O641" s="148"/>
      <c r="P641" s="137" t="str">
        <f ca="1">IF(C641&lt;&gt;"",HYPERLINK("#LANÇAMENTOS!"&amp;ADDRESS(ROW(LANÇAMENTOS!A$16)+PAINEL!B641*2-1,1),INDIRECT("LANÇAMENTOS!"&amp;ADDRESS(ROW(LANÇAMENTOS!A$16)+PAINEL!B641*2-1,COLUMN(LANÇAMENTOS!F617)))),"")</f>
        <v/>
      </c>
      <c r="Q641" s="138"/>
      <c r="R641" s="57">
        <f t="shared" ca="1" si="100"/>
        <v>0</v>
      </c>
      <c r="S641" s="57" t="str">
        <f t="shared" ca="1" si="101"/>
        <v/>
      </c>
      <c r="T641" s="57" t="str">
        <f t="shared" ca="1" si="102"/>
        <v/>
      </c>
      <c r="U641" s="115"/>
      <c r="V641" s="56"/>
      <c r="W641" s="56"/>
    </row>
    <row r="642" spans="1:23" s="162" customFormat="1" ht="37.5" customHeight="1" x14ac:dyDescent="0.35">
      <c r="A642" s="99"/>
      <c r="B642" s="80">
        <f>HYPERLINK("#LANÇAMENTOS!"&amp;ADDRESS(ROW(LANÇAMENTOS!$A$16)+(ROW()-ROW($B$40))*2-1,1),ROW()-ROW($B$40))</f>
        <v>602</v>
      </c>
      <c r="C642" s="127"/>
      <c r="D642" s="128"/>
      <c r="E642" s="124"/>
      <c r="F642" s="125"/>
      <c r="G642" s="125"/>
      <c r="H642" s="125"/>
      <c r="I642" s="125"/>
      <c r="J642" s="126"/>
      <c r="K642" s="124"/>
      <c r="L642" s="125"/>
      <c r="M642" s="126"/>
      <c r="N642" s="147" t="str">
        <f t="shared" si="99"/>
        <v/>
      </c>
      <c r="O642" s="148"/>
      <c r="P642" s="137" t="str">
        <f ca="1">IF(C642&lt;&gt;"",HYPERLINK("#LANÇAMENTOS!"&amp;ADDRESS(ROW(LANÇAMENTOS!A$16)+PAINEL!B642*2-1,1),INDIRECT("LANÇAMENTOS!"&amp;ADDRESS(ROW(LANÇAMENTOS!A$16)+PAINEL!B642*2-1,COLUMN(LANÇAMENTOS!F618)))),"")</f>
        <v/>
      </c>
      <c r="Q642" s="138"/>
      <c r="R642" s="57">
        <f t="shared" ca="1" si="100"/>
        <v>0</v>
      </c>
      <c r="S642" s="57" t="str">
        <f t="shared" ca="1" si="101"/>
        <v/>
      </c>
      <c r="T642" s="57" t="str">
        <f t="shared" ca="1" si="102"/>
        <v/>
      </c>
      <c r="U642" s="115"/>
      <c r="V642" s="56"/>
      <c r="W642" s="56"/>
    </row>
    <row r="643" spans="1:23" s="162" customFormat="1" ht="37.5" customHeight="1" x14ac:dyDescent="0.35">
      <c r="A643" s="99"/>
      <c r="B643" s="80">
        <f>HYPERLINK("#LANÇAMENTOS!"&amp;ADDRESS(ROW(LANÇAMENTOS!$A$16)+(ROW()-ROW($B$40))*2-1,1),ROW()-ROW($B$40))</f>
        <v>603</v>
      </c>
      <c r="C643" s="127"/>
      <c r="D643" s="128"/>
      <c r="E643" s="124"/>
      <c r="F643" s="125"/>
      <c r="G643" s="125"/>
      <c r="H643" s="125"/>
      <c r="I643" s="125"/>
      <c r="J643" s="126"/>
      <c r="K643" s="124"/>
      <c r="L643" s="125"/>
      <c r="M643" s="126"/>
      <c r="N643" s="147" t="str">
        <f t="shared" si="99"/>
        <v/>
      </c>
      <c r="O643" s="148"/>
      <c r="P643" s="137" t="str">
        <f ca="1">IF(C643&lt;&gt;"",HYPERLINK("#LANÇAMENTOS!"&amp;ADDRESS(ROW(LANÇAMENTOS!A$16)+PAINEL!B643*2-1,1),INDIRECT("LANÇAMENTOS!"&amp;ADDRESS(ROW(LANÇAMENTOS!A$16)+PAINEL!B643*2-1,COLUMN(LANÇAMENTOS!F619)))),"")</f>
        <v/>
      </c>
      <c r="Q643" s="138"/>
      <c r="R643" s="57">
        <f t="shared" ca="1" si="100"/>
        <v>0</v>
      </c>
      <c r="S643" s="57" t="str">
        <f t="shared" ca="1" si="101"/>
        <v/>
      </c>
      <c r="T643" s="57" t="str">
        <f t="shared" ca="1" si="102"/>
        <v/>
      </c>
      <c r="U643" s="115"/>
      <c r="V643" s="56"/>
      <c r="W643" s="56"/>
    </row>
    <row r="644" spans="1:23" s="162" customFormat="1" ht="37.5" customHeight="1" x14ac:dyDescent="0.35">
      <c r="A644" s="99"/>
      <c r="B644" s="80">
        <f>HYPERLINK("#LANÇAMENTOS!"&amp;ADDRESS(ROW(LANÇAMENTOS!$A$16)+(ROW()-ROW($B$40))*2-1,1),ROW()-ROW($B$40))</f>
        <v>604</v>
      </c>
      <c r="C644" s="127"/>
      <c r="D644" s="128"/>
      <c r="E644" s="124"/>
      <c r="F644" s="125"/>
      <c r="G644" s="125"/>
      <c r="H644" s="125"/>
      <c r="I644" s="125"/>
      <c r="J644" s="126"/>
      <c r="K644" s="124"/>
      <c r="L644" s="125"/>
      <c r="M644" s="126"/>
      <c r="N644" s="147" t="str">
        <f t="shared" si="99"/>
        <v/>
      </c>
      <c r="O644" s="148"/>
      <c r="P644" s="137" t="str">
        <f ca="1">IF(C644&lt;&gt;"",HYPERLINK("#LANÇAMENTOS!"&amp;ADDRESS(ROW(LANÇAMENTOS!A$16)+PAINEL!B644*2-1,1),INDIRECT("LANÇAMENTOS!"&amp;ADDRESS(ROW(LANÇAMENTOS!A$16)+PAINEL!B644*2-1,COLUMN(LANÇAMENTOS!F620)))),"")</f>
        <v/>
      </c>
      <c r="Q644" s="138"/>
      <c r="R644" s="57">
        <f t="shared" ca="1" si="100"/>
        <v>0</v>
      </c>
      <c r="S644" s="57" t="str">
        <f t="shared" ca="1" si="101"/>
        <v/>
      </c>
      <c r="T644" s="57" t="str">
        <f t="shared" ca="1" si="102"/>
        <v/>
      </c>
      <c r="U644" s="115"/>
      <c r="V644" s="56"/>
      <c r="W644" s="56"/>
    </row>
    <row r="645" spans="1:23" s="162" customFormat="1" ht="37.5" customHeight="1" x14ac:dyDescent="0.35">
      <c r="A645" s="99"/>
      <c r="B645" s="80">
        <f>HYPERLINK("#LANÇAMENTOS!"&amp;ADDRESS(ROW(LANÇAMENTOS!$A$16)+(ROW()-ROW($B$40))*2-1,1),ROW()-ROW($B$40))</f>
        <v>605</v>
      </c>
      <c r="C645" s="127"/>
      <c r="D645" s="128"/>
      <c r="E645" s="124"/>
      <c r="F645" s="125"/>
      <c r="G645" s="125"/>
      <c r="H645" s="125"/>
      <c r="I645" s="125"/>
      <c r="J645" s="126"/>
      <c r="K645" s="124"/>
      <c r="L645" s="125"/>
      <c r="M645" s="126"/>
      <c r="N645" s="147" t="str">
        <f t="shared" si="99"/>
        <v/>
      </c>
      <c r="O645" s="148"/>
      <c r="P645" s="137" t="str">
        <f ca="1">IF(C645&lt;&gt;"",HYPERLINK("#LANÇAMENTOS!"&amp;ADDRESS(ROW(LANÇAMENTOS!A$16)+PAINEL!B645*2-1,1),INDIRECT("LANÇAMENTOS!"&amp;ADDRESS(ROW(LANÇAMENTOS!A$16)+PAINEL!B645*2-1,COLUMN(LANÇAMENTOS!F621)))),"")</f>
        <v/>
      </c>
      <c r="Q645" s="138"/>
      <c r="R645" s="57">
        <f t="shared" ca="1" si="100"/>
        <v>0</v>
      </c>
      <c r="S645" s="57" t="str">
        <f t="shared" ca="1" si="101"/>
        <v/>
      </c>
      <c r="T645" s="57" t="str">
        <f t="shared" ca="1" si="102"/>
        <v/>
      </c>
      <c r="U645" s="115"/>
      <c r="V645" s="56"/>
      <c r="W645" s="56"/>
    </row>
    <row r="646" spans="1:23" s="162" customFormat="1" ht="37.5" customHeight="1" x14ac:dyDescent="0.35">
      <c r="A646" s="99"/>
      <c r="B646" s="80">
        <f>HYPERLINK("#LANÇAMENTOS!"&amp;ADDRESS(ROW(LANÇAMENTOS!$A$16)+(ROW()-ROW($B$40))*2-1,1),ROW()-ROW($B$40))</f>
        <v>606</v>
      </c>
      <c r="C646" s="127"/>
      <c r="D646" s="128"/>
      <c r="E646" s="124"/>
      <c r="F646" s="125"/>
      <c r="G646" s="125"/>
      <c r="H646" s="125"/>
      <c r="I646" s="125"/>
      <c r="J646" s="126"/>
      <c r="K646" s="124"/>
      <c r="L646" s="125"/>
      <c r="M646" s="126"/>
      <c r="N646" s="147" t="str">
        <f t="shared" si="99"/>
        <v/>
      </c>
      <c r="O646" s="148"/>
      <c r="P646" s="137" t="str">
        <f ca="1">IF(C646&lt;&gt;"",HYPERLINK("#LANÇAMENTOS!"&amp;ADDRESS(ROW(LANÇAMENTOS!A$16)+PAINEL!B646*2-1,1),INDIRECT("LANÇAMENTOS!"&amp;ADDRESS(ROW(LANÇAMENTOS!A$16)+PAINEL!B646*2-1,COLUMN(LANÇAMENTOS!F622)))),"")</f>
        <v/>
      </c>
      <c r="Q646" s="138"/>
      <c r="R646" s="57">
        <f t="shared" ca="1" si="100"/>
        <v>0</v>
      </c>
      <c r="S646" s="57" t="str">
        <f t="shared" ca="1" si="101"/>
        <v/>
      </c>
      <c r="T646" s="57" t="str">
        <f t="shared" ca="1" si="102"/>
        <v/>
      </c>
      <c r="U646" s="115"/>
      <c r="V646" s="56"/>
      <c r="W646" s="56"/>
    </row>
    <row r="647" spans="1:23" s="162" customFormat="1" ht="37.5" customHeight="1" x14ac:dyDescent="0.35">
      <c r="A647" s="99"/>
      <c r="B647" s="80">
        <f>HYPERLINK("#LANÇAMENTOS!"&amp;ADDRESS(ROW(LANÇAMENTOS!$A$16)+(ROW()-ROW($B$40))*2-1,1),ROW()-ROW($B$40))</f>
        <v>607</v>
      </c>
      <c r="C647" s="127"/>
      <c r="D647" s="128"/>
      <c r="E647" s="124"/>
      <c r="F647" s="125"/>
      <c r="G647" s="125"/>
      <c r="H647" s="125"/>
      <c r="I647" s="125"/>
      <c r="J647" s="126"/>
      <c r="K647" s="124"/>
      <c r="L647" s="125"/>
      <c r="M647" s="126"/>
      <c r="N647" s="147" t="str">
        <f t="shared" si="99"/>
        <v/>
      </c>
      <c r="O647" s="148"/>
      <c r="P647" s="137" t="str">
        <f ca="1">IF(C647&lt;&gt;"",HYPERLINK("#LANÇAMENTOS!"&amp;ADDRESS(ROW(LANÇAMENTOS!A$16)+PAINEL!B647*2-1,1),INDIRECT("LANÇAMENTOS!"&amp;ADDRESS(ROW(LANÇAMENTOS!A$16)+PAINEL!B647*2-1,COLUMN(LANÇAMENTOS!F623)))),"")</f>
        <v/>
      </c>
      <c r="Q647" s="138"/>
      <c r="R647" s="57">
        <f t="shared" ca="1" si="100"/>
        <v>0</v>
      </c>
      <c r="S647" s="57" t="str">
        <f t="shared" ca="1" si="101"/>
        <v/>
      </c>
      <c r="T647" s="57" t="str">
        <f t="shared" ca="1" si="102"/>
        <v/>
      </c>
      <c r="U647" s="115"/>
      <c r="V647" s="56"/>
      <c r="W647" s="56"/>
    </row>
    <row r="648" spans="1:23" s="162" customFormat="1" ht="37.5" customHeight="1" x14ac:dyDescent="0.35">
      <c r="A648" s="99"/>
      <c r="B648" s="80">
        <f>HYPERLINK("#LANÇAMENTOS!"&amp;ADDRESS(ROW(LANÇAMENTOS!$A$16)+(ROW()-ROW($B$40))*2-1,1),ROW()-ROW($B$40))</f>
        <v>608</v>
      </c>
      <c r="C648" s="127"/>
      <c r="D648" s="128"/>
      <c r="E648" s="124"/>
      <c r="F648" s="125"/>
      <c r="G648" s="125"/>
      <c r="H648" s="125"/>
      <c r="I648" s="125"/>
      <c r="J648" s="126"/>
      <c r="K648" s="124"/>
      <c r="L648" s="125"/>
      <c r="M648" s="126"/>
      <c r="N648" s="147" t="str">
        <f t="shared" si="99"/>
        <v/>
      </c>
      <c r="O648" s="148"/>
      <c r="P648" s="137" t="str">
        <f ca="1">IF(C648&lt;&gt;"",HYPERLINK("#LANÇAMENTOS!"&amp;ADDRESS(ROW(LANÇAMENTOS!A$16)+PAINEL!B648*2-1,1),INDIRECT("LANÇAMENTOS!"&amp;ADDRESS(ROW(LANÇAMENTOS!A$16)+PAINEL!B648*2-1,COLUMN(LANÇAMENTOS!F624)))),"")</f>
        <v/>
      </c>
      <c r="Q648" s="138"/>
      <c r="R648" s="57">
        <f t="shared" ca="1" si="100"/>
        <v>0</v>
      </c>
      <c r="S648" s="57" t="str">
        <f t="shared" ca="1" si="101"/>
        <v/>
      </c>
      <c r="T648" s="57" t="str">
        <f t="shared" ca="1" si="102"/>
        <v/>
      </c>
      <c r="U648" s="115"/>
      <c r="V648" s="56"/>
      <c r="W648" s="56"/>
    </row>
    <row r="649" spans="1:23" s="162" customFormat="1" ht="37.5" customHeight="1" x14ac:dyDescent="0.35">
      <c r="A649" s="99"/>
      <c r="B649" s="80">
        <f>HYPERLINK("#LANÇAMENTOS!"&amp;ADDRESS(ROW(LANÇAMENTOS!$A$16)+(ROW()-ROW($B$40))*2-1,1),ROW()-ROW($B$40))</f>
        <v>609</v>
      </c>
      <c r="C649" s="127"/>
      <c r="D649" s="128"/>
      <c r="E649" s="124"/>
      <c r="F649" s="125"/>
      <c r="G649" s="125"/>
      <c r="H649" s="125"/>
      <c r="I649" s="125"/>
      <c r="J649" s="126"/>
      <c r="K649" s="124"/>
      <c r="L649" s="125"/>
      <c r="M649" s="126"/>
      <c r="N649" s="147" t="str">
        <f t="shared" si="99"/>
        <v/>
      </c>
      <c r="O649" s="148"/>
      <c r="P649" s="137" t="str">
        <f ca="1">IF(C649&lt;&gt;"",HYPERLINK("#LANÇAMENTOS!"&amp;ADDRESS(ROW(LANÇAMENTOS!A$16)+PAINEL!B649*2-1,1),INDIRECT("LANÇAMENTOS!"&amp;ADDRESS(ROW(LANÇAMENTOS!A$16)+PAINEL!B649*2-1,COLUMN(LANÇAMENTOS!F625)))),"")</f>
        <v/>
      </c>
      <c r="Q649" s="138"/>
      <c r="R649" s="57">
        <f t="shared" ca="1" si="100"/>
        <v>0</v>
      </c>
      <c r="S649" s="57" t="str">
        <f t="shared" ca="1" si="101"/>
        <v/>
      </c>
      <c r="T649" s="57" t="str">
        <f t="shared" ca="1" si="102"/>
        <v/>
      </c>
      <c r="U649" s="115"/>
      <c r="V649" s="56"/>
      <c r="W649" s="56"/>
    </row>
    <row r="650" spans="1:23" s="162" customFormat="1" ht="37.5" customHeight="1" x14ac:dyDescent="0.35">
      <c r="A650" s="99"/>
      <c r="B650" s="80">
        <f>HYPERLINK("#LANÇAMENTOS!"&amp;ADDRESS(ROW(LANÇAMENTOS!$A$16)+(ROW()-ROW($B$40))*2-1,1),ROW()-ROW($B$40))</f>
        <v>610</v>
      </c>
      <c r="C650" s="127"/>
      <c r="D650" s="128"/>
      <c r="E650" s="124"/>
      <c r="F650" s="125"/>
      <c r="G650" s="125"/>
      <c r="H650" s="125"/>
      <c r="I650" s="125"/>
      <c r="J650" s="126"/>
      <c r="K650" s="124"/>
      <c r="L650" s="125"/>
      <c r="M650" s="126"/>
      <c r="N650" s="147" t="str">
        <f t="shared" si="99"/>
        <v/>
      </c>
      <c r="O650" s="148"/>
      <c r="P650" s="137" t="str">
        <f ca="1">IF(C650&lt;&gt;"",HYPERLINK("#LANÇAMENTOS!"&amp;ADDRESS(ROW(LANÇAMENTOS!A$16)+PAINEL!B650*2-1,1),INDIRECT("LANÇAMENTOS!"&amp;ADDRESS(ROW(LANÇAMENTOS!A$16)+PAINEL!B650*2-1,COLUMN(LANÇAMENTOS!F626)))),"")</f>
        <v/>
      </c>
      <c r="Q650" s="138"/>
      <c r="R650" s="57">
        <f t="shared" ca="1" si="100"/>
        <v>0</v>
      </c>
      <c r="S650" s="57" t="str">
        <f t="shared" ca="1" si="101"/>
        <v/>
      </c>
      <c r="T650" s="57" t="str">
        <f t="shared" ca="1" si="102"/>
        <v/>
      </c>
      <c r="U650" s="115"/>
      <c r="V650" s="56"/>
      <c r="W650" s="56"/>
    </row>
    <row r="651" spans="1:23" s="162" customFormat="1" ht="37.5" customHeight="1" x14ac:dyDescent="0.35">
      <c r="A651" s="99"/>
      <c r="B651" s="80">
        <f>HYPERLINK("#LANÇAMENTOS!"&amp;ADDRESS(ROW(LANÇAMENTOS!$A$16)+(ROW()-ROW($B$40))*2-1,1),ROW()-ROW($B$40))</f>
        <v>611</v>
      </c>
      <c r="C651" s="127"/>
      <c r="D651" s="128"/>
      <c r="E651" s="124"/>
      <c r="F651" s="125"/>
      <c r="G651" s="125"/>
      <c r="H651" s="125"/>
      <c r="I651" s="125"/>
      <c r="J651" s="126"/>
      <c r="K651" s="124"/>
      <c r="L651" s="125"/>
      <c r="M651" s="126"/>
      <c r="N651" s="147" t="str">
        <f t="shared" si="99"/>
        <v/>
      </c>
      <c r="O651" s="148"/>
      <c r="P651" s="137" t="str">
        <f ca="1">IF(C651&lt;&gt;"",HYPERLINK("#LANÇAMENTOS!"&amp;ADDRESS(ROW(LANÇAMENTOS!A$16)+PAINEL!B651*2-1,1),INDIRECT("LANÇAMENTOS!"&amp;ADDRESS(ROW(LANÇAMENTOS!A$16)+PAINEL!B651*2-1,COLUMN(LANÇAMENTOS!F627)))),"")</f>
        <v/>
      </c>
      <c r="Q651" s="138"/>
      <c r="R651" s="57">
        <f t="shared" ca="1" si="100"/>
        <v>0</v>
      </c>
      <c r="S651" s="57" t="str">
        <f t="shared" ca="1" si="101"/>
        <v/>
      </c>
      <c r="T651" s="57" t="str">
        <f t="shared" ca="1" si="102"/>
        <v/>
      </c>
      <c r="U651" s="115"/>
      <c r="V651" s="56"/>
      <c r="W651" s="56"/>
    </row>
    <row r="652" spans="1:23" s="162" customFormat="1" ht="37.5" customHeight="1" x14ac:dyDescent="0.35">
      <c r="A652" s="99"/>
      <c r="B652" s="80">
        <f>HYPERLINK("#LANÇAMENTOS!"&amp;ADDRESS(ROW(LANÇAMENTOS!$A$16)+(ROW()-ROW($B$40))*2-1,1),ROW()-ROW($B$40))</f>
        <v>612</v>
      </c>
      <c r="C652" s="127"/>
      <c r="D652" s="128"/>
      <c r="E652" s="124"/>
      <c r="F652" s="125"/>
      <c r="G652" s="125"/>
      <c r="H652" s="125"/>
      <c r="I652" s="125"/>
      <c r="J652" s="126"/>
      <c r="K652" s="124"/>
      <c r="L652" s="125"/>
      <c r="M652" s="126"/>
      <c r="N652" s="147" t="str">
        <f t="shared" si="99"/>
        <v/>
      </c>
      <c r="O652" s="148"/>
      <c r="P652" s="137" t="str">
        <f ca="1">IF(C652&lt;&gt;"",HYPERLINK("#LANÇAMENTOS!"&amp;ADDRESS(ROW(LANÇAMENTOS!A$16)+PAINEL!B652*2-1,1),INDIRECT("LANÇAMENTOS!"&amp;ADDRESS(ROW(LANÇAMENTOS!A$16)+PAINEL!B652*2-1,COLUMN(LANÇAMENTOS!F628)))),"")</f>
        <v/>
      </c>
      <c r="Q652" s="138"/>
      <c r="R652" s="57">
        <f t="shared" ca="1" si="100"/>
        <v>0</v>
      </c>
      <c r="S652" s="57" t="str">
        <f t="shared" ca="1" si="101"/>
        <v/>
      </c>
      <c r="T652" s="57" t="str">
        <f t="shared" ca="1" si="102"/>
        <v/>
      </c>
      <c r="U652" s="115"/>
      <c r="V652" s="56"/>
      <c r="W652" s="56"/>
    </row>
    <row r="653" spans="1:23" s="162" customFormat="1" ht="37.5" customHeight="1" x14ac:dyDescent="0.35">
      <c r="A653" s="99"/>
      <c r="B653" s="80">
        <f>HYPERLINK("#LANÇAMENTOS!"&amp;ADDRESS(ROW(LANÇAMENTOS!$A$16)+(ROW()-ROW($B$40))*2-1,1),ROW()-ROW($B$40))</f>
        <v>613</v>
      </c>
      <c r="C653" s="127"/>
      <c r="D653" s="128"/>
      <c r="E653" s="124"/>
      <c r="F653" s="125"/>
      <c r="G653" s="125"/>
      <c r="H653" s="125"/>
      <c r="I653" s="125"/>
      <c r="J653" s="126"/>
      <c r="K653" s="124"/>
      <c r="L653" s="125"/>
      <c r="M653" s="126"/>
      <c r="N653" s="147" t="str">
        <f t="shared" si="99"/>
        <v/>
      </c>
      <c r="O653" s="148"/>
      <c r="P653" s="137" t="str">
        <f ca="1">IF(C653&lt;&gt;"",HYPERLINK("#LANÇAMENTOS!"&amp;ADDRESS(ROW(LANÇAMENTOS!A$16)+PAINEL!B653*2-1,1),INDIRECT("LANÇAMENTOS!"&amp;ADDRESS(ROW(LANÇAMENTOS!A$16)+PAINEL!B653*2-1,COLUMN(LANÇAMENTOS!F629)))),"")</f>
        <v/>
      </c>
      <c r="Q653" s="138"/>
      <c r="R653" s="57">
        <f t="shared" ca="1" si="100"/>
        <v>0</v>
      </c>
      <c r="S653" s="57" t="str">
        <f t="shared" ca="1" si="101"/>
        <v/>
      </c>
      <c r="T653" s="57" t="str">
        <f t="shared" ca="1" si="102"/>
        <v/>
      </c>
      <c r="U653" s="115"/>
      <c r="V653" s="56"/>
      <c r="W653" s="56"/>
    </row>
    <row r="654" spans="1:23" s="162" customFormat="1" ht="37.5" customHeight="1" x14ac:dyDescent="0.35">
      <c r="A654" s="99"/>
      <c r="B654" s="80">
        <f>HYPERLINK("#LANÇAMENTOS!"&amp;ADDRESS(ROW(LANÇAMENTOS!$A$16)+(ROW()-ROW($B$40))*2-1,1),ROW()-ROW($B$40))</f>
        <v>614</v>
      </c>
      <c r="C654" s="127"/>
      <c r="D654" s="128"/>
      <c r="E654" s="124"/>
      <c r="F654" s="125"/>
      <c r="G654" s="125"/>
      <c r="H654" s="125"/>
      <c r="I654" s="125"/>
      <c r="J654" s="126"/>
      <c r="K654" s="124"/>
      <c r="L654" s="125"/>
      <c r="M654" s="126"/>
      <c r="N654" s="147" t="str">
        <f t="shared" si="99"/>
        <v/>
      </c>
      <c r="O654" s="148"/>
      <c r="P654" s="137" t="str">
        <f ca="1">IF(C654&lt;&gt;"",HYPERLINK("#LANÇAMENTOS!"&amp;ADDRESS(ROW(LANÇAMENTOS!A$16)+PAINEL!B654*2-1,1),INDIRECT("LANÇAMENTOS!"&amp;ADDRESS(ROW(LANÇAMENTOS!A$16)+PAINEL!B654*2-1,COLUMN(LANÇAMENTOS!F630)))),"")</f>
        <v/>
      </c>
      <c r="Q654" s="138"/>
      <c r="R654" s="57">
        <f t="shared" ca="1" si="100"/>
        <v>0</v>
      </c>
      <c r="S654" s="57" t="str">
        <f t="shared" ca="1" si="101"/>
        <v/>
      </c>
      <c r="T654" s="57" t="str">
        <f t="shared" ca="1" si="102"/>
        <v/>
      </c>
      <c r="U654" s="115"/>
      <c r="V654" s="56"/>
      <c r="W654" s="56"/>
    </row>
    <row r="655" spans="1:23" s="162" customFormat="1" ht="37.5" customHeight="1" x14ac:dyDescent="0.35">
      <c r="A655" s="99"/>
      <c r="B655" s="80">
        <f>HYPERLINK("#LANÇAMENTOS!"&amp;ADDRESS(ROW(LANÇAMENTOS!$A$16)+(ROW()-ROW($B$40))*2-1,1),ROW()-ROW($B$40))</f>
        <v>615</v>
      </c>
      <c r="C655" s="127"/>
      <c r="D655" s="128"/>
      <c r="E655" s="124"/>
      <c r="F655" s="125"/>
      <c r="G655" s="125"/>
      <c r="H655" s="125"/>
      <c r="I655" s="125"/>
      <c r="J655" s="126"/>
      <c r="K655" s="124"/>
      <c r="L655" s="125"/>
      <c r="M655" s="126"/>
      <c r="N655" s="147" t="str">
        <f t="shared" si="99"/>
        <v/>
      </c>
      <c r="O655" s="148"/>
      <c r="P655" s="137" t="str">
        <f ca="1">IF(C655&lt;&gt;"",HYPERLINK("#LANÇAMENTOS!"&amp;ADDRESS(ROW(LANÇAMENTOS!A$16)+PAINEL!B655*2-1,1),INDIRECT("LANÇAMENTOS!"&amp;ADDRESS(ROW(LANÇAMENTOS!A$16)+PAINEL!B655*2-1,COLUMN(LANÇAMENTOS!F631)))),"")</f>
        <v/>
      </c>
      <c r="Q655" s="138"/>
      <c r="R655" s="57">
        <f t="shared" ca="1" si="100"/>
        <v>0</v>
      </c>
      <c r="S655" s="57" t="str">
        <f t="shared" ca="1" si="101"/>
        <v/>
      </c>
      <c r="T655" s="57" t="str">
        <f t="shared" ca="1" si="102"/>
        <v/>
      </c>
      <c r="U655" s="115"/>
      <c r="V655" s="56"/>
      <c r="W655" s="56"/>
    </row>
    <row r="656" spans="1:23" s="162" customFormat="1" ht="37.5" customHeight="1" x14ac:dyDescent="0.35">
      <c r="A656" s="99"/>
      <c r="B656" s="80">
        <f>HYPERLINK("#LANÇAMENTOS!"&amp;ADDRESS(ROW(LANÇAMENTOS!$A$16)+(ROW()-ROW($B$40))*2-1,1),ROW()-ROW($B$40))</f>
        <v>616</v>
      </c>
      <c r="C656" s="127"/>
      <c r="D656" s="128"/>
      <c r="E656" s="124"/>
      <c r="F656" s="125"/>
      <c r="G656" s="125"/>
      <c r="H656" s="125"/>
      <c r="I656" s="125"/>
      <c r="J656" s="126"/>
      <c r="K656" s="124"/>
      <c r="L656" s="125"/>
      <c r="M656" s="126"/>
      <c r="N656" s="147" t="str">
        <f t="shared" si="99"/>
        <v/>
      </c>
      <c r="O656" s="148"/>
      <c r="P656" s="137" t="str">
        <f ca="1">IF(C656&lt;&gt;"",HYPERLINK("#LANÇAMENTOS!"&amp;ADDRESS(ROW(LANÇAMENTOS!A$16)+PAINEL!B656*2-1,1),INDIRECT("LANÇAMENTOS!"&amp;ADDRESS(ROW(LANÇAMENTOS!A$16)+PAINEL!B656*2-1,COLUMN(LANÇAMENTOS!F632)))),"")</f>
        <v/>
      </c>
      <c r="Q656" s="138"/>
      <c r="R656" s="57">
        <f t="shared" ca="1" si="100"/>
        <v>0</v>
      </c>
      <c r="S656" s="57" t="str">
        <f t="shared" ca="1" si="101"/>
        <v/>
      </c>
      <c r="T656" s="57" t="str">
        <f t="shared" ca="1" si="102"/>
        <v/>
      </c>
      <c r="U656" s="115"/>
      <c r="V656" s="56"/>
      <c r="W656" s="56"/>
    </row>
    <row r="657" spans="1:23" s="162" customFormat="1" ht="37.5" customHeight="1" x14ac:dyDescent="0.35">
      <c r="A657" s="99"/>
      <c r="B657" s="80">
        <f>HYPERLINK("#LANÇAMENTOS!"&amp;ADDRESS(ROW(LANÇAMENTOS!$A$16)+(ROW()-ROW($B$40))*2-1,1),ROW()-ROW($B$40))</f>
        <v>617</v>
      </c>
      <c r="C657" s="127"/>
      <c r="D657" s="128"/>
      <c r="E657" s="124"/>
      <c r="F657" s="125"/>
      <c r="G657" s="125"/>
      <c r="H657" s="125"/>
      <c r="I657" s="125"/>
      <c r="J657" s="126"/>
      <c r="K657" s="124"/>
      <c r="L657" s="125"/>
      <c r="M657" s="126"/>
      <c r="N657" s="147" t="str">
        <f t="shared" si="99"/>
        <v/>
      </c>
      <c r="O657" s="148"/>
      <c r="P657" s="137" t="str">
        <f ca="1">IF(C657&lt;&gt;"",HYPERLINK("#LANÇAMENTOS!"&amp;ADDRESS(ROW(LANÇAMENTOS!A$16)+PAINEL!B657*2-1,1),INDIRECT("LANÇAMENTOS!"&amp;ADDRESS(ROW(LANÇAMENTOS!A$16)+PAINEL!B657*2-1,COLUMN(LANÇAMENTOS!F633)))),"")</f>
        <v/>
      </c>
      <c r="Q657" s="138"/>
      <c r="R657" s="57">
        <f t="shared" ca="1" si="100"/>
        <v>0</v>
      </c>
      <c r="S657" s="57" t="str">
        <f t="shared" ca="1" si="101"/>
        <v/>
      </c>
      <c r="T657" s="57" t="str">
        <f t="shared" ca="1" si="102"/>
        <v/>
      </c>
      <c r="U657" s="115"/>
      <c r="V657" s="56"/>
      <c r="W657" s="56"/>
    </row>
    <row r="658" spans="1:23" s="162" customFormat="1" ht="37.5" customHeight="1" x14ac:dyDescent="0.35">
      <c r="A658" s="99"/>
      <c r="B658" s="80">
        <f>HYPERLINK("#LANÇAMENTOS!"&amp;ADDRESS(ROW(LANÇAMENTOS!$A$16)+(ROW()-ROW($B$40))*2-1,1),ROW()-ROW($B$40))</f>
        <v>618</v>
      </c>
      <c r="C658" s="127"/>
      <c r="D658" s="128"/>
      <c r="E658" s="124"/>
      <c r="F658" s="125"/>
      <c r="G658" s="125"/>
      <c r="H658" s="125"/>
      <c r="I658" s="125"/>
      <c r="J658" s="126"/>
      <c r="K658" s="124"/>
      <c r="L658" s="125"/>
      <c r="M658" s="126"/>
      <c r="N658" s="147" t="str">
        <f t="shared" si="99"/>
        <v/>
      </c>
      <c r="O658" s="148"/>
      <c r="P658" s="137" t="str">
        <f ca="1">IF(C658&lt;&gt;"",HYPERLINK("#LANÇAMENTOS!"&amp;ADDRESS(ROW(LANÇAMENTOS!A$16)+PAINEL!B658*2-1,1),INDIRECT("LANÇAMENTOS!"&amp;ADDRESS(ROW(LANÇAMENTOS!A$16)+PAINEL!B658*2-1,COLUMN(LANÇAMENTOS!F634)))),"")</f>
        <v/>
      </c>
      <c r="Q658" s="138"/>
      <c r="R658" s="57">
        <f t="shared" ca="1" si="100"/>
        <v>0</v>
      </c>
      <c r="S658" s="57" t="str">
        <f t="shared" ca="1" si="101"/>
        <v/>
      </c>
      <c r="T658" s="57" t="str">
        <f t="shared" ca="1" si="102"/>
        <v/>
      </c>
      <c r="U658" s="115"/>
      <c r="V658" s="56"/>
      <c r="W658" s="56"/>
    </row>
    <row r="659" spans="1:23" s="162" customFormat="1" ht="37.5" customHeight="1" x14ac:dyDescent="0.35">
      <c r="A659" s="99"/>
      <c r="B659" s="80">
        <f>HYPERLINK("#LANÇAMENTOS!"&amp;ADDRESS(ROW(LANÇAMENTOS!$A$16)+(ROW()-ROW($B$40))*2-1,1),ROW()-ROW($B$40))</f>
        <v>619</v>
      </c>
      <c r="C659" s="127"/>
      <c r="D659" s="128"/>
      <c r="E659" s="124"/>
      <c r="F659" s="125"/>
      <c r="G659" s="125"/>
      <c r="H659" s="125"/>
      <c r="I659" s="125"/>
      <c r="J659" s="126"/>
      <c r="K659" s="124"/>
      <c r="L659" s="125"/>
      <c r="M659" s="126"/>
      <c r="N659" s="147" t="str">
        <f t="shared" si="99"/>
        <v/>
      </c>
      <c r="O659" s="148"/>
      <c r="P659" s="137" t="str">
        <f ca="1">IF(C659&lt;&gt;"",HYPERLINK("#LANÇAMENTOS!"&amp;ADDRESS(ROW(LANÇAMENTOS!A$16)+PAINEL!B659*2-1,1),INDIRECT("LANÇAMENTOS!"&amp;ADDRESS(ROW(LANÇAMENTOS!A$16)+PAINEL!B659*2-1,COLUMN(LANÇAMENTOS!F635)))),"")</f>
        <v/>
      </c>
      <c r="Q659" s="138"/>
      <c r="R659" s="57">
        <f t="shared" ca="1" si="100"/>
        <v>0</v>
      </c>
      <c r="S659" s="57" t="str">
        <f t="shared" ca="1" si="101"/>
        <v/>
      </c>
      <c r="T659" s="57" t="str">
        <f t="shared" ca="1" si="102"/>
        <v/>
      </c>
      <c r="U659" s="115"/>
      <c r="V659" s="56"/>
      <c r="W659" s="56"/>
    </row>
    <row r="660" spans="1:23" s="162" customFormat="1" ht="37.5" customHeight="1" x14ac:dyDescent="0.35">
      <c r="A660" s="99"/>
      <c r="B660" s="80">
        <f>HYPERLINK("#LANÇAMENTOS!"&amp;ADDRESS(ROW(LANÇAMENTOS!$A$16)+(ROW()-ROW($B$40))*2-1,1),ROW()-ROW($B$40))</f>
        <v>620</v>
      </c>
      <c r="C660" s="127"/>
      <c r="D660" s="128"/>
      <c r="E660" s="124"/>
      <c r="F660" s="125"/>
      <c r="G660" s="125"/>
      <c r="H660" s="125"/>
      <c r="I660" s="125"/>
      <c r="J660" s="126"/>
      <c r="K660" s="124"/>
      <c r="L660" s="125"/>
      <c r="M660" s="126"/>
      <c r="N660" s="147" t="str">
        <f t="shared" si="99"/>
        <v/>
      </c>
      <c r="O660" s="148"/>
      <c r="P660" s="137" t="str">
        <f ca="1">IF(C660&lt;&gt;"",HYPERLINK("#LANÇAMENTOS!"&amp;ADDRESS(ROW(LANÇAMENTOS!A$16)+PAINEL!B660*2-1,1),INDIRECT("LANÇAMENTOS!"&amp;ADDRESS(ROW(LANÇAMENTOS!A$16)+PAINEL!B660*2-1,COLUMN(LANÇAMENTOS!F636)))),"")</f>
        <v/>
      </c>
      <c r="Q660" s="138"/>
      <c r="R660" s="57">
        <f t="shared" ca="1" si="100"/>
        <v>0</v>
      </c>
      <c r="S660" s="57" t="str">
        <f t="shared" ca="1" si="101"/>
        <v/>
      </c>
      <c r="T660" s="57" t="str">
        <f t="shared" ca="1" si="102"/>
        <v/>
      </c>
      <c r="U660" s="115"/>
      <c r="V660" s="56"/>
      <c r="W660" s="56"/>
    </row>
    <row r="661" spans="1:23" s="162" customFormat="1" ht="37.5" customHeight="1" x14ac:dyDescent="0.35">
      <c r="A661" s="99"/>
      <c r="B661" s="80">
        <f>HYPERLINK("#LANÇAMENTOS!"&amp;ADDRESS(ROW(LANÇAMENTOS!$A$16)+(ROW()-ROW($B$40))*2-1,1),ROW()-ROW($B$40))</f>
        <v>621</v>
      </c>
      <c r="C661" s="127"/>
      <c r="D661" s="128"/>
      <c r="E661" s="124"/>
      <c r="F661" s="125"/>
      <c r="G661" s="125"/>
      <c r="H661" s="125"/>
      <c r="I661" s="125"/>
      <c r="J661" s="126"/>
      <c r="K661" s="124"/>
      <c r="L661" s="125"/>
      <c r="M661" s="126"/>
      <c r="N661" s="147" t="str">
        <f t="shared" si="99"/>
        <v/>
      </c>
      <c r="O661" s="148"/>
      <c r="P661" s="137" t="str">
        <f ca="1">IF(C661&lt;&gt;"",HYPERLINK("#LANÇAMENTOS!"&amp;ADDRESS(ROW(LANÇAMENTOS!A$16)+PAINEL!B661*2-1,1),INDIRECT("LANÇAMENTOS!"&amp;ADDRESS(ROW(LANÇAMENTOS!A$16)+PAINEL!B661*2-1,COLUMN(LANÇAMENTOS!F637)))),"")</f>
        <v/>
      </c>
      <c r="Q661" s="138"/>
      <c r="R661" s="57">
        <f t="shared" ca="1" si="100"/>
        <v>0</v>
      </c>
      <c r="S661" s="57" t="str">
        <f t="shared" ca="1" si="101"/>
        <v/>
      </c>
      <c r="T661" s="57" t="str">
        <f t="shared" ca="1" si="102"/>
        <v/>
      </c>
      <c r="U661" s="115"/>
      <c r="V661" s="56"/>
      <c r="W661" s="56"/>
    </row>
    <row r="662" spans="1:23" s="162" customFormat="1" ht="37.5" customHeight="1" x14ac:dyDescent="0.35">
      <c r="A662" s="99"/>
      <c r="B662" s="80">
        <f>HYPERLINK("#LANÇAMENTOS!"&amp;ADDRESS(ROW(LANÇAMENTOS!$A$16)+(ROW()-ROW($B$40))*2-1,1),ROW()-ROW($B$40))</f>
        <v>622</v>
      </c>
      <c r="C662" s="127"/>
      <c r="D662" s="128"/>
      <c r="E662" s="124"/>
      <c r="F662" s="125"/>
      <c r="G662" s="125"/>
      <c r="H662" s="125"/>
      <c r="I662" s="125"/>
      <c r="J662" s="126"/>
      <c r="K662" s="124"/>
      <c r="L662" s="125"/>
      <c r="M662" s="126"/>
      <c r="N662" s="147" t="str">
        <f t="shared" si="99"/>
        <v/>
      </c>
      <c r="O662" s="148"/>
      <c r="P662" s="137" t="str">
        <f ca="1">IF(C662&lt;&gt;"",HYPERLINK("#LANÇAMENTOS!"&amp;ADDRESS(ROW(LANÇAMENTOS!A$16)+PAINEL!B662*2-1,1),INDIRECT("LANÇAMENTOS!"&amp;ADDRESS(ROW(LANÇAMENTOS!A$16)+PAINEL!B662*2-1,COLUMN(LANÇAMENTOS!F638)))),"")</f>
        <v/>
      </c>
      <c r="Q662" s="138"/>
      <c r="R662" s="57">
        <f t="shared" ca="1" si="100"/>
        <v>0</v>
      </c>
      <c r="S662" s="57" t="str">
        <f t="shared" ca="1" si="101"/>
        <v/>
      </c>
      <c r="T662" s="57" t="str">
        <f t="shared" ca="1" si="102"/>
        <v/>
      </c>
      <c r="U662" s="115"/>
      <c r="V662" s="56"/>
      <c r="W662" s="56"/>
    </row>
    <row r="663" spans="1:23" s="162" customFormat="1" ht="37.5" customHeight="1" x14ac:dyDescent="0.35">
      <c r="A663" s="99"/>
      <c r="B663" s="80">
        <f>HYPERLINK("#LANÇAMENTOS!"&amp;ADDRESS(ROW(LANÇAMENTOS!$A$16)+(ROW()-ROW($B$40))*2-1,1),ROW()-ROW($B$40))</f>
        <v>623</v>
      </c>
      <c r="C663" s="127"/>
      <c r="D663" s="128"/>
      <c r="E663" s="124"/>
      <c r="F663" s="125"/>
      <c r="G663" s="125"/>
      <c r="H663" s="125"/>
      <c r="I663" s="125"/>
      <c r="J663" s="126"/>
      <c r="K663" s="124"/>
      <c r="L663" s="125"/>
      <c r="M663" s="126"/>
      <c r="N663" s="147" t="str">
        <f t="shared" si="99"/>
        <v/>
      </c>
      <c r="O663" s="148"/>
      <c r="P663" s="137" t="str">
        <f ca="1">IF(C663&lt;&gt;"",HYPERLINK("#LANÇAMENTOS!"&amp;ADDRESS(ROW(LANÇAMENTOS!A$16)+PAINEL!B663*2-1,1),INDIRECT("LANÇAMENTOS!"&amp;ADDRESS(ROW(LANÇAMENTOS!A$16)+PAINEL!B663*2-1,COLUMN(LANÇAMENTOS!F639)))),"")</f>
        <v/>
      </c>
      <c r="Q663" s="138"/>
      <c r="R663" s="57">
        <f t="shared" ca="1" si="100"/>
        <v>0</v>
      </c>
      <c r="S663" s="57" t="str">
        <f t="shared" ca="1" si="101"/>
        <v/>
      </c>
      <c r="T663" s="57" t="str">
        <f t="shared" ca="1" si="102"/>
        <v/>
      </c>
      <c r="U663" s="115"/>
      <c r="V663" s="56"/>
      <c r="W663" s="56"/>
    </row>
    <row r="664" spans="1:23" s="162" customFormat="1" ht="37.5" customHeight="1" x14ac:dyDescent="0.35">
      <c r="A664" s="99"/>
      <c r="B664" s="80">
        <f>HYPERLINK("#LANÇAMENTOS!"&amp;ADDRESS(ROW(LANÇAMENTOS!$A$16)+(ROW()-ROW($B$40))*2-1,1),ROW()-ROW($B$40))</f>
        <v>624</v>
      </c>
      <c r="C664" s="127"/>
      <c r="D664" s="128"/>
      <c r="E664" s="124"/>
      <c r="F664" s="125"/>
      <c r="G664" s="125"/>
      <c r="H664" s="125"/>
      <c r="I664" s="125"/>
      <c r="J664" s="126"/>
      <c r="K664" s="124"/>
      <c r="L664" s="125"/>
      <c r="M664" s="126"/>
      <c r="N664" s="147" t="str">
        <f t="shared" si="99"/>
        <v/>
      </c>
      <c r="O664" s="148"/>
      <c r="P664" s="137" t="str">
        <f ca="1">IF(C664&lt;&gt;"",HYPERLINK("#LANÇAMENTOS!"&amp;ADDRESS(ROW(LANÇAMENTOS!A$16)+PAINEL!B664*2-1,1),INDIRECT("LANÇAMENTOS!"&amp;ADDRESS(ROW(LANÇAMENTOS!A$16)+PAINEL!B664*2-1,COLUMN(LANÇAMENTOS!F640)))),"")</f>
        <v/>
      </c>
      <c r="Q664" s="138"/>
      <c r="R664" s="57">
        <f t="shared" ca="1" si="100"/>
        <v>0</v>
      </c>
      <c r="S664" s="57" t="str">
        <f t="shared" ca="1" si="101"/>
        <v/>
      </c>
      <c r="T664" s="57" t="str">
        <f t="shared" ca="1" si="102"/>
        <v/>
      </c>
      <c r="U664" s="115"/>
      <c r="V664" s="56"/>
      <c r="W664" s="56"/>
    </row>
    <row r="665" spans="1:23" s="162" customFormat="1" ht="37.5" customHeight="1" x14ac:dyDescent="0.35">
      <c r="A665" s="99"/>
      <c r="B665" s="80">
        <f>HYPERLINK("#LANÇAMENTOS!"&amp;ADDRESS(ROW(LANÇAMENTOS!$A$16)+(ROW()-ROW($B$40))*2-1,1),ROW()-ROW($B$40))</f>
        <v>625</v>
      </c>
      <c r="C665" s="127"/>
      <c r="D665" s="128"/>
      <c r="E665" s="124"/>
      <c r="F665" s="125"/>
      <c r="G665" s="125"/>
      <c r="H665" s="125"/>
      <c r="I665" s="125"/>
      <c r="J665" s="126"/>
      <c r="K665" s="124"/>
      <c r="L665" s="125"/>
      <c r="M665" s="126"/>
      <c r="N665" s="147" t="str">
        <f t="shared" si="99"/>
        <v/>
      </c>
      <c r="O665" s="148"/>
      <c r="P665" s="137" t="str">
        <f ca="1">IF(C665&lt;&gt;"",HYPERLINK("#LANÇAMENTOS!"&amp;ADDRESS(ROW(LANÇAMENTOS!A$16)+PAINEL!B665*2-1,1),INDIRECT("LANÇAMENTOS!"&amp;ADDRESS(ROW(LANÇAMENTOS!A$16)+PAINEL!B665*2-1,COLUMN(LANÇAMENTOS!F641)))),"")</f>
        <v/>
      </c>
      <c r="Q665" s="138"/>
      <c r="R665" s="57">
        <f t="shared" ca="1" si="100"/>
        <v>0</v>
      </c>
      <c r="S665" s="57" t="str">
        <f t="shared" ca="1" si="101"/>
        <v/>
      </c>
      <c r="T665" s="57" t="str">
        <f t="shared" ca="1" si="102"/>
        <v/>
      </c>
      <c r="U665" s="115"/>
      <c r="V665" s="56"/>
      <c r="W665" s="56"/>
    </row>
    <row r="666" spans="1:23" s="162" customFormat="1" ht="37.5" customHeight="1" x14ac:dyDescent="0.35">
      <c r="A666" s="99"/>
      <c r="B666" s="80">
        <f>HYPERLINK("#LANÇAMENTOS!"&amp;ADDRESS(ROW(LANÇAMENTOS!$A$16)+(ROW()-ROW($B$40))*2-1,1),ROW()-ROW($B$40))</f>
        <v>626</v>
      </c>
      <c r="C666" s="127"/>
      <c r="D666" s="128"/>
      <c r="E666" s="124"/>
      <c r="F666" s="125"/>
      <c r="G666" s="125"/>
      <c r="H666" s="125"/>
      <c r="I666" s="125"/>
      <c r="J666" s="126"/>
      <c r="K666" s="124"/>
      <c r="L666" s="125"/>
      <c r="M666" s="126"/>
      <c r="N666" s="147" t="str">
        <f t="shared" si="99"/>
        <v/>
      </c>
      <c r="O666" s="148"/>
      <c r="P666" s="137" t="str">
        <f ca="1">IF(C666&lt;&gt;"",HYPERLINK("#LANÇAMENTOS!"&amp;ADDRESS(ROW(LANÇAMENTOS!A$16)+PAINEL!B666*2-1,1),INDIRECT("LANÇAMENTOS!"&amp;ADDRESS(ROW(LANÇAMENTOS!A$16)+PAINEL!B666*2-1,COLUMN(LANÇAMENTOS!F642)))),"")</f>
        <v/>
      </c>
      <c r="Q666" s="138"/>
      <c r="R666" s="57">
        <f t="shared" ca="1" si="100"/>
        <v>0</v>
      </c>
      <c r="S666" s="57" t="str">
        <f t="shared" ca="1" si="101"/>
        <v/>
      </c>
      <c r="T666" s="57" t="str">
        <f t="shared" ca="1" si="102"/>
        <v/>
      </c>
      <c r="U666" s="115"/>
      <c r="V666" s="56"/>
      <c r="W666" s="56"/>
    </row>
    <row r="667" spans="1:23" s="162" customFormat="1" ht="37.5" customHeight="1" x14ac:dyDescent="0.35">
      <c r="A667" s="99"/>
      <c r="B667" s="80">
        <f>HYPERLINK("#LANÇAMENTOS!"&amp;ADDRESS(ROW(LANÇAMENTOS!$A$16)+(ROW()-ROW($B$40))*2-1,1),ROW()-ROW($B$40))</f>
        <v>627</v>
      </c>
      <c r="C667" s="127"/>
      <c r="D667" s="128"/>
      <c r="E667" s="124"/>
      <c r="F667" s="125"/>
      <c r="G667" s="125"/>
      <c r="H667" s="125"/>
      <c r="I667" s="125"/>
      <c r="J667" s="126"/>
      <c r="K667" s="124"/>
      <c r="L667" s="125"/>
      <c r="M667" s="126"/>
      <c r="N667" s="147" t="str">
        <f t="shared" si="99"/>
        <v/>
      </c>
      <c r="O667" s="148"/>
      <c r="P667" s="137" t="str">
        <f ca="1">IF(C667&lt;&gt;"",HYPERLINK("#LANÇAMENTOS!"&amp;ADDRESS(ROW(LANÇAMENTOS!A$16)+PAINEL!B667*2-1,1),INDIRECT("LANÇAMENTOS!"&amp;ADDRESS(ROW(LANÇAMENTOS!A$16)+PAINEL!B667*2-1,COLUMN(LANÇAMENTOS!F643)))),"")</f>
        <v/>
      </c>
      <c r="Q667" s="138"/>
      <c r="R667" s="57">
        <f t="shared" ca="1" si="100"/>
        <v>0</v>
      </c>
      <c r="S667" s="57" t="str">
        <f t="shared" ca="1" si="101"/>
        <v/>
      </c>
      <c r="T667" s="57" t="str">
        <f t="shared" ca="1" si="102"/>
        <v/>
      </c>
      <c r="U667" s="115"/>
      <c r="V667" s="56"/>
      <c r="W667" s="56"/>
    </row>
    <row r="668" spans="1:23" s="162" customFormat="1" ht="37.5" customHeight="1" x14ac:dyDescent="0.35">
      <c r="A668" s="99"/>
      <c r="B668" s="80">
        <f>HYPERLINK("#LANÇAMENTOS!"&amp;ADDRESS(ROW(LANÇAMENTOS!$A$16)+(ROW()-ROW($B$40))*2-1,1),ROW()-ROW($B$40))</f>
        <v>628</v>
      </c>
      <c r="C668" s="127"/>
      <c r="D668" s="128"/>
      <c r="E668" s="124"/>
      <c r="F668" s="125"/>
      <c r="G668" s="125"/>
      <c r="H668" s="125"/>
      <c r="I668" s="125"/>
      <c r="J668" s="126"/>
      <c r="K668" s="124"/>
      <c r="L668" s="125"/>
      <c r="M668" s="126"/>
      <c r="N668" s="147" t="str">
        <f t="shared" si="99"/>
        <v/>
      </c>
      <c r="O668" s="148"/>
      <c r="P668" s="137" t="str">
        <f ca="1">IF(C668&lt;&gt;"",HYPERLINK("#LANÇAMENTOS!"&amp;ADDRESS(ROW(LANÇAMENTOS!A$16)+PAINEL!B668*2-1,1),INDIRECT("LANÇAMENTOS!"&amp;ADDRESS(ROW(LANÇAMENTOS!A$16)+PAINEL!B668*2-1,COLUMN(LANÇAMENTOS!F644)))),"")</f>
        <v/>
      </c>
      <c r="Q668" s="138"/>
      <c r="R668" s="57">
        <f t="shared" ca="1" si="100"/>
        <v>0</v>
      </c>
      <c r="S668" s="57" t="str">
        <f t="shared" ca="1" si="101"/>
        <v/>
      </c>
      <c r="T668" s="57" t="str">
        <f t="shared" ca="1" si="102"/>
        <v/>
      </c>
      <c r="U668" s="115"/>
      <c r="V668" s="56"/>
      <c r="W668" s="56"/>
    </row>
    <row r="669" spans="1:23" s="162" customFormat="1" ht="37.5" customHeight="1" x14ac:dyDescent="0.35">
      <c r="A669" s="99"/>
      <c r="B669" s="80">
        <f>HYPERLINK("#LANÇAMENTOS!"&amp;ADDRESS(ROW(LANÇAMENTOS!$A$16)+(ROW()-ROW($B$40))*2-1,1),ROW()-ROW($B$40))</f>
        <v>629</v>
      </c>
      <c r="C669" s="127"/>
      <c r="D669" s="128"/>
      <c r="E669" s="124"/>
      <c r="F669" s="125"/>
      <c r="G669" s="125"/>
      <c r="H669" s="125"/>
      <c r="I669" s="125"/>
      <c r="J669" s="126"/>
      <c r="K669" s="124"/>
      <c r="L669" s="125"/>
      <c r="M669" s="126"/>
      <c r="N669" s="147" t="str">
        <f t="shared" si="99"/>
        <v/>
      </c>
      <c r="O669" s="148"/>
      <c r="P669" s="137" t="str">
        <f ca="1">IF(C669&lt;&gt;"",HYPERLINK("#LANÇAMENTOS!"&amp;ADDRESS(ROW(LANÇAMENTOS!A$16)+PAINEL!B669*2-1,1),INDIRECT("LANÇAMENTOS!"&amp;ADDRESS(ROW(LANÇAMENTOS!A$16)+PAINEL!B669*2-1,COLUMN(LANÇAMENTOS!F645)))),"")</f>
        <v/>
      </c>
      <c r="Q669" s="138"/>
      <c r="R669" s="57">
        <f t="shared" ca="1" si="100"/>
        <v>0</v>
      </c>
      <c r="S669" s="57" t="str">
        <f t="shared" ca="1" si="101"/>
        <v/>
      </c>
      <c r="T669" s="57" t="str">
        <f t="shared" ca="1" si="102"/>
        <v/>
      </c>
      <c r="U669" s="115"/>
      <c r="V669" s="56"/>
      <c r="W669" s="56"/>
    </row>
    <row r="670" spans="1:23" s="162" customFormat="1" ht="37.5" customHeight="1" x14ac:dyDescent="0.35">
      <c r="A670" s="99"/>
      <c r="B670" s="80">
        <f>HYPERLINK("#LANÇAMENTOS!"&amp;ADDRESS(ROW(LANÇAMENTOS!$A$16)+(ROW()-ROW($B$40))*2-1,1),ROW()-ROW($B$40))</f>
        <v>630</v>
      </c>
      <c r="C670" s="127"/>
      <c r="D670" s="128"/>
      <c r="E670" s="124"/>
      <c r="F670" s="125"/>
      <c r="G670" s="125"/>
      <c r="H670" s="125"/>
      <c r="I670" s="125"/>
      <c r="J670" s="126"/>
      <c r="K670" s="124"/>
      <c r="L670" s="125"/>
      <c r="M670" s="126"/>
      <c r="N670" s="147" t="str">
        <f t="shared" si="99"/>
        <v/>
      </c>
      <c r="O670" s="148"/>
      <c r="P670" s="137" t="str">
        <f ca="1">IF(C670&lt;&gt;"",HYPERLINK("#LANÇAMENTOS!"&amp;ADDRESS(ROW(LANÇAMENTOS!A$16)+PAINEL!B670*2-1,1),INDIRECT("LANÇAMENTOS!"&amp;ADDRESS(ROW(LANÇAMENTOS!A$16)+PAINEL!B670*2-1,COLUMN(LANÇAMENTOS!F646)))),"")</f>
        <v/>
      </c>
      <c r="Q670" s="138"/>
      <c r="R670" s="57">
        <f t="shared" ca="1" si="100"/>
        <v>0</v>
      </c>
      <c r="S670" s="57" t="str">
        <f t="shared" ca="1" si="101"/>
        <v/>
      </c>
      <c r="T670" s="57" t="str">
        <f t="shared" ca="1" si="102"/>
        <v/>
      </c>
      <c r="U670" s="115"/>
      <c r="V670" s="56"/>
      <c r="W670" s="56"/>
    </row>
    <row r="671" spans="1:23" s="162" customFormat="1" ht="37.5" customHeight="1" x14ac:dyDescent="0.35">
      <c r="A671" s="99"/>
      <c r="B671" s="80">
        <f>HYPERLINK("#LANÇAMENTOS!"&amp;ADDRESS(ROW(LANÇAMENTOS!$A$16)+(ROW()-ROW($B$40))*2-1,1),ROW()-ROW($B$40))</f>
        <v>631</v>
      </c>
      <c r="C671" s="127"/>
      <c r="D671" s="128"/>
      <c r="E671" s="124"/>
      <c r="F671" s="125"/>
      <c r="G671" s="125"/>
      <c r="H671" s="125"/>
      <c r="I671" s="125"/>
      <c r="J671" s="126"/>
      <c r="K671" s="124"/>
      <c r="L671" s="125"/>
      <c r="M671" s="126"/>
      <c r="N671" s="147" t="str">
        <f t="shared" si="99"/>
        <v/>
      </c>
      <c r="O671" s="148"/>
      <c r="P671" s="137" t="str">
        <f ca="1">IF(C671&lt;&gt;"",HYPERLINK("#LANÇAMENTOS!"&amp;ADDRESS(ROW(LANÇAMENTOS!A$16)+PAINEL!B671*2-1,1),INDIRECT("LANÇAMENTOS!"&amp;ADDRESS(ROW(LANÇAMENTOS!A$16)+PAINEL!B671*2-1,COLUMN(LANÇAMENTOS!F647)))),"")</f>
        <v/>
      </c>
      <c r="Q671" s="138"/>
      <c r="R671" s="57">
        <f t="shared" ca="1" si="100"/>
        <v>0</v>
      </c>
      <c r="S671" s="57" t="str">
        <f t="shared" ca="1" si="101"/>
        <v/>
      </c>
      <c r="T671" s="57" t="str">
        <f t="shared" ca="1" si="102"/>
        <v/>
      </c>
      <c r="U671" s="115"/>
      <c r="V671" s="56"/>
      <c r="W671" s="56"/>
    </row>
    <row r="672" spans="1:23" s="162" customFormat="1" ht="37.5" customHeight="1" x14ac:dyDescent="0.35">
      <c r="A672" s="99"/>
      <c r="B672" s="80">
        <f>HYPERLINK("#LANÇAMENTOS!"&amp;ADDRESS(ROW(LANÇAMENTOS!$A$16)+(ROW()-ROW($B$40))*2-1,1),ROW()-ROW($B$40))</f>
        <v>632</v>
      </c>
      <c r="C672" s="127"/>
      <c r="D672" s="128"/>
      <c r="E672" s="124"/>
      <c r="F672" s="125"/>
      <c r="G672" s="125"/>
      <c r="H672" s="125"/>
      <c r="I672" s="125"/>
      <c r="J672" s="126"/>
      <c r="K672" s="124"/>
      <c r="L672" s="125"/>
      <c r="M672" s="126"/>
      <c r="N672" s="147" t="str">
        <f t="shared" si="99"/>
        <v/>
      </c>
      <c r="O672" s="148"/>
      <c r="P672" s="137" t="str">
        <f ca="1">IF(C672&lt;&gt;"",HYPERLINK("#LANÇAMENTOS!"&amp;ADDRESS(ROW(LANÇAMENTOS!A$16)+PAINEL!B672*2-1,1),INDIRECT("LANÇAMENTOS!"&amp;ADDRESS(ROW(LANÇAMENTOS!A$16)+PAINEL!B672*2-1,COLUMN(LANÇAMENTOS!F648)))),"")</f>
        <v/>
      </c>
      <c r="Q672" s="138"/>
      <c r="R672" s="57">
        <f t="shared" ca="1" si="100"/>
        <v>0</v>
      </c>
      <c r="S672" s="57" t="str">
        <f t="shared" ca="1" si="101"/>
        <v/>
      </c>
      <c r="T672" s="57" t="str">
        <f t="shared" ca="1" si="102"/>
        <v/>
      </c>
      <c r="U672" s="115"/>
      <c r="V672" s="56"/>
      <c r="W672" s="56"/>
    </row>
    <row r="673" spans="1:23" s="162" customFormat="1" ht="37.5" customHeight="1" x14ac:dyDescent="0.35">
      <c r="A673" s="99"/>
      <c r="B673" s="80">
        <f>HYPERLINK("#LANÇAMENTOS!"&amp;ADDRESS(ROW(LANÇAMENTOS!$A$16)+(ROW()-ROW($B$40))*2-1,1),ROW()-ROW($B$40))</f>
        <v>633</v>
      </c>
      <c r="C673" s="127"/>
      <c r="D673" s="128"/>
      <c r="E673" s="124"/>
      <c r="F673" s="125"/>
      <c r="G673" s="125"/>
      <c r="H673" s="125"/>
      <c r="I673" s="125"/>
      <c r="J673" s="126"/>
      <c r="K673" s="124"/>
      <c r="L673" s="125"/>
      <c r="M673" s="126"/>
      <c r="N673" s="147" t="str">
        <f t="shared" si="99"/>
        <v/>
      </c>
      <c r="O673" s="148"/>
      <c r="P673" s="137" t="str">
        <f ca="1">IF(C673&lt;&gt;"",HYPERLINK("#LANÇAMENTOS!"&amp;ADDRESS(ROW(LANÇAMENTOS!A$16)+PAINEL!B673*2-1,1),INDIRECT("LANÇAMENTOS!"&amp;ADDRESS(ROW(LANÇAMENTOS!A$16)+PAINEL!B673*2-1,COLUMN(LANÇAMENTOS!F649)))),"")</f>
        <v/>
      </c>
      <c r="Q673" s="138"/>
      <c r="R673" s="57">
        <f t="shared" ca="1" si="100"/>
        <v>0</v>
      </c>
      <c r="S673" s="57" t="str">
        <f t="shared" ca="1" si="101"/>
        <v/>
      </c>
      <c r="T673" s="57" t="str">
        <f t="shared" ca="1" si="102"/>
        <v/>
      </c>
      <c r="U673" s="115"/>
      <c r="V673" s="56"/>
      <c r="W673" s="56"/>
    </row>
    <row r="674" spans="1:23" s="162" customFormat="1" ht="37.5" customHeight="1" x14ac:dyDescent="0.35">
      <c r="A674" s="99"/>
      <c r="B674" s="80">
        <f>HYPERLINK("#LANÇAMENTOS!"&amp;ADDRESS(ROW(LANÇAMENTOS!$A$16)+(ROW()-ROW($B$40))*2-1,1),ROW()-ROW($B$40))</f>
        <v>634</v>
      </c>
      <c r="C674" s="127"/>
      <c r="D674" s="128"/>
      <c r="E674" s="124"/>
      <c r="F674" s="125"/>
      <c r="G674" s="125"/>
      <c r="H674" s="125"/>
      <c r="I674" s="125"/>
      <c r="J674" s="126"/>
      <c r="K674" s="124"/>
      <c r="L674" s="125"/>
      <c r="M674" s="126"/>
      <c r="N674" s="147" t="str">
        <f t="shared" si="99"/>
        <v/>
      </c>
      <c r="O674" s="148"/>
      <c r="P674" s="137" t="str">
        <f ca="1">IF(C674&lt;&gt;"",HYPERLINK("#LANÇAMENTOS!"&amp;ADDRESS(ROW(LANÇAMENTOS!A$16)+PAINEL!B674*2-1,1),INDIRECT("LANÇAMENTOS!"&amp;ADDRESS(ROW(LANÇAMENTOS!A$16)+PAINEL!B674*2-1,COLUMN(LANÇAMENTOS!F650)))),"")</f>
        <v/>
      </c>
      <c r="Q674" s="138"/>
      <c r="R674" s="57">
        <f t="shared" ca="1" si="100"/>
        <v>0</v>
      </c>
      <c r="S674" s="57" t="str">
        <f t="shared" ca="1" si="101"/>
        <v/>
      </c>
      <c r="T674" s="57" t="str">
        <f t="shared" ca="1" si="102"/>
        <v/>
      </c>
      <c r="U674" s="115"/>
      <c r="V674" s="56"/>
      <c r="W674" s="56"/>
    </row>
    <row r="675" spans="1:23" s="162" customFormat="1" ht="37.5" customHeight="1" x14ac:dyDescent="0.35">
      <c r="A675" s="99"/>
      <c r="B675" s="80">
        <f>HYPERLINK("#LANÇAMENTOS!"&amp;ADDRESS(ROW(LANÇAMENTOS!$A$16)+(ROW()-ROW($B$40))*2-1,1),ROW()-ROW($B$40))</f>
        <v>635</v>
      </c>
      <c r="C675" s="127"/>
      <c r="D675" s="128"/>
      <c r="E675" s="124"/>
      <c r="F675" s="125"/>
      <c r="G675" s="125"/>
      <c r="H675" s="125"/>
      <c r="I675" s="125"/>
      <c r="J675" s="126"/>
      <c r="K675" s="124"/>
      <c r="L675" s="125"/>
      <c r="M675" s="126"/>
      <c r="N675" s="147" t="str">
        <f t="shared" si="99"/>
        <v/>
      </c>
      <c r="O675" s="148"/>
      <c r="P675" s="137" t="str">
        <f ca="1">IF(C675&lt;&gt;"",HYPERLINK("#LANÇAMENTOS!"&amp;ADDRESS(ROW(LANÇAMENTOS!A$16)+PAINEL!B675*2-1,1),INDIRECT("LANÇAMENTOS!"&amp;ADDRESS(ROW(LANÇAMENTOS!A$16)+PAINEL!B675*2-1,COLUMN(LANÇAMENTOS!F651)))),"")</f>
        <v/>
      </c>
      <c r="Q675" s="138"/>
      <c r="R675" s="57">
        <f t="shared" ca="1" si="100"/>
        <v>0</v>
      </c>
      <c r="S675" s="57" t="str">
        <f t="shared" ca="1" si="101"/>
        <v/>
      </c>
      <c r="T675" s="57" t="str">
        <f t="shared" ca="1" si="102"/>
        <v/>
      </c>
      <c r="U675" s="115"/>
      <c r="V675" s="56"/>
      <c r="W675" s="56"/>
    </row>
    <row r="676" spans="1:23" s="162" customFormat="1" ht="37.5" customHeight="1" x14ac:dyDescent="0.35">
      <c r="A676" s="99"/>
      <c r="B676" s="80">
        <f>HYPERLINK("#LANÇAMENTOS!"&amp;ADDRESS(ROW(LANÇAMENTOS!$A$16)+(ROW()-ROW($B$40))*2-1,1),ROW()-ROW($B$40))</f>
        <v>636</v>
      </c>
      <c r="C676" s="127"/>
      <c r="D676" s="128"/>
      <c r="E676" s="124"/>
      <c r="F676" s="125"/>
      <c r="G676" s="125"/>
      <c r="H676" s="125"/>
      <c r="I676" s="125"/>
      <c r="J676" s="126"/>
      <c r="K676" s="124"/>
      <c r="L676" s="125"/>
      <c r="M676" s="126"/>
      <c r="N676" s="147" t="str">
        <f t="shared" si="99"/>
        <v/>
      </c>
      <c r="O676" s="148"/>
      <c r="P676" s="137" t="str">
        <f ca="1">IF(C676&lt;&gt;"",HYPERLINK("#LANÇAMENTOS!"&amp;ADDRESS(ROW(LANÇAMENTOS!A$16)+PAINEL!B676*2-1,1),INDIRECT("LANÇAMENTOS!"&amp;ADDRESS(ROW(LANÇAMENTOS!A$16)+PAINEL!B676*2-1,COLUMN(LANÇAMENTOS!F652)))),"")</f>
        <v/>
      </c>
      <c r="Q676" s="138"/>
      <c r="R676" s="57">
        <f t="shared" ca="1" si="100"/>
        <v>0</v>
      </c>
      <c r="S676" s="57" t="str">
        <f t="shared" ca="1" si="101"/>
        <v/>
      </c>
      <c r="T676" s="57" t="str">
        <f t="shared" ca="1" si="102"/>
        <v/>
      </c>
      <c r="U676" s="115"/>
      <c r="V676" s="56"/>
      <c r="W676" s="56"/>
    </row>
    <row r="677" spans="1:23" s="162" customFormat="1" ht="37.5" customHeight="1" x14ac:dyDescent="0.35">
      <c r="A677" s="99"/>
      <c r="B677" s="80">
        <f>HYPERLINK("#LANÇAMENTOS!"&amp;ADDRESS(ROW(LANÇAMENTOS!$A$16)+(ROW()-ROW($B$40))*2-1,1),ROW()-ROW($B$40))</f>
        <v>637</v>
      </c>
      <c r="C677" s="127"/>
      <c r="D677" s="128"/>
      <c r="E677" s="124"/>
      <c r="F677" s="125"/>
      <c r="G677" s="125"/>
      <c r="H677" s="125"/>
      <c r="I677" s="125"/>
      <c r="J677" s="126"/>
      <c r="K677" s="124"/>
      <c r="L677" s="125"/>
      <c r="M677" s="126"/>
      <c r="N677" s="147" t="str">
        <f t="shared" si="99"/>
        <v/>
      </c>
      <c r="O677" s="148"/>
      <c r="P677" s="137" t="str">
        <f ca="1">IF(C677&lt;&gt;"",HYPERLINK("#LANÇAMENTOS!"&amp;ADDRESS(ROW(LANÇAMENTOS!A$16)+PAINEL!B677*2-1,1),INDIRECT("LANÇAMENTOS!"&amp;ADDRESS(ROW(LANÇAMENTOS!A$16)+PAINEL!B677*2-1,COLUMN(LANÇAMENTOS!F653)))),"")</f>
        <v/>
      </c>
      <c r="Q677" s="138"/>
      <c r="R677" s="57">
        <f t="shared" ca="1" si="100"/>
        <v>0</v>
      </c>
      <c r="S677" s="57" t="str">
        <f t="shared" ca="1" si="101"/>
        <v/>
      </c>
      <c r="T677" s="57" t="str">
        <f t="shared" ca="1" si="102"/>
        <v/>
      </c>
      <c r="U677" s="115"/>
      <c r="V677" s="56"/>
      <c r="W677" s="56"/>
    </row>
    <row r="678" spans="1:23" s="162" customFormat="1" ht="37.5" customHeight="1" x14ac:dyDescent="0.35">
      <c r="A678" s="99"/>
      <c r="B678" s="80">
        <f>HYPERLINK("#LANÇAMENTOS!"&amp;ADDRESS(ROW(LANÇAMENTOS!$A$16)+(ROW()-ROW($B$40))*2-1,1),ROW()-ROW($B$40))</f>
        <v>638</v>
      </c>
      <c r="C678" s="127"/>
      <c r="D678" s="128"/>
      <c r="E678" s="124"/>
      <c r="F678" s="125"/>
      <c r="G678" s="125"/>
      <c r="H678" s="125"/>
      <c r="I678" s="125"/>
      <c r="J678" s="126"/>
      <c r="K678" s="124"/>
      <c r="L678" s="125"/>
      <c r="M678" s="126"/>
      <c r="N678" s="147" t="str">
        <f t="shared" si="99"/>
        <v/>
      </c>
      <c r="O678" s="148"/>
      <c r="P678" s="137" t="str">
        <f ca="1">IF(C678&lt;&gt;"",HYPERLINK("#LANÇAMENTOS!"&amp;ADDRESS(ROW(LANÇAMENTOS!A$16)+PAINEL!B678*2-1,1),INDIRECT("LANÇAMENTOS!"&amp;ADDRESS(ROW(LANÇAMENTOS!A$16)+PAINEL!B678*2-1,COLUMN(LANÇAMENTOS!F654)))),"")</f>
        <v/>
      </c>
      <c r="Q678" s="138"/>
      <c r="R678" s="57">
        <f t="shared" ca="1" si="100"/>
        <v>0</v>
      </c>
      <c r="S678" s="57" t="str">
        <f t="shared" ca="1" si="101"/>
        <v/>
      </c>
      <c r="T678" s="57" t="str">
        <f t="shared" ca="1" si="102"/>
        <v/>
      </c>
      <c r="U678" s="115"/>
      <c r="V678" s="56"/>
      <c r="W678" s="56"/>
    </row>
    <row r="679" spans="1:23" s="162" customFormat="1" ht="37.5" customHeight="1" x14ac:dyDescent="0.35">
      <c r="A679" s="99"/>
      <c r="B679" s="80">
        <f>HYPERLINK("#LANÇAMENTOS!"&amp;ADDRESS(ROW(LANÇAMENTOS!$A$16)+(ROW()-ROW($B$40))*2-1,1),ROW()-ROW($B$40))</f>
        <v>639</v>
      </c>
      <c r="C679" s="127"/>
      <c r="D679" s="128"/>
      <c r="E679" s="124"/>
      <c r="F679" s="125"/>
      <c r="G679" s="125"/>
      <c r="H679" s="125"/>
      <c r="I679" s="125"/>
      <c r="J679" s="126"/>
      <c r="K679" s="124"/>
      <c r="L679" s="125"/>
      <c r="M679" s="126"/>
      <c r="N679" s="147" t="str">
        <f t="shared" si="99"/>
        <v/>
      </c>
      <c r="O679" s="148"/>
      <c r="P679" s="137" t="str">
        <f ca="1">IF(C679&lt;&gt;"",HYPERLINK("#LANÇAMENTOS!"&amp;ADDRESS(ROW(LANÇAMENTOS!A$16)+PAINEL!B679*2-1,1),INDIRECT("LANÇAMENTOS!"&amp;ADDRESS(ROW(LANÇAMENTOS!A$16)+PAINEL!B679*2-1,COLUMN(LANÇAMENTOS!F655)))),"")</f>
        <v/>
      </c>
      <c r="Q679" s="138"/>
      <c r="R679" s="57">
        <f t="shared" ca="1" si="100"/>
        <v>0</v>
      </c>
      <c r="S679" s="57" t="str">
        <f t="shared" ca="1" si="101"/>
        <v/>
      </c>
      <c r="T679" s="57" t="str">
        <f t="shared" ca="1" si="102"/>
        <v/>
      </c>
      <c r="U679" s="115"/>
      <c r="V679" s="56"/>
      <c r="W679" s="56"/>
    </row>
    <row r="680" spans="1:23" s="162" customFormat="1" ht="37.5" customHeight="1" x14ac:dyDescent="0.35">
      <c r="A680" s="99"/>
      <c r="B680" s="80">
        <f>HYPERLINK("#LANÇAMENTOS!"&amp;ADDRESS(ROW(LANÇAMENTOS!$A$16)+(ROW()-ROW($B$40))*2-1,1),ROW()-ROW($B$40))</f>
        <v>640</v>
      </c>
      <c r="C680" s="127"/>
      <c r="D680" s="128"/>
      <c r="E680" s="124"/>
      <c r="F680" s="125"/>
      <c r="G680" s="125"/>
      <c r="H680" s="125"/>
      <c r="I680" s="125"/>
      <c r="J680" s="126"/>
      <c r="K680" s="124"/>
      <c r="L680" s="125"/>
      <c r="M680" s="126"/>
      <c r="N680" s="147" t="str">
        <f t="shared" si="99"/>
        <v/>
      </c>
      <c r="O680" s="148"/>
      <c r="P680" s="137" t="str">
        <f ca="1">IF(C680&lt;&gt;"",HYPERLINK("#LANÇAMENTOS!"&amp;ADDRESS(ROW(LANÇAMENTOS!A$16)+PAINEL!B680*2-1,1),INDIRECT("LANÇAMENTOS!"&amp;ADDRESS(ROW(LANÇAMENTOS!A$16)+PAINEL!B680*2-1,COLUMN(LANÇAMENTOS!F656)))),"")</f>
        <v/>
      </c>
      <c r="Q680" s="138"/>
      <c r="R680" s="57">
        <f t="shared" ca="1" si="100"/>
        <v>0</v>
      </c>
      <c r="S680" s="57" t="str">
        <f t="shared" ca="1" si="101"/>
        <v/>
      </c>
      <c r="T680" s="57" t="str">
        <f t="shared" ca="1" si="102"/>
        <v/>
      </c>
      <c r="U680" s="115"/>
      <c r="V680" s="56"/>
      <c r="W680" s="56"/>
    </row>
    <row r="681" spans="1:23" s="162" customFormat="1" ht="6" customHeight="1" x14ac:dyDescent="0.35">
      <c r="A681" s="48"/>
      <c r="B681" s="75"/>
      <c r="C681" s="76"/>
      <c r="D681" s="76"/>
      <c r="E681" s="77"/>
      <c r="F681" s="77"/>
      <c r="G681" s="77"/>
      <c r="H681" s="77"/>
      <c r="I681" s="77"/>
      <c r="J681" s="77"/>
      <c r="K681" s="77"/>
      <c r="L681" s="77"/>
      <c r="M681" s="77"/>
      <c r="N681" s="76"/>
      <c r="O681" s="76"/>
      <c r="P681" s="78"/>
      <c r="Q681" s="78"/>
      <c r="R681" s="68"/>
      <c r="S681" s="68"/>
      <c r="T681" s="68"/>
      <c r="U681" s="115"/>
      <c r="V681" s="79"/>
      <c r="W681" s="79"/>
    </row>
    <row r="682" spans="1:23" s="162" customFormat="1" ht="32.15" customHeight="1" x14ac:dyDescent="0.35">
      <c r="A682" s="48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115"/>
      <c r="V682" s="60"/>
      <c r="W682" s="60"/>
    </row>
    <row r="683" spans="1:23" s="162" customFormat="1" ht="32.15" customHeight="1" x14ac:dyDescent="0.35">
      <c r="A683" s="45"/>
      <c r="B683" s="60"/>
      <c r="C683" s="60"/>
      <c r="D683" s="60"/>
      <c r="E683" s="60"/>
      <c r="F683" s="60"/>
      <c r="G683" s="60"/>
      <c r="H683" s="60"/>
      <c r="I683" s="60"/>
      <c r="J683" s="100" t="s">
        <v>54</v>
      </c>
      <c r="K683" s="94" t="str">
        <f>HYPERLINK("#PAINEL!A"&amp;ROW($B$1),"INÍCIO")</f>
        <v>INÍCIO</v>
      </c>
      <c r="L683" s="113" t="str">
        <f>HYPERLINK("#PAINEL!A"&amp;ROW($A$14),$B$15)</f>
        <v>ALERTAS DE ESTOQUE</v>
      </c>
      <c r="M683" s="113"/>
      <c r="N683" s="113" t="str">
        <f>HYPERLINK("#PAINEL!A"&amp;ROW($A$35),$B$36)</f>
        <v>RESUMO DE ESTOQUE POR PRODUTO</v>
      </c>
      <c r="O683" s="113"/>
      <c r="P683" s="113" t="str">
        <f>HYPERLINK("#LANÇAMENTOS!$A$1","GRÁFICO E HISTÓRICOS DE ENTRADAS E SAÍDAS")</f>
        <v>GRÁFICO E HISTÓRICOS DE ENTRADAS E SAÍDAS</v>
      </c>
      <c r="Q683" s="113"/>
      <c r="R683" s="58"/>
      <c r="S683" s="58"/>
      <c r="T683" s="58"/>
      <c r="U683" s="115"/>
      <c r="V683" s="58"/>
      <c r="W683" s="58"/>
    </row>
    <row r="684" spans="1:23" s="163" customFormat="1" ht="40" customHeight="1" x14ac:dyDescent="0.35">
      <c r="A684" s="48"/>
      <c r="B684" s="48"/>
      <c r="C684" s="98"/>
      <c r="D684" s="98"/>
      <c r="E684" s="48"/>
      <c r="F684" s="48"/>
      <c r="G684" s="48"/>
      <c r="H684" s="48"/>
      <c r="I684" s="48"/>
      <c r="J684" s="48"/>
      <c r="K684" s="48"/>
      <c r="L684" s="48"/>
      <c r="M684" s="48"/>
      <c r="N684" s="98"/>
      <c r="O684" s="98"/>
      <c r="P684" s="98"/>
      <c r="Q684" s="98"/>
      <c r="R684" s="98"/>
      <c r="S684" s="98"/>
      <c r="T684" s="98"/>
      <c r="U684" s="116"/>
      <c r="V684" s="48"/>
      <c r="W684" s="48"/>
    </row>
    <row r="685" spans="1:23" hidden="1" x14ac:dyDescent="0.35"/>
    <row r="686" spans="1:23" hidden="1" x14ac:dyDescent="0.35"/>
    <row r="687" spans="1:23" hidden="1" x14ac:dyDescent="0.35"/>
    <row r="688" spans="1:23" hidden="1" x14ac:dyDescent="0.35"/>
    <row r="689" hidden="1" x14ac:dyDescent="0.35"/>
    <row r="690" hidden="1" x14ac:dyDescent="0.35"/>
    <row r="691" hidden="1" x14ac:dyDescent="0.35"/>
    <row r="692" hidden="1" x14ac:dyDescent="0.35"/>
    <row r="693" hidden="1" x14ac:dyDescent="0.35"/>
    <row r="694" hidden="1" x14ac:dyDescent="0.35"/>
    <row r="695" hidden="1" x14ac:dyDescent="0.35"/>
    <row r="696" hidden="1" x14ac:dyDescent="0.35"/>
    <row r="697" hidden="1" x14ac:dyDescent="0.35"/>
    <row r="698" hidden="1" x14ac:dyDescent="0.35"/>
    <row r="699" hidden="1" x14ac:dyDescent="0.35"/>
    <row r="700" hidden="1" x14ac:dyDescent="0.35"/>
    <row r="701" hidden="1" x14ac:dyDescent="0.35"/>
    <row r="702" hidden="1" x14ac:dyDescent="0.35"/>
    <row r="703" hidden="1" x14ac:dyDescent="0.35"/>
    <row r="704" hidden="1" x14ac:dyDescent="0.35"/>
    <row r="705" hidden="1" x14ac:dyDescent="0.35"/>
    <row r="706" hidden="1" x14ac:dyDescent="0.35"/>
    <row r="707" hidden="1" x14ac:dyDescent="0.35"/>
    <row r="708" hidden="1" x14ac:dyDescent="0.35"/>
    <row r="709" hidden="1" x14ac:dyDescent="0.35"/>
    <row r="710" hidden="1" x14ac:dyDescent="0.35"/>
    <row r="711" hidden="1" x14ac:dyDescent="0.35"/>
    <row r="712" hidden="1" x14ac:dyDescent="0.35"/>
    <row r="713" hidden="1" x14ac:dyDescent="0.35"/>
    <row r="714" hidden="1" x14ac:dyDescent="0.35"/>
    <row r="715" hidden="1" x14ac:dyDescent="0.35"/>
    <row r="716" hidden="1" x14ac:dyDescent="0.35"/>
    <row r="717" hidden="1" x14ac:dyDescent="0.35"/>
    <row r="718" hidden="1" x14ac:dyDescent="0.35"/>
    <row r="719" hidden="1" x14ac:dyDescent="0.35"/>
    <row r="720" hidden="1" x14ac:dyDescent="0.35"/>
    <row r="721" hidden="1" x14ac:dyDescent="0.35"/>
    <row r="722" hidden="1" x14ac:dyDescent="0.35"/>
    <row r="723" hidden="1" x14ac:dyDescent="0.35"/>
    <row r="724" hidden="1" x14ac:dyDescent="0.35"/>
    <row r="725" hidden="1" x14ac:dyDescent="0.35"/>
    <row r="726" hidden="1" x14ac:dyDescent="0.35"/>
    <row r="727" hidden="1" x14ac:dyDescent="0.35"/>
    <row r="728" hidden="1" x14ac:dyDescent="0.35"/>
    <row r="729" hidden="1" x14ac:dyDescent="0.35"/>
    <row r="730" hidden="1" x14ac:dyDescent="0.35"/>
    <row r="731" hidden="1" x14ac:dyDescent="0.35"/>
    <row r="732" hidden="1" x14ac:dyDescent="0.35"/>
    <row r="733" hidden="1" x14ac:dyDescent="0.35"/>
    <row r="734" hidden="1" x14ac:dyDescent="0.35"/>
    <row r="735" hidden="1" x14ac:dyDescent="0.35"/>
    <row r="736" hidden="1" x14ac:dyDescent="0.35"/>
    <row r="737" hidden="1" x14ac:dyDescent="0.35"/>
    <row r="738" hidden="1" x14ac:dyDescent="0.35"/>
    <row r="739" hidden="1" x14ac:dyDescent="0.35"/>
    <row r="740" hidden="1" x14ac:dyDescent="0.35"/>
    <row r="741" hidden="1" x14ac:dyDescent="0.35"/>
    <row r="742" hidden="1" x14ac:dyDescent="0.35"/>
    <row r="743" hidden="1" x14ac:dyDescent="0.35"/>
    <row r="744" hidden="1" x14ac:dyDescent="0.35"/>
    <row r="745" hidden="1" x14ac:dyDescent="0.35"/>
    <row r="746" hidden="1" x14ac:dyDescent="0.35"/>
    <row r="747" hidden="1" x14ac:dyDescent="0.35"/>
    <row r="748" hidden="1" x14ac:dyDescent="0.35"/>
    <row r="749" hidden="1" x14ac:dyDescent="0.35"/>
    <row r="750" hidden="1" x14ac:dyDescent="0.35"/>
    <row r="751" hidden="1" x14ac:dyDescent="0.35"/>
    <row r="752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hidden="1" x14ac:dyDescent="0.35"/>
    <row r="1631" hidden="1" x14ac:dyDescent="0.35"/>
    <row r="1632" hidden="1" x14ac:dyDescent="0.35"/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hidden="1" x14ac:dyDescent="0.35"/>
    <row r="1641" hidden="1" x14ac:dyDescent="0.35"/>
    <row r="1642" hidden="1" x14ac:dyDescent="0.35"/>
    <row r="1643" hidden="1" x14ac:dyDescent="0.35"/>
    <row r="1644" hidden="1" x14ac:dyDescent="0.35"/>
    <row r="1645" hidden="1" x14ac:dyDescent="0.35"/>
    <row r="1646" hidden="1" x14ac:dyDescent="0.35"/>
    <row r="1647" hidden="1" x14ac:dyDescent="0.35"/>
    <row r="1648" hidden="1" x14ac:dyDescent="0.35"/>
    <row r="1649" hidden="1" x14ac:dyDescent="0.35"/>
    <row r="1650" hidden="1" x14ac:dyDescent="0.35"/>
    <row r="1651" hidden="1" x14ac:dyDescent="0.35"/>
    <row r="1652" hidden="1" x14ac:dyDescent="0.35"/>
    <row r="1653" hidden="1" x14ac:dyDescent="0.35"/>
    <row r="1654" hidden="1" x14ac:dyDescent="0.35"/>
    <row r="1655" hidden="1" x14ac:dyDescent="0.35"/>
    <row r="1656" hidden="1" x14ac:dyDescent="0.35"/>
    <row r="1657" hidden="1" x14ac:dyDescent="0.35"/>
    <row r="1658" hidden="1" x14ac:dyDescent="0.35"/>
    <row r="1659" hidden="1" x14ac:dyDescent="0.35"/>
    <row r="1660" hidden="1" x14ac:dyDescent="0.35"/>
    <row r="1661" hidden="1" x14ac:dyDescent="0.35"/>
    <row r="1662" hidden="1" x14ac:dyDescent="0.35"/>
    <row r="1663" hidden="1" x14ac:dyDescent="0.35"/>
    <row r="1664" hidden="1" x14ac:dyDescent="0.35"/>
    <row r="1665" hidden="1" x14ac:dyDescent="0.35"/>
    <row r="1666" hidden="1" x14ac:dyDescent="0.35"/>
    <row r="1667" hidden="1" x14ac:dyDescent="0.35"/>
    <row r="1668" hidden="1" x14ac:dyDescent="0.35"/>
    <row r="1669" hidden="1" x14ac:dyDescent="0.35"/>
    <row r="1670" hidden="1" x14ac:dyDescent="0.35"/>
    <row r="1671" hidden="1" x14ac:dyDescent="0.35"/>
    <row r="1672" hidden="1" x14ac:dyDescent="0.35"/>
    <row r="1673" hidden="1" x14ac:dyDescent="0.35"/>
    <row r="1674" hidden="1" x14ac:dyDescent="0.35"/>
    <row r="1675" hidden="1" x14ac:dyDescent="0.35"/>
    <row r="1676" hidden="1" x14ac:dyDescent="0.35"/>
    <row r="1677" hidden="1" x14ac:dyDescent="0.35"/>
    <row r="1678" hidden="1" x14ac:dyDescent="0.35"/>
    <row r="1679" hidden="1" x14ac:dyDescent="0.35"/>
    <row r="1680" hidden="1" x14ac:dyDescent="0.35"/>
    <row r="1681" hidden="1" x14ac:dyDescent="0.35"/>
    <row r="1682" hidden="1" x14ac:dyDescent="0.35"/>
    <row r="1683" hidden="1" x14ac:dyDescent="0.35"/>
    <row r="1684" hidden="1" x14ac:dyDescent="0.35"/>
    <row r="1685" hidden="1" x14ac:dyDescent="0.35"/>
    <row r="1686" hidden="1" x14ac:dyDescent="0.35"/>
    <row r="1687" hidden="1" x14ac:dyDescent="0.35"/>
    <row r="1688" hidden="1" x14ac:dyDescent="0.35"/>
    <row r="1689" hidden="1" x14ac:dyDescent="0.35"/>
    <row r="1690" hidden="1" x14ac:dyDescent="0.35"/>
    <row r="1691" hidden="1" x14ac:dyDescent="0.35"/>
    <row r="1692" hidden="1" x14ac:dyDescent="0.35"/>
    <row r="1693" hidden="1" x14ac:dyDescent="0.35"/>
    <row r="1694" hidden="1" x14ac:dyDescent="0.35"/>
    <row r="1695" hidden="1" x14ac:dyDescent="0.35"/>
    <row r="1696" hidden="1" x14ac:dyDescent="0.35"/>
    <row r="1697" hidden="1" x14ac:dyDescent="0.35"/>
    <row r="1698" hidden="1" x14ac:dyDescent="0.35"/>
    <row r="1699" hidden="1" x14ac:dyDescent="0.35"/>
    <row r="1700" hidden="1" x14ac:dyDescent="0.35"/>
    <row r="1701" hidden="1" x14ac:dyDescent="0.35"/>
    <row r="1702" hidden="1" x14ac:dyDescent="0.35"/>
    <row r="1703" hidden="1" x14ac:dyDescent="0.35"/>
    <row r="1704" hidden="1" x14ac:dyDescent="0.35"/>
    <row r="1705" hidden="1" x14ac:dyDescent="0.35"/>
    <row r="1706" hidden="1" x14ac:dyDescent="0.35"/>
    <row r="1707" hidden="1" x14ac:dyDescent="0.35"/>
    <row r="1708" hidden="1" x14ac:dyDescent="0.35"/>
    <row r="1709" hidden="1" x14ac:dyDescent="0.35"/>
    <row r="1710" hidden="1" x14ac:dyDescent="0.35"/>
    <row r="1711" hidden="1" x14ac:dyDescent="0.35"/>
    <row r="1712" hidden="1" x14ac:dyDescent="0.35"/>
    <row r="1713" hidden="1" x14ac:dyDescent="0.35"/>
    <row r="1714" hidden="1" x14ac:dyDescent="0.35"/>
    <row r="1715" hidden="1" x14ac:dyDescent="0.35"/>
    <row r="1716" hidden="1" x14ac:dyDescent="0.35"/>
    <row r="1717" hidden="1" x14ac:dyDescent="0.35"/>
    <row r="1718" hidden="1" x14ac:dyDescent="0.35"/>
    <row r="1719" hidden="1" x14ac:dyDescent="0.35"/>
    <row r="1720" hidden="1" x14ac:dyDescent="0.35"/>
    <row r="1721" hidden="1" x14ac:dyDescent="0.35"/>
    <row r="1722" hidden="1" x14ac:dyDescent="0.35"/>
    <row r="1723" hidden="1" x14ac:dyDescent="0.35"/>
    <row r="1724" hidden="1" x14ac:dyDescent="0.35"/>
    <row r="1725" hidden="1" x14ac:dyDescent="0.35"/>
    <row r="1726" hidden="1" x14ac:dyDescent="0.35"/>
    <row r="1727" hidden="1" x14ac:dyDescent="0.35"/>
    <row r="1728" hidden="1" x14ac:dyDescent="0.35"/>
    <row r="1729" hidden="1" x14ac:dyDescent="0.35"/>
    <row r="1730" hidden="1" x14ac:dyDescent="0.35"/>
    <row r="1731" hidden="1" x14ac:dyDescent="0.35"/>
    <row r="1732" hidden="1" x14ac:dyDescent="0.35"/>
    <row r="1733" hidden="1" x14ac:dyDescent="0.35"/>
    <row r="1734" hidden="1" x14ac:dyDescent="0.35"/>
    <row r="1735" hidden="1" x14ac:dyDescent="0.35"/>
    <row r="1736" hidden="1" x14ac:dyDescent="0.35"/>
    <row r="1737" hidden="1" x14ac:dyDescent="0.35"/>
    <row r="1738" hidden="1" x14ac:dyDescent="0.35"/>
    <row r="1739" hidden="1" x14ac:dyDescent="0.35"/>
    <row r="1740" hidden="1" x14ac:dyDescent="0.35"/>
    <row r="1741" hidden="1" x14ac:dyDescent="0.35"/>
    <row r="1742" hidden="1" x14ac:dyDescent="0.35"/>
    <row r="1743" hidden="1" x14ac:dyDescent="0.35"/>
    <row r="1744" hidden="1" x14ac:dyDescent="0.35"/>
    <row r="1745" hidden="1" x14ac:dyDescent="0.35"/>
    <row r="1746" hidden="1" x14ac:dyDescent="0.35"/>
    <row r="1747" hidden="1" x14ac:dyDescent="0.35"/>
    <row r="1748" hidden="1" x14ac:dyDescent="0.35"/>
    <row r="1749" hidden="1" x14ac:dyDescent="0.35"/>
    <row r="1750" hidden="1" x14ac:dyDescent="0.35"/>
    <row r="1751" hidden="1" x14ac:dyDescent="0.35"/>
    <row r="1752" hidden="1" x14ac:dyDescent="0.35"/>
    <row r="1753" hidden="1" x14ac:dyDescent="0.35"/>
    <row r="1754" hidden="1" x14ac:dyDescent="0.35"/>
    <row r="1755" hidden="1" x14ac:dyDescent="0.35"/>
    <row r="1756" hidden="1" x14ac:dyDescent="0.35"/>
    <row r="1757" hidden="1" x14ac:dyDescent="0.35"/>
    <row r="1758" hidden="1" x14ac:dyDescent="0.35"/>
    <row r="1759" hidden="1" x14ac:dyDescent="0.35"/>
    <row r="1760" hidden="1" x14ac:dyDescent="0.35"/>
    <row r="1761" hidden="1" x14ac:dyDescent="0.35"/>
    <row r="1762" hidden="1" x14ac:dyDescent="0.35"/>
    <row r="1763" hidden="1" x14ac:dyDescent="0.35"/>
    <row r="1764" hidden="1" x14ac:dyDescent="0.35"/>
    <row r="1765" hidden="1" x14ac:dyDescent="0.35"/>
    <row r="1766" hidden="1" x14ac:dyDescent="0.35"/>
    <row r="1767" hidden="1" x14ac:dyDescent="0.35"/>
    <row r="1768" hidden="1" x14ac:dyDescent="0.35"/>
    <row r="1769" hidden="1" x14ac:dyDescent="0.35"/>
    <row r="1770" hidden="1" x14ac:dyDescent="0.35"/>
    <row r="1771" hidden="1" x14ac:dyDescent="0.35"/>
    <row r="1772" hidden="1" x14ac:dyDescent="0.35"/>
    <row r="1773" hidden="1" x14ac:dyDescent="0.35"/>
    <row r="1774" hidden="1" x14ac:dyDescent="0.35"/>
    <row r="1775" hidden="1" x14ac:dyDescent="0.35"/>
    <row r="1776" hidden="1" x14ac:dyDescent="0.35"/>
    <row r="1777" hidden="1" x14ac:dyDescent="0.35"/>
    <row r="1778" hidden="1" x14ac:dyDescent="0.35"/>
    <row r="1779" hidden="1" x14ac:dyDescent="0.35"/>
    <row r="1780" hidden="1" x14ac:dyDescent="0.35"/>
    <row r="1781" hidden="1" x14ac:dyDescent="0.35"/>
    <row r="1782" hidden="1" x14ac:dyDescent="0.35"/>
    <row r="1783" hidden="1" x14ac:dyDescent="0.35"/>
    <row r="1784" hidden="1" x14ac:dyDescent="0.35"/>
    <row r="1785" hidden="1" x14ac:dyDescent="0.35"/>
    <row r="1786" hidden="1" x14ac:dyDescent="0.35"/>
    <row r="1787" hidden="1" x14ac:dyDescent="0.35"/>
    <row r="1788" hidden="1" x14ac:dyDescent="0.35"/>
    <row r="1789" hidden="1" x14ac:dyDescent="0.35"/>
    <row r="1790" hidden="1" x14ac:dyDescent="0.35"/>
    <row r="1791" hidden="1" x14ac:dyDescent="0.35"/>
    <row r="1792" hidden="1" x14ac:dyDescent="0.35"/>
    <row r="1793" hidden="1" x14ac:dyDescent="0.35"/>
    <row r="1794" hidden="1" x14ac:dyDescent="0.35"/>
    <row r="1795" hidden="1" x14ac:dyDescent="0.35"/>
    <row r="1796" hidden="1" x14ac:dyDescent="0.35"/>
    <row r="1797" hidden="1" x14ac:dyDescent="0.35"/>
    <row r="1798" hidden="1" x14ac:dyDescent="0.35"/>
    <row r="1799" hidden="1" x14ac:dyDescent="0.35"/>
    <row r="1800" hidden="1" x14ac:dyDescent="0.35"/>
    <row r="1801" hidden="1" x14ac:dyDescent="0.35"/>
    <row r="1802" hidden="1" x14ac:dyDescent="0.35"/>
    <row r="1803" hidden="1" x14ac:dyDescent="0.35"/>
    <row r="1804" hidden="1" x14ac:dyDescent="0.35"/>
    <row r="1805" hidden="1" x14ac:dyDescent="0.35"/>
    <row r="1806" hidden="1" x14ac:dyDescent="0.35"/>
    <row r="1807" hidden="1" x14ac:dyDescent="0.35"/>
    <row r="1808" hidden="1" x14ac:dyDescent="0.35"/>
    <row r="1809" hidden="1" x14ac:dyDescent="0.35"/>
    <row r="1810" hidden="1" x14ac:dyDescent="0.35"/>
    <row r="1811" hidden="1" x14ac:dyDescent="0.35"/>
    <row r="1812" hidden="1" x14ac:dyDescent="0.35"/>
    <row r="1813" hidden="1" x14ac:dyDescent="0.35"/>
    <row r="1814" hidden="1" x14ac:dyDescent="0.35"/>
    <row r="1815" hidden="1" x14ac:dyDescent="0.35"/>
    <row r="1816" hidden="1" x14ac:dyDescent="0.35"/>
    <row r="1817" hidden="1" x14ac:dyDescent="0.35"/>
    <row r="1818" hidden="1" x14ac:dyDescent="0.35"/>
    <row r="1819" hidden="1" x14ac:dyDescent="0.35"/>
    <row r="1820" hidden="1" x14ac:dyDescent="0.35"/>
    <row r="1821" hidden="1" x14ac:dyDescent="0.35"/>
    <row r="1822" hidden="1" x14ac:dyDescent="0.35"/>
    <row r="1823" hidden="1" x14ac:dyDescent="0.35"/>
    <row r="1824" hidden="1" x14ac:dyDescent="0.35"/>
    <row r="1825" hidden="1" x14ac:dyDescent="0.35"/>
    <row r="1826" hidden="1" x14ac:dyDescent="0.35"/>
    <row r="1827" hidden="1" x14ac:dyDescent="0.35"/>
    <row r="1828" hidden="1" x14ac:dyDescent="0.35"/>
    <row r="1829" hidden="1" x14ac:dyDescent="0.35"/>
    <row r="1830" hidden="1" x14ac:dyDescent="0.35"/>
    <row r="1831" hidden="1" x14ac:dyDescent="0.35"/>
    <row r="1832" hidden="1" x14ac:dyDescent="0.35"/>
    <row r="1833" hidden="1" x14ac:dyDescent="0.35"/>
    <row r="1834" hidden="1" x14ac:dyDescent="0.35"/>
    <row r="1835" hidden="1" x14ac:dyDescent="0.35"/>
    <row r="1836" hidden="1" x14ac:dyDescent="0.35"/>
    <row r="1837" hidden="1" x14ac:dyDescent="0.35"/>
    <row r="1838" hidden="1" x14ac:dyDescent="0.35"/>
    <row r="1839" hidden="1" x14ac:dyDescent="0.35"/>
    <row r="1840" hidden="1" x14ac:dyDescent="0.35"/>
    <row r="1841" hidden="1" x14ac:dyDescent="0.35"/>
    <row r="1842" hidden="1" x14ac:dyDescent="0.35"/>
    <row r="1843" hidden="1" x14ac:dyDescent="0.35"/>
    <row r="1844" hidden="1" x14ac:dyDescent="0.35"/>
    <row r="1845" hidden="1" x14ac:dyDescent="0.35"/>
    <row r="1846" hidden="1" x14ac:dyDescent="0.35"/>
    <row r="1847" hidden="1" x14ac:dyDescent="0.35"/>
    <row r="1848" hidden="1" x14ac:dyDescent="0.35"/>
    <row r="1849" hidden="1" x14ac:dyDescent="0.35"/>
    <row r="1850" hidden="1" x14ac:dyDescent="0.35"/>
    <row r="1851" hidden="1" x14ac:dyDescent="0.35"/>
    <row r="1852" hidden="1" x14ac:dyDescent="0.35"/>
    <row r="1853" hidden="1" x14ac:dyDescent="0.35"/>
    <row r="1854" hidden="1" x14ac:dyDescent="0.35"/>
    <row r="1855" hidden="1" x14ac:dyDescent="0.35"/>
    <row r="1856" hidden="1" x14ac:dyDescent="0.35"/>
    <row r="1857" hidden="1" x14ac:dyDescent="0.35"/>
    <row r="1858" hidden="1" x14ac:dyDescent="0.35"/>
    <row r="1859" hidden="1" x14ac:dyDescent="0.35"/>
    <row r="1860" hidden="1" x14ac:dyDescent="0.35"/>
    <row r="1861" hidden="1" x14ac:dyDescent="0.35"/>
    <row r="1862" hidden="1" x14ac:dyDescent="0.35"/>
    <row r="1863" hidden="1" x14ac:dyDescent="0.35"/>
    <row r="1864" hidden="1" x14ac:dyDescent="0.35"/>
    <row r="1865" hidden="1" x14ac:dyDescent="0.35"/>
    <row r="1866" hidden="1" x14ac:dyDescent="0.35"/>
    <row r="1867" hidden="1" x14ac:dyDescent="0.35"/>
    <row r="1868" hidden="1" x14ac:dyDescent="0.35"/>
    <row r="1869" hidden="1" x14ac:dyDescent="0.35"/>
    <row r="1870" hidden="1" x14ac:dyDescent="0.35"/>
    <row r="1871" hidden="1" x14ac:dyDescent="0.35"/>
    <row r="1872" hidden="1" x14ac:dyDescent="0.35"/>
    <row r="1873" hidden="1" x14ac:dyDescent="0.35"/>
    <row r="1874" hidden="1" x14ac:dyDescent="0.35"/>
    <row r="1875" hidden="1" x14ac:dyDescent="0.35"/>
    <row r="1876" hidden="1" x14ac:dyDescent="0.35"/>
    <row r="1877" hidden="1" x14ac:dyDescent="0.35"/>
    <row r="1878" hidden="1" x14ac:dyDescent="0.35"/>
    <row r="1879" hidden="1" x14ac:dyDescent="0.35"/>
    <row r="1880" hidden="1" x14ac:dyDescent="0.35"/>
    <row r="1881" hidden="1" x14ac:dyDescent="0.35"/>
    <row r="1882" hidden="1" x14ac:dyDescent="0.35"/>
    <row r="1883" hidden="1" x14ac:dyDescent="0.35"/>
    <row r="1884" hidden="1" x14ac:dyDescent="0.35"/>
    <row r="1885" hidden="1" x14ac:dyDescent="0.35"/>
    <row r="1886" hidden="1" x14ac:dyDescent="0.35"/>
    <row r="1887" hidden="1" x14ac:dyDescent="0.35"/>
    <row r="1888" hidden="1" x14ac:dyDescent="0.35"/>
    <row r="1889" hidden="1" x14ac:dyDescent="0.35"/>
    <row r="1890" hidden="1" x14ac:dyDescent="0.35"/>
    <row r="1891" hidden="1" x14ac:dyDescent="0.35"/>
    <row r="1892" hidden="1" x14ac:dyDescent="0.35"/>
    <row r="1893" hidden="1" x14ac:dyDescent="0.35"/>
    <row r="1894" hidden="1" x14ac:dyDescent="0.35"/>
    <row r="1895" hidden="1" x14ac:dyDescent="0.35"/>
    <row r="1896" hidden="1" x14ac:dyDescent="0.35"/>
    <row r="1897" hidden="1" x14ac:dyDescent="0.35"/>
    <row r="1898" hidden="1" x14ac:dyDescent="0.35"/>
    <row r="1899" hidden="1" x14ac:dyDescent="0.35"/>
    <row r="1900" hidden="1" x14ac:dyDescent="0.35"/>
    <row r="1901" hidden="1" x14ac:dyDescent="0.35"/>
    <row r="1902" hidden="1" x14ac:dyDescent="0.35"/>
    <row r="1903" hidden="1" x14ac:dyDescent="0.35"/>
    <row r="1904" hidden="1" x14ac:dyDescent="0.35"/>
    <row r="1905" hidden="1" x14ac:dyDescent="0.35"/>
    <row r="1906" hidden="1" x14ac:dyDescent="0.35"/>
    <row r="1907" hidden="1" x14ac:dyDescent="0.35"/>
    <row r="1908" hidden="1" x14ac:dyDescent="0.35"/>
    <row r="1909" hidden="1" x14ac:dyDescent="0.35"/>
    <row r="1910" hidden="1" x14ac:dyDescent="0.35"/>
    <row r="1911" hidden="1" x14ac:dyDescent="0.35"/>
    <row r="1912" hidden="1" x14ac:dyDescent="0.35"/>
    <row r="1913" hidden="1" x14ac:dyDescent="0.35"/>
    <row r="1914" hidden="1" x14ac:dyDescent="0.35"/>
    <row r="1915" hidden="1" x14ac:dyDescent="0.35"/>
    <row r="1916" hidden="1" x14ac:dyDescent="0.35"/>
    <row r="1917" hidden="1" x14ac:dyDescent="0.35"/>
    <row r="1918" hidden="1" x14ac:dyDescent="0.35"/>
    <row r="1919" hidden="1" x14ac:dyDescent="0.35"/>
    <row r="1920" hidden="1" x14ac:dyDescent="0.35"/>
    <row r="1921" hidden="1" x14ac:dyDescent="0.35"/>
    <row r="1922" hidden="1" x14ac:dyDescent="0.35"/>
    <row r="1923" hidden="1" x14ac:dyDescent="0.35"/>
    <row r="1924" hidden="1" x14ac:dyDescent="0.35"/>
    <row r="1925" hidden="1" x14ac:dyDescent="0.35"/>
    <row r="1926" hidden="1" x14ac:dyDescent="0.35"/>
    <row r="1927" hidden="1" x14ac:dyDescent="0.35"/>
    <row r="1928" hidden="1" x14ac:dyDescent="0.35"/>
    <row r="1929" hidden="1" x14ac:dyDescent="0.35"/>
    <row r="1930" hidden="1" x14ac:dyDescent="0.35"/>
    <row r="1931" hidden="1" x14ac:dyDescent="0.35"/>
    <row r="1932" hidden="1" x14ac:dyDescent="0.35"/>
    <row r="1933" hidden="1" x14ac:dyDescent="0.35"/>
    <row r="1934" hidden="1" x14ac:dyDescent="0.35"/>
    <row r="1935" hidden="1" x14ac:dyDescent="0.35"/>
    <row r="1936" hidden="1" x14ac:dyDescent="0.35"/>
    <row r="1937" hidden="1" x14ac:dyDescent="0.35"/>
    <row r="1938" hidden="1" x14ac:dyDescent="0.35"/>
    <row r="1939" hidden="1" x14ac:dyDescent="0.35"/>
    <row r="1940" hidden="1" x14ac:dyDescent="0.35"/>
    <row r="1941" hidden="1" x14ac:dyDescent="0.35"/>
    <row r="1942" hidden="1" x14ac:dyDescent="0.35"/>
    <row r="1943" hidden="1" x14ac:dyDescent="0.35"/>
    <row r="1944" hidden="1" x14ac:dyDescent="0.35"/>
    <row r="1945" hidden="1" x14ac:dyDescent="0.35"/>
    <row r="1946" hidden="1" x14ac:dyDescent="0.35"/>
    <row r="1947" hidden="1" x14ac:dyDescent="0.35"/>
    <row r="1948" hidden="1" x14ac:dyDescent="0.35"/>
    <row r="1949" hidden="1" x14ac:dyDescent="0.35"/>
    <row r="1950" hidden="1" x14ac:dyDescent="0.35"/>
    <row r="1951" hidden="1" x14ac:dyDescent="0.35"/>
    <row r="1952" hidden="1" x14ac:dyDescent="0.35"/>
    <row r="1953" hidden="1" x14ac:dyDescent="0.35"/>
    <row r="1954" hidden="1" x14ac:dyDescent="0.35"/>
    <row r="1955" hidden="1" x14ac:dyDescent="0.35"/>
    <row r="1956" hidden="1" x14ac:dyDescent="0.35"/>
    <row r="1957" hidden="1" x14ac:dyDescent="0.35"/>
    <row r="1958" hidden="1" x14ac:dyDescent="0.35"/>
    <row r="1959" hidden="1" x14ac:dyDescent="0.35"/>
    <row r="1960" hidden="1" x14ac:dyDescent="0.35"/>
    <row r="1961" hidden="1" x14ac:dyDescent="0.35"/>
    <row r="1962" hidden="1" x14ac:dyDescent="0.35"/>
    <row r="1963" hidden="1" x14ac:dyDescent="0.35"/>
    <row r="1964" hidden="1" x14ac:dyDescent="0.35"/>
    <row r="1965" hidden="1" x14ac:dyDescent="0.35"/>
    <row r="1966" hidden="1" x14ac:dyDescent="0.35"/>
    <row r="1967" hidden="1" x14ac:dyDescent="0.35"/>
    <row r="1968" hidden="1" x14ac:dyDescent="0.35"/>
    <row r="1969" hidden="1" x14ac:dyDescent="0.35"/>
    <row r="1970" hidden="1" x14ac:dyDescent="0.35"/>
    <row r="1971" hidden="1" x14ac:dyDescent="0.35"/>
    <row r="1972" hidden="1" x14ac:dyDescent="0.35"/>
    <row r="1973" hidden="1" x14ac:dyDescent="0.35"/>
    <row r="1974" hidden="1" x14ac:dyDescent="0.35"/>
    <row r="1975" hidden="1" x14ac:dyDescent="0.35"/>
    <row r="1976" hidden="1" x14ac:dyDescent="0.35"/>
    <row r="1977" hidden="1" x14ac:dyDescent="0.35"/>
    <row r="1978" hidden="1" x14ac:dyDescent="0.35"/>
    <row r="1979" hidden="1" x14ac:dyDescent="0.35"/>
    <row r="1980" hidden="1" x14ac:dyDescent="0.35"/>
    <row r="1981" hidden="1" x14ac:dyDescent="0.35"/>
    <row r="1982" hidden="1" x14ac:dyDescent="0.35"/>
    <row r="1983" hidden="1" x14ac:dyDescent="0.35"/>
    <row r="1984" hidden="1" x14ac:dyDescent="0.35"/>
    <row r="1985" hidden="1" x14ac:dyDescent="0.35"/>
    <row r="1986" hidden="1" x14ac:dyDescent="0.35"/>
    <row r="1987" hidden="1" x14ac:dyDescent="0.35"/>
    <row r="1988" hidden="1" x14ac:dyDescent="0.35"/>
    <row r="1989" hidden="1" x14ac:dyDescent="0.35"/>
    <row r="1990" hidden="1" x14ac:dyDescent="0.35"/>
    <row r="1991" hidden="1" x14ac:dyDescent="0.35"/>
    <row r="1992" hidden="1" x14ac:dyDescent="0.35"/>
    <row r="1993" hidden="1" x14ac:dyDescent="0.35"/>
    <row r="1994" hidden="1" x14ac:dyDescent="0.35"/>
    <row r="1995" hidden="1" x14ac:dyDescent="0.35"/>
    <row r="1996" hidden="1" x14ac:dyDescent="0.35"/>
    <row r="1997" hidden="1" x14ac:dyDescent="0.35"/>
    <row r="1998" hidden="1" x14ac:dyDescent="0.35"/>
    <row r="1999" hidden="1" x14ac:dyDescent="0.35"/>
    <row r="2000" hidden="1" x14ac:dyDescent="0.35"/>
    <row r="2001" hidden="1" x14ac:dyDescent="0.35"/>
    <row r="2002" hidden="1" x14ac:dyDescent="0.35"/>
    <row r="2003" hidden="1" x14ac:dyDescent="0.35"/>
    <row r="2004" hidden="1" x14ac:dyDescent="0.35"/>
    <row r="2005" hidden="1" x14ac:dyDescent="0.35"/>
    <row r="2006" hidden="1" x14ac:dyDescent="0.35"/>
    <row r="2007" hidden="1" x14ac:dyDescent="0.35"/>
    <row r="2008" hidden="1" x14ac:dyDescent="0.35"/>
    <row r="2009" hidden="1" x14ac:dyDescent="0.35"/>
    <row r="2010" hidden="1" x14ac:dyDescent="0.35"/>
    <row r="2011" hidden="1" x14ac:dyDescent="0.35"/>
    <row r="2012" hidden="1" x14ac:dyDescent="0.35"/>
    <row r="2013" hidden="1" x14ac:dyDescent="0.35"/>
    <row r="2014" hidden="1" x14ac:dyDescent="0.35"/>
    <row r="2015" hidden="1" x14ac:dyDescent="0.35"/>
    <row r="2016" hidden="1" x14ac:dyDescent="0.35"/>
    <row r="2017" hidden="1" x14ac:dyDescent="0.35"/>
    <row r="2018" hidden="1" x14ac:dyDescent="0.35"/>
    <row r="2019" hidden="1" x14ac:dyDescent="0.35"/>
    <row r="2020" hidden="1" x14ac:dyDescent="0.35"/>
    <row r="2021" hidden="1" x14ac:dyDescent="0.35"/>
    <row r="2022" hidden="1" x14ac:dyDescent="0.35"/>
    <row r="2023" hidden="1" x14ac:dyDescent="0.35"/>
    <row r="2024" hidden="1" x14ac:dyDescent="0.35"/>
    <row r="2025" hidden="1" x14ac:dyDescent="0.35"/>
    <row r="2026" hidden="1" x14ac:dyDescent="0.35"/>
    <row r="2027" hidden="1" x14ac:dyDescent="0.35"/>
    <row r="2028" hidden="1" x14ac:dyDescent="0.35"/>
    <row r="2029" hidden="1" x14ac:dyDescent="0.35"/>
    <row r="2030" hidden="1" x14ac:dyDescent="0.35"/>
    <row r="2031" hidden="1" x14ac:dyDescent="0.35"/>
    <row r="2032" hidden="1" x14ac:dyDescent="0.35"/>
    <row r="2033" hidden="1" x14ac:dyDescent="0.35"/>
    <row r="2034" hidden="1" x14ac:dyDescent="0.35"/>
    <row r="2035" hidden="1" x14ac:dyDescent="0.35"/>
    <row r="2036" hidden="1" x14ac:dyDescent="0.35"/>
    <row r="2037" hidden="1" x14ac:dyDescent="0.35"/>
    <row r="2038" hidden="1" x14ac:dyDescent="0.35"/>
    <row r="2039" hidden="1" x14ac:dyDescent="0.35"/>
    <row r="2040" hidden="1" x14ac:dyDescent="0.35"/>
    <row r="2041" hidden="1" x14ac:dyDescent="0.35"/>
    <row r="2042" hidden="1" x14ac:dyDescent="0.35"/>
    <row r="2043" hidden="1" x14ac:dyDescent="0.35"/>
    <row r="2044" hidden="1" x14ac:dyDescent="0.35"/>
    <row r="2045" hidden="1" x14ac:dyDescent="0.35"/>
    <row r="2046" hidden="1" x14ac:dyDescent="0.35"/>
    <row r="2047" hidden="1" x14ac:dyDescent="0.35"/>
    <row r="2048" hidden="1" x14ac:dyDescent="0.35"/>
    <row r="2049" hidden="1" x14ac:dyDescent="0.35"/>
    <row r="2050" hidden="1" x14ac:dyDescent="0.35"/>
    <row r="2051" hidden="1" x14ac:dyDescent="0.35"/>
    <row r="2052" hidden="1" x14ac:dyDescent="0.35"/>
    <row r="2053" hidden="1" x14ac:dyDescent="0.35"/>
    <row r="2054" hidden="1" x14ac:dyDescent="0.35"/>
    <row r="2055" hidden="1" x14ac:dyDescent="0.35"/>
    <row r="2056" hidden="1" x14ac:dyDescent="0.35"/>
    <row r="2057" hidden="1" x14ac:dyDescent="0.35"/>
    <row r="2058" hidden="1" x14ac:dyDescent="0.35"/>
    <row r="2059" hidden="1" x14ac:dyDescent="0.35"/>
  </sheetData>
  <mergeCells count="3274">
    <mergeCell ref="H23:I23"/>
    <mergeCell ref="J23:K23"/>
    <mergeCell ref="L23:M23"/>
    <mergeCell ref="X76:XFD684"/>
    <mergeCell ref="P657:Q657"/>
    <mergeCell ref="P658:Q658"/>
    <mergeCell ref="P659:Q659"/>
    <mergeCell ref="P660:Q660"/>
    <mergeCell ref="P661:Q661"/>
    <mergeCell ref="B36:Q36"/>
    <mergeCell ref="B37:Q37"/>
    <mergeCell ref="N39:O39"/>
    <mergeCell ref="P39:Q39"/>
    <mergeCell ref="B38:B39"/>
    <mergeCell ref="C38:D39"/>
    <mergeCell ref="E38:J39"/>
    <mergeCell ref="N38:Q38"/>
    <mergeCell ref="P677:Q677"/>
    <mergeCell ref="P678:Q678"/>
    <mergeCell ref="P679:Q679"/>
    <mergeCell ref="P680:Q680"/>
    <mergeCell ref="P672:Q672"/>
    <mergeCell ref="P673:Q673"/>
    <mergeCell ref="P674:Q674"/>
    <mergeCell ref="P675:Q675"/>
    <mergeCell ref="P676:Q676"/>
    <mergeCell ref="P667:Q667"/>
    <mergeCell ref="P668:Q668"/>
    <mergeCell ref="P669:Q669"/>
    <mergeCell ref="P670:Q670"/>
    <mergeCell ref="P671:Q671"/>
    <mergeCell ref="P662:Q662"/>
    <mergeCell ref="B17:Q17"/>
    <mergeCell ref="B15:Q15"/>
    <mergeCell ref="B33:Q33"/>
    <mergeCell ref="B16:Q16"/>
    <mergeCell ref="P32:Q32"/>
    <mergeCell ref="F32:G32"/>
    <mergeCell ref="H32:I32"/>
    <mergeCell ref="J32:K32"/>
    <mergeCell ref="L32:M32"/>
    <mergeCell ref="N32:O32"/>
    <mergeCell ref="L29:M29"/>
    <mergeCell ref="N29:O29"/>
    <mergeCell ref="P29:Q29"/>
    <mergeCell ref="B32:C32"/>
    <mergeCell ref="D32:E32"/>
    <mergeCell ref="B29:C29"/>
    <mergeCell ref="D29:E29"/>
    <mergeCell ref="F29:G29"/>
    <mergeCell ref="H29:I29"/>
    <mergeCell ref="J29:K29"/>
    <mergeCell ref="H26:I26"/>
    <mergeCell ref="J26:K26"/>
    <mergeCell ref="L26:M26"/>
    <mergeCell ref="N26:O26"/>
    <mergeCell ref="P26:Q26"/>
    <mergeCell ref="N23:O23"/>
    <mergeCell ref="P23:Q23"/>
    <mergeCell ref="B26:C26"/>
    <mergeCell ref="D26:E26"/>
    <mergeCell ref="F26:G26"/>
    <mergeCell ref="D23:E23"/>
    <mergeCell ref="F23:G23"/>
    <mergeCell ref="P663:Q663"/>
    <mergeCell ref="P664:Q664"/>
    <mergeCell ref="P665:Q665"/>
    <mergeCell ref="P666:Q666"/>
    <mergeCell ref="P654:Q654"/>
    <mergeCell ref="P655:Q655"/>
    <mergeCell ref="P656:Q656"/>
    <mergeCell ref="P647:Q647"/>
    <mergeCell ref="P648:Q648"/>
    <mergeCell ref="P649:Q649"/>
    <mergeCell ref="P650:Q650"/>
    <mergeCell ref="P651:Q651"/>
    <mergeCell ref="P642:Q642"/>
    <mergeCell ref="P643:Q643"/>
    <mergeCell ref="P644:Q644"/>
    <mergeCell ref="P645:Q645"/>
    <mergeCell ref="P646:Q646"/>
    <mergeCell ref="P652:Q652"/>
    <mergeCell ref="P653:Q653"/>
    <mergeCell ref="P637:Q637"/>
    <mergeCell ref="P638:Q638"/>
    <mergeCell ref="P639:Q639"/>
    <mergeCell ref="P640:Q640"/>
    <mergeCell ref="P641:Q641"/>
    <mergeCell ref="P597:Q597"/>
    <mergeCell ref="P598:Q598"/>
    <mergeCell ref="P599:Q599"/>
    <mergeCell ref="P600:Q600"/>
    <mergeCell ref="P601:Q601"/>
    <mergeCell ref="P592:Q592"/>
    <mergeCell ref="P593:Q593"/>
    <mergeCell ref="P594:Q594"/>
    <mergeCell ref="P595:Q595"/>
    <mergeCell ref="P596:Q596"/>
    <mergeCell ref="P587:Q587"/>
    <mergeCell ref="P588:Q588"/>
    <mergeCell ref="P589:Q589"/>
    <mergeCell ref="P590:Q590"/>
    <mergeCell ref="P591:Q591"/>
    <mergeCell ref="P632:Q632"/>
    <mergeCell ref="P633:Q633"/>
    <mergeCell ref="P634:Q634"/>
    <mergeCell ref="P635:Q635"/>
    <mergeCell ref="P636:Q636"/>
    <mergeCell ref="P627:Q627"/>
    <mergeCell ref="P628:Q628"/>
    <mergeCell ref="P629:Q629"/>
    <mergeCell ref="P630:Q630"/>
    <mergeCell ref="P631:Q631"/>
    <mergeCell ref="P622:Q622"/>
    <mergeCell ref="P623:Q623"/>
    <mergeCell ref="P624:Q624"/>
    <mergeCell ref="P625:Q625"/>
    <mergeCell ref="P626:Q626"/>
    <mergeCell ref="P617:Q617"/>
    <mergeCell ref="P618:Q618"/>
    <mergeCell ref="P619:Q619"/>
    <mergeCell ref="P620:Q620"/>
    <mergeCell ref="P621:Q621"/>
    <mergeCell ref="P612:Q612"/>
    <mergeCell ref="P613:Q613"/>
    <mergeCell ref="P614:Q614"/>
    <mergeCell ref="P615:Q615"/>
    <mergeCell ref="P616:Q616"/>
    <mergeCell ref="P607:Q607"/>
    <mergeCell ref="P608:Q608"/>
    <mergeCell ref="P609:Q609"/>
    <mergeCell ref="P610:Q610"/>
    <mergeCell ref="P611:Q611"/>
    <mergeCell ref="P602:Q602"/>
    <mergeCell ref="P603:Q603"/>
    <mergeCell ref="P604:Q604"/>
    <mergeCell ref="P605:Q605"/>
    <mergeCell ref="P606:Q606"/>
    <mergeCell ref="P584:Q584"/>
    <mergeCell ref="P585:Q585"/>
    <mergeCell ref="P586:Q586"/>
    <mergeCell ref="P577:Q577"/>
    <mergeCell ref="P578:Q578"/>
    <mergeCell ref="P579:Q579"/>
    <mergeCell ref="P580:Q580"/>
    <mergeCell ref="P581:Q581"/>
    <mergeCell ref="P572:Q572"/>
    <mergeCell ref="P573:Q573"/>
    <mergeCell ref="P574:Q574"/>
    <mergeCell ref="P575:Q575"/>
    <mergeCell ref="P576:Q576"/>
    <mergeCell ref="P582:Q582"/>
    <mergeCell ref="P583:Q583"/>
    <mergeCell ref="P567:Q567"/>
    <mergeCell ref="P568:Q568"/>
    <mergeCell ref="P569:Q569"/>
    <mergeCell ref="P570:Q570"/>
    <mergeCell ref="P571:Q571"/>
    <mergeCell ref="P527:Q527"/>
    <mergeCell ref="P528:Q528"/>
    <mergeCell ref="P529:Q529"/>
    <mergeCell ref="P530:Q530"/>
    <mergeCell ref="P531:Q531"/>
    <mergeCell ref="P522:Q522"/>
    <mergeCell ref="P523:Q523"/>
    <mergeCell ref="P524:Q524"/>
    <mergeCell ref="P525:Q525"/>
    <mergeCell ref="P526:Q526"/>
    <mergeCell ref="P517:Q517"/>
    <mergeCell ref="P518:Q518"/>
    <mergeCell ref="P519:Q519"/>
    <mergeCell ref="P520:Q520"/>
    <mergeCell ref="P521:Q521"/>
    <mergeCell ref="P562:Q562"/>
    <mergeCell ref="P563:Q563"/>
    <mergeCell ref="P564:Q564"/>
    <mergeCell ref="P565:Q565"/>
    <mergeCell ref="P566:Q566"/>
    <mergeCell ref="P557:Q557"/>
    <mergeCell ref="P558:Q558"/>
    <mergeCell ref="P559:Q559"/>
    <mergeCell ref="P560:Q560"/>
    <mergeCell ref="P561:Q561"/>
    <mergeCell ref="P552:Q552"/>
    <mergeCell ref="P553:Q553"/>
    <mergeCell ref="P554:Q554"/>
    <mergeCell ref="P555:Q555"/>
    <mergeCell ref="P556:Q556"/>
    <mergeCell ref="P547:Q547"/>
    <mergeCell ref="P548:Q548"/>
    <mergeCell ref="P549:Q549"/>
    <mergeCell ref="P550:Q550"/>
    <mergeCell ref="P551:Q551"/>
    <mergeCell ref="P542:Q542"/>
    <mergeCell ref="P543:Q543"/>
    <mergeCell ref="P544:Q544"/>
    <mergeCell ref="P545:Q545"/>
    <mergeCell ref="P546:Q546"/>
    <mergeCell ref="P537:Q537"/>
    <mergeCell ref="P538:Q538"/>
    <mergeCell ref="P539:Q539"/>
    <mergeCell ref="P540:Q540"/>
    <mergeCell ref="P541:Q541"/>
    <mergeCell ref="P532:Q532"/>
    <mergeCell ref="P533:Q533"/>
    <mergeCell ref="P534:Q534"/>
    <mergeCell ref="P535:Q535"/>
    <mergeCell ref="P536:Q536"/>
    <mergeCell ref="P514:Q514"/>
    <mergeCell ref="P515:Q515"/>
    <mergeCell ref="P516:Q516"/>
    <mergeCell ref="P507:Q507"/>
    <mergeCell ref="P508:Q508"/>
    <mergeCell ref="P509:Q509"/>
    <mergeCell ref="P510:Q510"/>
    <mergeCell ref="P511:Q511"/>
    <mergeCell ref="P502:Q502"/>
    <mergeCell ref="P503:Q503"/>
    <mergeCell ref="P504:Q504"/>
    <mergeCell ref="P505:Q505"/>
    <mergeCell ref="P506:Q506"/>
    <mergeCell ref="P512:Q512"/>
    <mergeCell ref="P513:Q513"/>
    <mergeCell ref="P497:Q497"/>
    <mergeCell ref="P498:Q498"/>
    <mergeCell ref="P499:Q499"/>
    <mergeCell ref="P500:Q500"/>
    <mergeCell ref="P501:Q501"/>
    <mergeCell ref="P457:Q457"/>
    <mergeCell ref="P458:Q458"/>
    <mergeCell ref="P459:Q459"/>
    <mergeCell ref="P460:Q460"/>
    <mergeCell ref="P461:Q461"/>
    <mergeCell ref="P452:Q452"/>
    <mergeCell ref="P453:Q453"/>
    <mergeCell ref="P454:Q454"/>
    <mergeCell ref="P455:Q455"/>
    <mergeCell ref="P456:Q456"/>
    <mergeCell ref="P447:Q447"/>
    <mergeCell ref="P448:Q448"/>
    <mergeCell ref="P449:Q449"/>
    <mergeCell ref="P450:Q450"/>
    <mergeCell ref="P451:Q451"/>
    <mergeCell ref="P492:Q492"/>
    <mergeCell ref="P493:Q493"/>
    <mergeCell ref="P494:Q494"/>
    <mergeCell ref="P495:Q495"/>
    <mergeCell ref="P496:Q496"/>
    <mergeCell ref="P487:Q487"/>
    <mergeCell ref="P488:Q488"/>
    <mergeCell ref="P489:Q489"/>
    <mergeCell ref="P490:Q490"/>
    <mergeCell ref="P491:Q491"/>
    <mergeCell ref="P482:Q482"/>
    <mergeCell ref="P483:Q483"/>
    <mergeCell ref="P484:Q484"/>
    <mergeCell ref="P485:Q485"/>
    <mergeCell ref="P486:Q486"/>
    <mergeCell ref="P477:Q477"/>
    <mergeCell ref="P478:Q478"/>
    <mergeCell ref="P479:Q479"/>
    <mergeCell ref="P480:Q480"/>
    <mergeCell ref="P481:Q481"/>
    <mergeCell ref="P472:Q472"/>
    <mergeCell ref="P473:Q473"/>
    <mergeCell ref="P474:Q474"/>
    <mergeCell ref="P475:Q475"/>
    <mergeCell ref="P476:Q476"/>
    <mergeCell ref="P467:Q467"/>
    <mergeCell ref="P468:Q468"/>
    <mergeCell ref="P469:Q469"/>
    <mergeCell ref="P470:Q470"/>
    <mergeCell ref="P471:Q471"/>
    <mergeCell ref="P462:Q462"/>
    <mergeCell ref="P463:Q463"/>
    <mergeCell ref="P464:Q464"/>
    <mergeCell ref="P465:Q465"/>
    <mergeCell ref="P466:Q466"/>
    <mergeCell ref="P444:Q444"/>
    <mergeCell ref="P445:Q445"/>
    <mergeCell ref="P446:Q446"/>
    <mergeCell ref="P437:Q437"/>
    <mergeCell ref="P438:Q438"/>
    <mergeCell ref="P439:Q439"/>
    <mergeCell ref="P440:Q440"/>
    <mergeCell ref="P441:Q441"/>
    <mergeCell ref="P432:Q432"/>
    <mergeCell ref="P433:Q433"/>
    <mergeCell ref="P434:Q434"/>
    <mergeCell ref="P435:Q435"/>
    <mergeCell ref="P436:Q436"/>
    <mergeCell ref="P442:Q442"/>
    <mergeCell ref="P443:Q443"/>
    <mergeCell ref="P427:Q427"/>
    <mergeCell ref="P428:Q428"/>
    <mergeCell ref="P429:Q429"/>
    <mergeCell ref="P430:Q430"/>
    <mergeCell ref="P431:Q431"/>
    <mergeCell ref="P387:Q387"/>
    <mergeCell ref="P388:Q388"/>
    <mergeCell ref="P389:Q389"/>
    <mergeCell ref="P390:Q390"/>
    <mergeCell ref="P391:Q391"/>
    <mergeCell ref="P382:Q382"/>
    <mergeCell ref="P383:Q383"/>
    <mergeCell ref="P384:Q384"/>
    <mergeCell ref="P385:Q385"/>
    <mergeCell ref="P386:Q386"/>
    <mergeCell ref="P377:Q377"/>
    <mergeCell ref="P378:Q378"/>
    <mergeCell ref="P379:Q379"/>
    <mergeCell ref="P380:Q380"/>
    <mergeCell ref="P381:Q381"/>
    <mergeCell ref="P422:Q422"/>
    <mergeCell ref="P423:Q423"/>
    <mergeCell ref="P424:Q424"/>
    <mergeCell ref="P425:Q425"/>
    <mergeCell ref="P426:Q426"/>
    <mergeCell ref="P417:Q417"/>
    <mergeCell ref="P418:Q418"/>
    <mergeCell ref="P419:Q419"/>
    <mergeCell ref="P420:Q420"/>
    <mergeCell ref="P421:Q421"/>
    <mergeCell ref="P412:Q412"/>
    <mergeCell ref="P413:Q413"/>
    <mergeCell ref="P414:Q414"/>
    <mergeCell ref="P415:Q415"/>
    <mergeCell ref="P416:Q416"/>
    <mergeCell ref="P407:Q407"/>
    <mergeCell ref="P408:Q408"/>
    <mergeCell ref="P409:Q409"/>
    <mergeCell ref="P410:Q410"/>
    <mergeCell ref="P411:Q411"/>
    <mergeCell ref="P402:Q402"/>
    <mergeCell ref="P403:Q403"/>
    <mergeCell ref="P404:Q404"/>
    <mergeCell ref="P405:Q405"/>
    <mergeCell ref="P406:Q406"/>
    <mergeCell ref="P397:Q397"/>
    <mergeCell ref="P398:Q398"/>
    <mergeCell ref="P399:Q399"/>
    <mergeCell ref="P400:Q400"/>
    <mergeCell ref="P401:Q401"/>
    <mergeCell ref="P392:Q392"/>
    <mergeCell ref="P393:Q393"/>
    <mergeCell ref="P394:Q394"/>
    <mergeCell ref="P395:Q395"/>
    <mergeCell ref="P396:Q396"/>
    <mergeCell ref="P374:Q374"/>
    <mergeCell ref="P375:Q375"/>
    <mergeCell ref="P376:Q376"/>
    <mergeCell ref="P367:Q367"/>
    <mergeCell ref="P368:Q368"/>
    <mergeCell ref="P369:Q369"/>
    <mergeCell ref="P370:Q370"/>
    <mergeCell ref="P371:Q371"/>
    <mergeCell ref="P362:Q362"/>
    <mergeCell ref="P363:Q363"/>
    <mergeCell ref="P364:Q364"/>
    <mergeCell ref="P365:Q365"/>
    <mergeCell ref="P366:Q366"/>
    <mergeCell ref="P372:Q372"/>
    <mergeCell ref="P373:Q373"/>
    <mergeCell ref="P357:Q357"/>
    <mergeCell ref="P358:Q358"/>
    <mergeCell ref="P359:Q359"/>
    <mergeCell ref="P360:Q360"/>
    <mergeCell ref="P361:Q361"/>
    <mergeCell ref="P317:Q317"/>
    <mergeCell ref="P318:Q318"/>
    <mergeCell ref="P319:Q319"/>
    <mergeCell ref="P320:Q320"/>
    <mergeCell ref="P321:Q321"/>
    <mergeCell ref="P312:Q312"/>
    <mergeCell ref="P313:Q313"/>
    <mergeCell ref="P314:Q314"/>
    <mergeCell ref="P315:Q315"/>
    <mergeCell ref="P316:Q316"/>
    <mergeCell ref="P307:Q307"/>
    <mergeCell ref="P308:Q308"/>
    <mergeCell ref="P309:Q309"/>
    <mergeCell ref="P310:Q310"/>
    <mergeCell ref="P311:Q311"/>
    <mergeCell ref="P352:Q352"/>
    <mergeCell ref="P353:Q353"/>
    <mergeCell ref="P354:Q354"/>
    <mergeCell ref="P355:Q355"/>
    <mergeCell ref="P356:Q356"/>
    <mergeCell ref="P347:Q347"/>
    <mergeCell ref="P348:Q348"/>
    <mergeCell ref="P349:Q349"/>
    <mergeCell ref="P350:Q350"/>
    <mergeCell ref="P351:Q351"/>
    <mergeCell ref="P342:Q342"/>
    <mergeCell ref="P343:Q343"/>
    <mergeCell ref="P344:Q344"/>
    <mergeCell ref="P345:Q345"/>
    <mergeCell ref="P346:Q346"/>
    <mergeCell ref="P337:Q337"/>
    <mergeCell ref="P338:Q338"/>
    <mergeCell ref="P339:Q339"/>
    <mergeCell ref="P340:Q340"/>
    <mergeCell ref="P341:Q341"/>
    <mergeCell ref="P332:Q332"/>
    <mergeCell ref="P333:Q333"/>
    <mergeCell ref="P334:Q334"/>
    <mergeCell ref="P335:Q335"/>
    <mergeCell ref="P336:Q336"/>
    <mergeCell ref="P327:Q327"/>
    <mergeCell ref="P328:Q328"/>
    <mergeCell ref="P329:Q329"/>
    <mergeCell ref="P330:Q330"/>
    <mergeCell ref="P331:Q331"/>
    <mergeCell ref="P322:Q322"/>
    <mergeCell ref="P323:Q323"/>
    <mergeCell ref="P324:Q324"/>
    <mergeCell ref="P325:Q325"/>
    <mergeCell ref="P326:Q326"/>
    <mergeCell ref="P304:Q304"/>
    <mergeCell ref="P305:Q305"/>
    <mergeCell ref="P306:Q306"/>
    <mergeCell ref="P297:Q297"/>
    <mergeCell ref="P298:Q298"/>
    <mergeCell ref="P299:Q299"/>
    <mergeCell ref="P300:Q300"/>
    <mergeCell ref="P301:Q301"/>
    <mergeCell ref="P292:Q292"/>
    <mergeCell ref="P293:Q293"/>
    <mergeCell ref="P294:Q294"/>
    <mergeCell ref="P295:Q295"/>
    <mergeCell ref="P296:Q296"/>
    <mergeCell ref="P302:Q302"/>
    <mergeCell ref="P303:Q303"/>
    <mergeCell ref="P287:Q287"/>
    <mergeCell ref="P288:Q288"/>
    <mergeCell ref="P289:Q289"/>
    <mergeCell ref="P290:Q290"/>
    <mergeCell ref="P291:Q291"/>
    <mergeCell ref="P247:Q247"/>
    <mergeCell ref="P248:Q248"/>
    <mergeCell ref="P249:Q249"/>
    <mergeCell ref="P250:Q250"/>
    <mergeCell ref="P251:Q251"/>
    <mergeCell ref="P242:Q242"/>
    <mergeCell ref="P243:Q243"/>
    <mergeCell ref="P244:Q244"/>
    <mergeCell ref="P245:Q245"/>
    <mergeCell ref="P246:Q246"/>
    <mergeCell ref="P237:Q237"/>
    <mergeCell ref="P238:Q238"/>
    <mergeCell ref="P239:Q239"/>
    <mergeCell ref="P240:Q240"/>
    <mergeCell ref="P241:Q241"/>
    <mergeCell ref="P282:Q282"/>
    <mergeCell ref="P283:Q283"/>
    <mergeCell ref="P284:Q284"/>
    <mergeCell ref="P285:Q285"/>
    <mergeCell ref="P286:Q286"/>
    <mergeCell ref="P277:Q277"/>
    <mergeCell ref="P278:Q278"/>
    <mergeCell ref="P279:Q279"/>
    <mergeCell ref="P280:Q280"/>
    <mergeCell ref="P281:Q281"/>
    <mergeCell ref="P272:Q272"/>
    <mergeCell ref="P273:Q273"/>
    <mergeCell ref="P274:Q274"/>
    <mergeCell ref="P275:Q275"/>
    <mergeCell ref="P276:Q276"/>
    <mergeCell ref="P267:Q267"/>
    <mergeCell ref="P268:Q268"/>
    <mergeCell ref="P269:Q269"/>
    <mergeCell ref="P270:Q270"/>
    <mergeCell ref="P271:Q271"/>
    <mergeCell ref="P262:Q262"/>
    <mergeCell ref="P263:Q263"/>
    <mergeCell ref="P264:Q264"/>
    <mergeCell ref="P265:Q265"/>
    <mergeCell ref="P266:Q266"/>
    <mergeCell ref="P257:Q257"/>
    <mergeCell ref="P258:Q258"/>
    <mergeCell ref="P259:Q259"/>
    <mergeCell ref="P260:Q260"/>
    <mergeCell ref="P261:Q261"/>
    <mergeCell ref="P252:Q252"/>
    <mergeCell ref="P253:Q253"/>
    <mergeCell ref="P254:Q254"/>
    <mergeCell ref="P255:Q255"/>
    <mergeCell ref="P256:Q256"/>
    <mergeCell ref="P236:Q236"/>
    <mergeCell ref="P227:Q227"/>
    <mergeCell ref="P228:Q228"/>
    <mergeCell ref="P229:Q229"/>
    <mergeCell ref="P230:Q230"/>
    <mergeCell ref="P231:Q231"/>
    <mergeCell ref="P222:Q222"/>
    <mergeCell ref="P223:Q223"/>
    <mergeCell ref="P224:Q224"/>
    <mergeCell ref="P225:Q225"/>
    <mergeCell ref="P226:Q226"/>
    <mergeCell ref="P217:Q217"/>
    <mergeCell ref="P218:Q218"/>
    <mergeCell ref="P219:Q219"/>
    <mergeCell ref="P220:Q220"/>
    <mergeCell ref="P221:Q221"/>
    <mergeCell ref="P232:Q232"/>
    <mergeCell ref="P233:Q233"/>
    <mergeCell ref="P234:Q234"/>
    <mergeCell ref="P235:Q235"/>
    <mergeCell ref="P212:Q212"/>
    <mergeCell ref="P213:Q213"/>
    <mergeCell ref="P214:Q214"/>
    <mergeCell ref="P215:Q215"/>
    <mergeCell ref="P216:Q216"/>
    <mergeCell ref="P179:Q179"/>
    <mergeCell ref="P180:Q180"/>
    <mergeCell ref="P181:Q181"/>
    <mergeCell ref="P172:Q172"/>
    <mergeCell ref="P173:Q173"/>
    <mergeCell ref="P174:Q174"/>
    <mergeCell ref="P175:Q175"/>
    <mergeCell ref="P176:Q176"/>
    <mergeCell ref="P167:Q167"/>
    <mergeCell ref="P168:Q168"/>
    <mergeCell ref="P169:Q169"/>
    <mergeCell ref="P170:Q170"/>
    <mergeCell ref="P171:Q171"/>
    <mergeCell ref="P207:Q207"/>
    <mergeCell ref="P208:Q208"/>
    <mergeCell ref="P209:Q209"/>
    <mergeCell ref="P210:Q210"/>
    <mergeCell ref="P211:Q211"/>
    <mergeCell ref="P202:Q202"/>
    <mergeCell ref="P203:Q203"/>
    <mergeCell ref="P204:Q204"/>
    <mergeCell ref="P205:Q205"/>
    <mergeCell ref="P206:Q206"/>
    <mergeCell ref="P137:Q137"/>
    <mergeCell ref="P138:Q138"/>
    <mergeCell ref="P139:Q139"/>
    <mergeCell ref="P140:Q140"/>
    <mergeCell ref="P141:Q141"/>
    <mergeCell ref="P132:Q132"/>
    <mergeCell ref="P133:Q133"/>
    <mergeCell ref="P134:Q134"/>
    <mergeCell ref="P135:Q135"/>
    <mergeCell ref="P136:Q136"/>
    <mergeCell ref="P197:Q197"/>
    <mergeCell ref="P198:Q198"/>
    <mergeCell ref="P199:Q199"/>
    <mergeCell ref="P200:Q200"/>
    <mergeCell ref="P201:Q201"/>
    <mergeCell ref="P192:Q192"/>
    <mergeCell ref="P193:Q193"/>
    <mergeCell ref="P194:Q194"/>
    <mergeCell ref="P195:Q195"/>
    <mergeCell ref="P196:Q196"/>
    <mergeCell ref="P187:Q187"/>
    <mergeCell ref="P188:Q188"/>
    <mergeCell ref="P189:Q189"/>
    <mergeCell ref="P190:Q190"/>
    <mergeCell ref="P191:Q191"/>
    <mergeCell ref="P182:Q182"/>
    <mergeCell ref="P183:Q183"/>
    <mergeCell ref="P184:Q184"/>
    <mergeCell ref="P185:Q185"/>
    <mergeCell ref="P186:Q186"/>
    <mergeCell ref="P177:Q177"/>
    <mergeCell ref="P178:Q178"/>
    <mergeCell ref="P105:Q105"/>
    <mergeCell ref="P106:Q106"/>
    <mergeCell ref="P97:Q97"/>
    <mergeCell ref="P98:Q98"/>
    <mergeCell ref="P99:Q99"/>
    <mergeCell ref="P100:Q100"/>
    <mergeCell ref="P101:Q10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P161:Q161"/>
    <mergeCell ref="P152:Q152"/>
    <mergeCell ref="P153:Q153"/>
    <mergeCell ref="P154:Q154"/>
    <mergeCell ref="P155:Q155"/>
    <mergeCell ref="P156:Q156"/>
    <mergeCell ref="P147:Q147"/>
    <mergeCell ref="P148:Q148"/>
    <mergeCell ref="P149:Q149"/>
    <mergeCell ref="P150:Q150"/>
    <mergeCell ref="P151:Q151"/>
    <mergeCell ref="P142:Q142"/>
    <mergeCell ref="P143:Q143"/>
    <mergeCell ref="P144:Q144"/>
    <mergeCell ref="P145:Q145"/>
    <mergeCell ref="P146:Q146"/>
    <mergeCell ref="P63:Q63"/>
    <mergeCell ref="P64:Q64"/>
    <mergeCell ref="P65:Q65"/>
    <mergeCell ref="P66:Q66"/>
    <mergeCell ref="P127:Q127"/>
    <mergeCell ref="P128:Q128"/>
    <mergeCell ref="P129:Q129"/>
    <mergeCell ref="P130:Q130"/>
    <mergeCell ref="P131:Q131"/>
    <mergeCell ref="P122:Q122"/>
    <mergeCell ref="P123:Q123"/>
    <mergeCell ref="P124:Q124"/>
    <mergeCell ref="P125:Q125"/>
    <mergeCell ref="P126:Q126"/>
    <mergeCell ref="P117:Q117"/>
    <mergeCell ref="P118:Q118"/>
    <mergeCell ref="P119:Q119"/>
    <mergeCell ref="P120:Q120"/>
    <mergeCell ref="P121:Q121"/>
    <mergeCell ref="P112:Q112"/>
    <mergeCell ref="P113:Q113"/>
    <mergeCell ref="P114:Q114"/>
    <mergeCell ref="P115:Q115"/>
    <mergeCell ref="P116:Q116"/>
    <mergeCell ref="P107:Q107"/>
    <mergeCell ref="P108:Q108"/>
    <mergeCell ref="P109:Q109"/>
    <mergeCell ref="P110:Q110"/>
    <mergeCell ref="P111:Q111"/>
    <mergeCell ref="P102:Q102"/>
    <mergeCell ref="P103:Q103"/>
    <mergeCell ref="P104:Q104"/>
    <mergeCell ref="P47:Q47"/>
    <mergeCell ref="P48:Q48"/>
    <mergeCell ref="P49:Q49"/>
    <mergeCell ref="P50:Q50"/>
    <mergeCell ref="P51:Q51"/>
    <mergeCell ref="P42:Q42"/>
    <mergeCell ref="P43:Q43"/>
    <mergeCell ref="P44:Q44"/>
    <mergeCell ref="P45:Q45"/>
    <mergeCell ref="P46:Q46"/>
    <mergeCell ref="K38:M38"/>
    <mergeCell ref="K39:M40"/>
    <mergeCell ref="P92:Q92"/>
    <mergeCell ref="P93:Q93"/>
    <mergeCell ref="P94:Q94"/>
    <mergeCell ref="P95:Q95"/>
    <mergeCell ref="P96:Q96"/>
    <mergeCell ref="P87:Q87"/>
    <mergeCell ref="P88:Q88"/>
    <mergeCell ref="P89:Q89"/>
    <mergeCell ref="P90:Q90"/>
    <mergeCell ref="P91:Q91"/>
    <mergeCell ref="P82:Q82"/>
    <mergeCell ref="P83:Q83"/>
    <mergeCell ref="P84:Q84"/>
    <mergeCell ref="P85:Q85"/>
    <mergeCell ref="P86:Q86"/>
    <mergeCell ref="P77:Q77"/>
    <mergeCell ref="P78:Q78"/>
    <mergeCell ref="P79:Q79"/>
    <mergeCell ref="P80:Q80"/>
    <mergeCell ref="P81:Q81"/>
    <mergeCell ref="N680:O680"/>
    <mergeCell ref="N675:O675"/>
    <mergeCell ref="N676:O676"/>
    <mergeCell ref="N677:O677"/>
    <mergeCell ref="N678:O678"/>
    <mergeCell ref="N679:O679"/>
    <mergeCell ref="N670:O670"/>
    <mergeCell ref="N671:O671"/>
    <mergeCell ref="N672:O672"/>
    <mergeCell ref="N673:O673"/>
    <mergeCell ref="N674:O674"/>
    <mergeCell ref="P57:Q57"/>
    <mergeCell ref="P58:Q58"/>
    <mergeCell ref="P59:Q59"/>
    <mergeCell ref="P60:Q60"/>
    <mergeCell ref="P61:Q61"/>
    <mergeCell ref="P52:Q52"/>
    <mergeCell ref="P53:Q53"/>
    <mergeCell ref="P54:Q54"/>
    <mergeCell ref="P55:Q55"/>
    <mergeCell ref="P56:Q56"/>
    <mergeCell ref="P72:Q72"/>
    <mergeCell ref="P73:Q73"/>
    <mergeCell ref="P74:Q74"/>
    <mergeCell ref="P75:Q75"/>
    <mergeCell ref="P76:Q76"/>
    <mergeCell ref="P67:Q67"/>
    <mergeCell ref="P68:Q68"/>
    <mergeCell ref="P69:Q69"/>
    <mergeCell ref="P70:Q70"/>
    <mergeCell ref="P71:Q71"/>
    <mergeCell ref="P62:Q62"/>
    <mergeCell ref="N667:O667"/>
    <mergeCell ref="N668:O668"/>
    <mergeCell ref="N669:O669"/>
    <mergeCell ref="N660:O660"/>
    <mergeCell ref="N661:O661"/>
    <mergeCell ref="N662:O662"/>
    <mergeCell ref="N663:O663"/>
    <mergeCell ref="N664:O664"/>
    <mergeCell ref="N655:O655"/>
    <mergeCell ref="N656:O656"/>
    <mergeCell ref="N657:O657"/>
    <mergeCell ref="N658:O658"/>
    <mergeCell ref="N659:O659"/>
    <mergeCell ref="N650:O650"/>
    <mergeCell ref="N651:O651"/>
    <mergeCell ref="N652:O652"/>
    <mergeCell ref="N653:O653"/>
    <mergeCell ref="N654:O654"/>
    <mergeCell ref="N610:O610"/>
    <mergeCell ref="N611:O611"/>
    <mergeCell ref="N612:O612"/>
    <mergeCell ref="N613:O613"/>
    <mergeCell ref="N614:O614"/>
    <mergeCell ref="N605:O605"/>
    <mergeCell ref="N606:O606"/>
    <mergeCell ref="N607:O607"/>
    <mergeCell ref="N608:O608"/>
    <mergeCell ref="N609:O609"/>
    <mergeCell ref="N600:O600"/>
    <mergeCell ref="N601:O601"/>
    <mergeCell ref="N602:O602"/>
    <mergeCell ref="N603:O603"/>
    <mergeCell ref="N604:O604"/>
    <mergeCell ref="N665:O665"/>
    <mergeCell ref="N666:O666"/>
    <mergeCell ref="N645:O645"/>
    <mergeCell ref="N646:O646"/>
    <mergeCell ref="N647:O647"/>
    <mergeCell ref="N648:O648"/>
    <mergeCell ref="N649:O649"/>
    <mergeCell ref="N640:O640"/>
    <mergeCell ref="N641:O641"/>
    <mergeCell ref="N642:O642"/>
    <mergeCell ref="N643:O643"/>
    <mergeCell ref="N644:O644"/>
    <mergeCell ref="N635:O635"/>
    <mergeCell ref="N636:O636"/>
    <mergeCell ref="N637:O637"/>
    <mergeCell ref="N638:O638"/>
    <mergeCell ref="N639:O639"/>
    <mergeCell ref="N630:O630"/>
    <mergeCell ref="N631:O631"/>
    <mergeCell ref="N632:O632"/>
    <mergeCell ref="N633:O633"/>
    <mergeCell ref="N634:O634"/>
    <mergeCell ref="N625:O625"/>
    <mergeCell ref="N626:O626"/>
    <mergeCell ref="N627:O627"/>
    <mergeCell ref="N628:O628"/>
    <mergeCell ref="N629:O629"/>
    <mergeCell ref="N620:O620"/>
    <mergeCell ref="N621:O621"/>
    <mergeCell ref="N622:O622"/>
    <mergeCell ref="N623:O623"/>
    <mergeCell ref="N624:O624"/>
    <mergeCell ref="N615:O615"/>
    <mergeCell ref="N616:O616"/>
    <mergeCell ref="N617:O617"/>
    <mergeCell ref="N618:O618"/>
    <mergeCell ref="N619:O619"/>
    <mergeCell ref="N597:O597"/>
    <mergeCell ref="N598:O598"/>
    <mergeCell ref="N599:O599"/>
    <mergeCell ref="N590:O590"/>
    <mergeCell ref="N591:O591"/>
    <mergeCell ref="N592:O592"/>
    <mergeCell ref="N593:O593"/>
    <mergeCell ref="N594:O594"/>
    <mergeCell ref="N585:O585"/>
    <mergeCell ref="N586:O586"/>
    <mergeCell ref="N587:O587"/>
    <mergeCell ref="N588:O588"/>
    <mergeCell ref="N589:O589"/>
    <mergeCell ref="N580:O580"/>
    <mergeCell ref="N581:O581"/>
    <mergeCell ref="N582:O582"/>
    <mergeCell ref="N583:O583"/>
    <mergeCell ref="N584:O584"/>
    <mergeCell ref="N540:O540"/>
    <mergeCell ref="N541:O541"/>
    <mergeCell ref="N542:O542"/>
    <mergeCell ref="N543:O543"/>
    <mergeCell ref="N544:O544"/>
    <mergeCell ref="N535:O535"/>
    <mergeCell ref="N536:O536"/>
    <mergeCell ref="N537:O537"/>
    <mergeCell ref="N538:O538"/>
    <mergeCell ref="N539:O539"/>
    <mergeCell ref="N530:O530"/>
    <mergeCell ref="N531:O531"/>
    <mergeCell ref="N532:O532"/>
    <mergeCell ref="N533:O533"/>
    <mergeCell ref="N534:O534"/>
    <mergeCell ref="N595:O595"/>
    <mergeCell ref="N596:O596"/>
    <mergeCell ref="N575:O575"/>
    <mergeCell ref="N576:O576"/>
    <mergeCell ref="N577:O577"/>
    <mergeCell ref="N578:O578"/>
    <mergeCell ref="N579:O579"/>
    <mergeCell ref="N570:O570"/>
    <mergeCell ref="N571:O571"/>
    <mergeCell ref="N572:O572"/>
    <mergeCell ref="N573:O573"/>
    <mergeCell ref="N574:O574"/>
    <mergeCell ref="N565:O565"/>
    <mergeCell ref="N566:O566"/>
    <mergeCell ref="N567:O567"/>
    <mergeCell ref="N568:O568"/>
    <mergeCell ref="N569:O569"/>
    <mergeCell ref="N560:O560"/>
    <mergeCell ref="N561:O561"/>
    <mergeCell ref="N562:O562"/>
    <mergeCell ref="N563:O563"/>
    <mergeCell ref="N564:O564"/>
    <mergeCell ref="N555:O555"/>
    <mergeCell ref="N556:O556"/>
    <mergeCell ref="N557:O557"/>
    <mergeCell ref="N558:O558"/>
    <mergeCell ref="N559:O559"/>
    <mergeCell ref="N550:O550"/>
    <mergeCell ref="N551:O551"/>
    <mergeCell ref="N552:O552"/>
    <mergeCell ref="N553:O553"/>
    <mergeCell ref="N554:O554"/>
    <mergeCell ref="N545:O545"/>
    <mergeCell ref="N546:O546"/>
    <mergeCell ref="N547:O547"/>
    <mergeCell ref="N548:O548"/>
    <mergeCell ref="N549:O549"/>
    <mergeCell ref="N527:O527"/>
    <mergeCell ref="N528:O528"/>
    <mergeCell ref="N529:O529"/>
    <mergeCell ref="N520:O520"/>
    <mergeCell ref="N521:O521"/>
    <mergeCell ref="N522:O522"/>
    <mergeCell ref="N523:O523"/>
    <mergeCell ref="N524:O524"/>
    <mergeCell ref="N515:O515"/>
    <mergeCell ref="N516:O516"/>
    <mergeCell ref="N517:O517"/>
    <mergeCell ref="N518:O518"/>
    <mergeCell ref="N519:O519"/>
    <mergeCell ref="N510:O510"/>
    <mergeCell ref="N511:O511"/>
    <mergeCell ref="N512:O512"/>
    <mergeCell ref="N513:O513"/>
    <mergeCell ref="N514:O514"/>
    <mergeCell ref="N470:O470"/>
    <mergeCell ref="N471:O471"/>
    <mergeCell ref="N472:O472"/>
    <mergeCell ref="N473:O473"/>
    <mergeCell ref="N474:O474"/>
    <mergeCell ref="N465:O465"/>
    <mergeCell ref="N466:O466"/>
    <mergeCell ref="N467:O467"/>
    <mergeCell ref="N468:O468"/>
    <mergeCell ref="N469:O469"/>
    <mergeCell ref="N460:O460"/>
    <mergeCell ref="N461:O461"/>
    <mergeCell ref="N462:O462"/>
    <mergeCell ref="N463:O463"/>
    <mergeCell ref="N464:O464"/>
    <mergeCell ref="N525:O525"/>
    <mergeCell ref="N526:O526"/>
    <mergeCell ref="N505:O505"/>
    <mergeCell ref="N506:O506"/>
    <mergeCell ref="N507:O507"/>
    <mergeCell ref="N508:O508"/>
    <mergeCell ref="N509:O509"/>
    <mergeCell ref="N500:O500"/>
    <mergeCell ref="N501:O501"/>
    <mergeCell ref="N502:O502"/>
    <mergeCell ref="N503:O503"/>
    <mergeCell ref="N504:O504"/>
    <mergeCell ref="N495:O495"/>
    <mergeCell ref="N496:O496"/>
    <mergeCell ref="N497:O497"/>
    <mergeCell ref="N498:O498"/>
    <mergeCell ref="N499:O499"/>
    <mergeCell ref="N490:O490"/>
    <mergeCell ref="N491:O491"/>
    <mergeCell ref="N492:O492"/>
    <mergeCell ref="N493:O493"/>
    <mergeCell ref="N494:O494"/>
    <mergeCell ref="N485:O485"/>
    <mergeCell ref="N486:O486"/>
    <mergeCell ref="N487:O487"/>
    <mergeCell ref="N488:O488"/>
    <mergeCell ref="N489:O489"/>
    <mergeCell ref="N480:O480"/>
    <mergeCell ref="N481:O481"/>
    <mergeCell ref="N482:O482"/>
    <mergeCell ref="N483:O483"/>
    <mergeCell ref="N484:O484"/>
    <mergeCell ref="N475:O475"/>
    <mergeCell ref="N476:O476"/>
    <mergeCell ref="N477:O477"/>
    <mergeCell ref="N478:O478"/>
    <mergeCell ref="N479:O479"/>
    <mergeCell ref="N457:O457"/>
    <mergeCell ref="N458:O458"/>
    <mergeCell ref="N459:O459"/>
    <mergeCell ref="N450:O450"/>
    <mergeCell ref="N451:O451"/>
    <mergeCell ref="N452:O452"/>
    <mergeCell ref="N453:O453"/>
    <mergeCell ref="N454:O454"/>
    <mergeCell ref="N445:O445"/>
    <mergeCell ref="N446:O446"/>
    <mergeCell ref="N447:O447"/>
    <mergeCell ref="N448:O448"/>
    <mergeCell ref="N449:O449"/>
    <mergeCell ref="N440:O440"/>
    <mergeCell ref="N441:O441"/>
    <mergeCell ref="N442:O442"/>
    <mergeCell ref="N443:O443"/>
    <mergeCell ref="N444:O444"/>
    <mergeCell ref="N400:O400"/>
    <mergeCell ref="N401:O401"/>
    <mergeCell ref="N402:O402"/>
    <mergeCell ref="N403:O403"/>
    <mergeCell ref="N404:O404"/>
    <mergeCell ref="N395:O395"/>
    <mergeCell ref="N396:O396"/>
    <mergeCell ref="N397:O397"/>
    <mergeCell ref="N398:O398"/>
    <mergeCell ref="N399:O399"/>
    <mergeCell ref="N390:O390"/>
    <mergeCell ref="N391:O391"/>
    <mergeCell ref="N392:O392"/>
    <mergeCell ref="N393:O393"/>
    <mergeCell ref="N394:O394"/>
    <mergeCell ref="N455:O455"/>
    <mergeCell ref="N456:O456"/>
    <mergeCell ref="N435:O435"/>
    <mergeCell ref="N436:O436"/>
    <mergeCell ref="N437:O437"/>
    <mergeCell ref="N438:O438"/>
    <mergeCell ref="N439:O439"/>
    <mergeCell ref="N430:O430"/>
    <mergeCell ref="N431:O431"/>
    <mergeCell ref="N432:O432"/>
    <mergeCell ref="N433:O433"/>
    <mergeCell ref="N434:O434"/>
    <mergeCell ref="N425:O425"/>
    <mergeCell ref="N426:O426"/>
    <mergeCell ref="N427:O427"/>
    <mergeCell ref="N428:O428"/>
    <mergeCell ref="N429:O429"/>
    <mergeCell ref="N420:O420"/>
    <mergeCell ref="N421:O421"/>
    <mergeCell ref="N422:O422"/>
    <mergeCell ref="N423:O423"/>
    <mergeCell ref="N424:O424"/>
    <mergeCell ref="N415:O415"/>
    <mergeCell ref="N416:O416"/>
    <mergeCell ref="N417:O417"/>
    <mergeCell ref="N418:O418"/>
    <mergeCell ref="N419:O419"/>
    <mergeCell ref="N410:O410"/>
    <mergeCell ref="N411:O411"/>
    <mergeCell ref="N412:O412"/>
    <mergeCell ref="N413:O413"/>
    <mergeCell ref="N414:O414"/>
    <mergeCell ref="N405:O405"/>
    <mergeCell ref="N406:O406"/>
    <mergeCell ref="N407:O407"/>
    <mergeCell ref="N408:O408"/>
    <mergeCell ref="N409:O409"/>
    <mergeCell ref="N387:O387"/>
    <mergeCell ref="N388:O388"/>
    <mergeCell ref="N389:O389"/>
    <mergeCell ref="N380:O380"/>
    <mergeCell ref="N381:O381"/>
    <mergeCell ref="N382:O382"/>
    <mergeCell ref="N383:O383"/>
    <mergeCell ref="N384:O384"/>
    <mergeCell ref="N375:O375"/>
    <mergeCell ref="N376:O376"/>
    <mergeCell ref="N377:O377"/>
    <mergeCell ref="N378:O378"/>
    <mergeCell ref="N379:O379"/>
    <mergeCell ref="N370:O370"/>
    <mergeCell ref="N371:O371"/>
    <mergeCell ref="N372:O372"/>
    <mergeCell ref="N373:O373"/>
    <mergeCell ref="N374:O374"/>
    <mergeCell ref="N330:O330"/>
    <mergeCell ref="N331:O331"/>
    <mergeCell ref="N332:O332"/>
    <mergeCell ref="N333:O333"/>
    <mergeCell ref="N334:O334"/>
    <mergeCell ref="N325:O325"/>
    <mergeCell ref="N326:O326"/>
    <mergeCell ref="N327:O327"/>
    <mergeCell ref="N328:O328"/>
    <mergeCell ref="N329:O329"/>
    <mergeCell ref="N320:O320"/>
    <mergeCell ref="N321:O321"/>
    <mergeCell ref="N322:O322"/>
    <mergeCell ref="N323:O323"/>
    <mergeCell ref="N324:O324"/>
    <mergeCell ref="N385:O385"/>
    <mergeCell ref="N386:O386"/>
    <mergeCell ref="N365:O365"/>
    <mergeCell ref="N366:O366"/>
    <mergeCell ref="N367:O367"/>
    <mergeCell ref="N368:O368"/>
    <mergeCell ref="N369:O369"/>
    <mergeCell ref="N360:O360"/>
    <mergeCell ref="N361:O361"/>
    <mergeCell ref="N362:O362"/>
    <mergeCell ref="N363:O363"/>
    <mergeCell ref="N364:O364"/>
    <mergeCell ref="N355:O355"/>
    <mergeCell ref="N356:O356"/>
    <mergeCell ref="N357:O357"/>
    <mergeCell ref="N358:O358"/>
    <mergeCell ref="N359:O359"/>
    <mergeCell ref="N350:O350"/>
    <mergeCell ref="N351:O351"/>
    <mergeCell ref="N352:O352"/>
    <mergeCell ref="N353:O353"/>
    <mergeCell ref="N354:O354"/>
    <mergeCell ref="N345:O345"/>
    <mergeCell ref="N346:O346"/>
    <mergeCell ref="N347:O347"/>
    <mergeCell ref="N348:O348"/>
    <mergeCell ref="N349:O349"/>
    <mergeCell ref="N340:O340"/>
    <mergeCell ref="N341:O341"/>
    <mergeCell ref="N342:O342"/>
    <mergeCell ref="N343:O343"/>
    <mergeCell ref="N344:O344"/>
    <mergeCell ref="N335:O335"/>
    <mergeCell ref="N336:O336"/>
    <mergeCell ref="N337:O337"/>
    <mergeCell ref="N338:O338"/>
    <mergeCell ref="N339:O339"/>
    <mergeCell ref="N317:O317"/>
    <mergeCell ref="N318:O318"/>
    <mergeCell ref="N319:O319"/>
    <mergeCell ref="N310:O310"/>
    <mergeCell ref="N311:O311"/>
    <mergeCell ref="N312:O312"/>
    <mergeCell ref="N313:O313"/>
    <mergeCell ref="N314:O314"/>
    <mergeCell ref="N305:O305"/>
    <mergeCell ref="N306:O306"/>
    <mergeCell ref="N307:O307"/>
    <mergeCell ref="N308:O308"/>
    <mergeCell ref="N309:O309"/>
    <mergeCell ref="N300:O300"/>
    <mergeCell ref="N301:O301"/>
    <mergeCell ref="N302:O302"/>
    <mergeCell ref="N303:O303"/>
    <mergeCell ref="N304:O304"/>
    <mergeCell ref="N260:O260"/>
    <mergeCell ref="N261:O261"/>
    <mergeCell ref="N262:O262"/>
    <mergeCell ref="N263:O263"/>
    <mergeCell ref="N264:O264"/>
    <mergeCell ref="N255:O255"/>
    <mergeCell ref="N256:O256"/>
    <mergeCell ref="N257:O257"/>
    <mergeCell ref="N258:O258"/>
    <mergeCell ref="N259:O259"/>
    <mergeCell ref="N250:O250"/>
    <mergeCell ref="N251:O251"/>
    <mergeCell ref="N252:O252"/>
    <mergeCell ref="N253:O253"/>
    <mergeCell ref="N254:O254"/>
    <mergeCell ref="N315:O315"/>
    <mergeCell ref="N316:O316"/>
    <mergeCell ref="N295:O295"/>
    <mergeCell ref="N296:O296"/>
    <mergeCell ref="N297:O297"/>
    <mergeCell ref="N298:O298"/>
    <mergeCell ref="N299:O299"/>
    <mergeCell ref="N290:O290"/>
    <mergeCell ref="N291:O291"/>
    <mergeCell ref="N292:O292"/>
    <mergeCell ref="N293:O293"/>
    <mergeCell ref="N294:O294"/>
    <mergeCell ref="N285:O285"/>
    <mergeCell ref="N286:O286"/>
    <mergeCell ref="N287:O287"/>
    <mergeCell ref="N288:O288"/>
    <mergeCell ref="N289:O289"/>
    <mergeCell ref="N280:O280"/>
    <mergeCell ref="N281:O281"/>
    <mergeCell ref="N282:O282"/>
    <mergeCell ref="N283:O283"/>
    <mergeCell ref="N284:O284"/>
    <mergeCell ref="N275:O275"/>
    <mergeCell ref="N276:O276"/>
    <mergeCell ref="N277:O277"/>
    <mergeCell ref="N278:O278"/>
    <mergeCell ref="N279:O279"/>
    <mergeCell ref="N270:O270"/>
    <mergeCell ref="N271:O271"/>
    <mergeCell ref="N272:O272"/>
    <mergeCell ref="N273:O273"/>
    <mergeCell ref="N274:O274"/>
    <mergeCell ref="N265:O265"/>
    <mergeCell ref="N266:O266"/>
    <mergeCell ref="N267:O267"/>
    <mergeCell ref="N268:O268"/>
    <mergeCell ref="N269:O269"/>
    <mergeCell ref="N247:O247"/>
    <mergeCell ref="N248:O248"/>
    <mergeCell ref="N249:O249"/>
    <mergeCell ref="N240:O240"/>
    <mergeCell ref="N241:O241"/>
    <mergeCell ref="N242:O242"/>
    <mergeCell ref="N243:O243"/>
    <mergeCell ref="N244:O244"/>
    <mergeCell ref="N235:O235"/>
    <mergeCell ref="N236:O236"/>
    <mergeCell ref="N237:O237"/>
    <mergeCell ref="N238:O238"/>
    <mergeCell ref="N239:O239"/>
    <mergeCell ref="N230:O230"/>
    <mergeCell ref="N231:O231"/>
    <mergeCell ref="N232:O232"/>
    <mergeCell ref="N233:O233"/>
    <mergeCell ref="N234:O234"/>
    <mergeCell ref="N190:O190"/>
    <mergeCell ref="N191:O191"/>
    <mergeCell ref="N192:O192"/>
    <mergeCell ref="N193:O193"/>
    <mergeCell ref="N194:O194"/>
    <mergeCell ref="N185:O185"/>
    <mergeCell ref="N186:O186"/>
    <mergeCell ref="N187:O187"/>
    <mergeCell ref="N188:O188"/>
    <mergeCell ref="N189:O189"/>
    <mergeCell ref="N180:O180"/>
    <mergeCell ref="N181:O181"/>
    <mergeCell ref="N182:O182"/>
    <mergeCell ref="N183:O183"/>
    <mergeCell ref="N184:O184"/>
    <mergeCell ref="N245:O245"/>
    <mergeCell ref="N246:O246"/>
    <mergeCell ref="N225:O225"/>
    <mergeCell ref="N226:O226"/>
    <mergeCell ref="N227:O227"/>
    <mergeCell ref="N228:O228"/>
    <mergeCell ref="N229:O229"/>
    <mergeCell ref="N220:O220"/>
    <mergeCell ref="N221:O221"/>
    <mergeCell ref="N222:O222"/>
    <mergeCell ref="N223:O223"/>
    <mergeCell ref="N224:O224"/>
    <mergeCell ref="N215:O215"/>
    <mergeCell ref="N216:O216"/>
    <mergeCell ref="N217:O217"/>
    <mergeCell ref="N218:O218"/>
    <mergeCell ref="N219:O219"/>
    <mergeCell ref="N210:O210"/>
    <mergeCell ref="N211:O211"/>
    <mergeCell ref="N212:O212"/>
    <mergeCell ref="N213:O213"/>
    <mergeCell ref="N214:O214"/>
    <mergeCell ref="N205:O205"/>
    <mergeCell ref="N206:O206"/>
    <mergeCell ref="N207:O207"/>
    <mergeCell ref="N208:O208"/>
    <mergeCell ref="N209:O209"/>
    <mergeCell ref="N200:O200"/>
    <mergeCell ref="N201:O201"/>
    <mergeCell ref="N202:O202"/>
    <mergeCell ref="N203:O203"/>
    <mergeCell ref="N204:O204"/>
    <mergeCell ref="N195:O195"/>
    <mergeCell ref="N196:O196"/>
    <mergeCell ref="N197:O197"/>
    <mergeCell ref="N198:O198"/>
    <mergeCell ref="N199:O199"/>
    <mergeCell ref="N177:O177"/>
    <mergeCell ref="N178:O178"/>
    <mergeCell ref="N179:O179"/>
    <mergeCell ref="N170:O170"/>
    <mergeCell ref="N171:O171"/>
    <mergeCell ref="N172:O172"/>
    <mergeCell ref="N173:O173"/>
    <mergeCell ref="N174:O174"/>
    <mergeCell ref="N165:O165"/>
    <mergeCell ref="N166:O166"/>
    <mergeCell ref="N167:O167"/>
    <mergeCell ref="N168:O168"/>
    <mergeCell ref="N169:O169"/>
    <mergeCell ref="N160:O160"/>
    <mergeCell ref="N161:O161"/>
    <mergeCell ref="N162:O162"/>
    <mergeCell ref="N163:O163"/>
    <mergeCell ref="N164:O164"/>
    <mergeCell ref="N120:O120"/>
    <mergeCell ref="N121:O121"/>
    <mergeCell ref="N122:O122"/>
    <mergeCell ref="N123:O123"/>
    <mergeCell ref="N124:O124"/>
    <mergeCell ref="N115:O115"/>
    <mergeCell ref="N116:O116"/>
    <mergeCell ref="N117:O117"/>
    <mergeCell ref="N118:O118"/>
    <mergeCell ref="N119:O119"/>
    <mergeCell ref="N110:O110"/>
    <mergeCell ref="N111:O111"/>
    <mergeCell ref="N112:O112"/>
    <mergeCell ref="N113:O113"/>
    <mergeCell ref="N114:O114"/>
    <mergeCell ref="N175:O175"/>
    <mergeCell ref="N176:O176"/>
    <mergeCell ref="N155:O155"/>
    <mergeCell ref="N156:O156"/>
    <mergeCell ref="N157:O157"/>
    <mergeCell ref="N158:O158"/>
    <mergeCell ref="N159:O159"/>
    <mergeCell ref="N150:O150"/>
    <mergeCell ref="N151:O151"/>
    <mergeCell ref="N152:O152"/>
    <mergeCell ref="N153:O153"/>
    <mergeCell ref="N154:O154"/>
    <mergeCell ref="N145:O145"/>
    <mergeCell ref="N146:O146"/>
    <mergeCell ref="N147:O147"/>
    <mergeCell ref="N148:O148"/>
    <mergeCell ref="N149:O149"/>
    <mergeCell ref="N140:O140"/>
    <mergeCell ref="N141:O141"/>
    <mergeCell ref="N142:O142"/>
    <mergeCell ref="N143:O143"/>
    <mergeCell ref="N144:O144"/>
    <mergeCell ref="N135:O135"/>
    <mergeCell ref="N136:O136"/>
    <mergeCell ref="N137:O137"/>
    <mergeCell ref="N138:O138"/>
    <mergeCell ref="N139:O139"/>
    <mergeCell ref="N130:O130"/>
    <mergeCell ref="N131:O131"/>
    <mergeCell ref="N132:O132"/>
    <mergeCell ref="N133:O133"/>
    <mergeCell ref="N134:O134"/>
    <mergeCell ref="N125:O125"/>
    <mergeCell ref="N126:O126"/>
    <mergeCell ref="N127:O127"/>
    <mergeCell ref="N128:O128"/>
    <mergeCell ref="N129:O129"/>
    <mergeCell ref="N76:O76"/>
    <mergeCell ref="N77:O77"/>
    <mergeCell ref="N78:O78"/>
    <mergeCell ref="N79:O79"/>
    <mergeCell ref="N108:O108"/>
    <mergeCell ref="N109:O109"/>
    <mergeCell ref="N100:O100"/>
    <mergeCell ref="N101:O101"/>
    <mergeCell ref="N102:O102"/>
    <mergeCell ref="N103:O103"/>
    <mergeCell ref="N104:O104"/>
    <mergeCell ref="N95:O95"/>
    <mergeCell ref="N96:O96"/>
    <mergeCell ref="N97:O97"/>
    <mergeCell ref="N98:O98"/>
    <mergeCell ref="N99:O99"/>
    <mergeCell ref="N90:O90"/>
    <mergeCell ref="N91:O91"/>
    <mergeCell ref="N92:O92"/>
    <mergeCell ref="N93:O93"/>
    <mergeCell ref="N94:O94"/>
    <mergeCell ref="N60:O60"/>
    <mergeCell ref="N61:O61"/>
    <mergeCell ref="N62:O62"/>
    <mergeCell ref="N63:O63"/>
    <mergeCell ref="N64:O64"/>
    <mergeCell ref="N55:O55"/>
    <mergeCell ref="N56:O56"/>
    <mergeCell ref="N57:O57"/>
    <mergeCell ref="N58:O58"/>
    <mergeCell ref="N59:O59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K659:M659"/>
    <mergeCell ref="K660:M660"/>
    <mergeCell ref="K661:M661"/>
    <mergeCell ref="K662:M662"/>
    <mergeCell ref="K663:M663"/>
    <mergeCell ref="K656:M656"/>
    <mergeCell ref="K657:M657"/>
    <mergeCell ref="K658:M658"/>
    <mergeCell ref="N70:O70"/>
    <mergeCell ref="N71:O71"/>
    <mergeCell ref="N72:O72"/>
    <mergeCell ref="N73:O73"/>
    <mergeCell ref="N74:O74"/>
    <mergeCell ref="N65:O65"/>
    <mergeCell ref="N66:O66"/>
    <mergeCell ref="N67:O67"/>
    <mergeCell ref="N68:O68"/>
    <mergeCell ref="N69:O69"/>
    <mergeCell ref="N105:O105"/>
    <mergeCell ref="N106:O106"/>
    <mergeCell ref="N107:O107"/>
    <mergeCell ref="N85:O85"/>
    <mergeCell ref="N86:O86"/>
    <mergeCell ref="N87:O87"/>
    <mergeCell ref="N88:O88"/>
    <mergeCell ref="N89:O89"/>
    <mergeCell ref="N80:O80"/>
    <mergeCell ref="N81:O81"/>
    <mergeCell ref="N82:O82"/>
    <mergeCell ref="N83:O83"/>
    <mergeCell ref="N84:O84"/>
    <mergeCell ref="N75:O75"/>
    <mergeCell ref="K679:M679"/>
    <mergeCell ref="K680:M680"/>
    <mergeCell ref="K674:M674"/>
    <mergeCell ref="K675:M675"/>
    <mergeCell ref="K676:M676"/>
    <mergeCell ref="K677:M677"/>
    <mergeCell ref="K678:M678"/>
    <mergeCell ref="K669:M669"/>
    <mergeCell ref="K670:M670"/>
    <mergeCell ref="K671:M671"/>
    <mergeCell ref="K672:M672"/>
    <mergeCell ref="K673:M673"/>
    <mergeCell ref="K664:M664"/>
    <mergeCell ref="K665:M665"/>
    <mergeCell ref="K666:M666"/>
    <mergeCell ref="K667:M667"/>
    <mergeCell ref="K668:M668"/>
    <mergeCell ref="K641:M641"/>
    <mergeCell ref="K642:M642"/>
    <mergeCell ref="K643:M643"/>
    <mergeCell ref="K634:M634"/>
    <mergeCell ref="K635:M635"/>
    <mergeCell ref="K636:M636"/>
    <mergeCell ref="K637:M637"/>
    <mergeCell ref="K638:M638"/>
    <mergeCell ref="K629:M629"/>
    <mergeCell ref="K630:M630"/>
    <mergeCell ref="K631:M631"/>
    <mergeCell ref="K632:M632"/>
    <mergeCell ref="K633:M633"/>
    <mergeCell ref="K639:M639"/>
    <mergeCell ref="K640:M640"/>
    <mergeCell ref="K654:M654"/>
    <mergeCell ref="K655:M655"/>
    <mergeCell ref="K649:M649"/>
    <mergeCell ref="K650:M650"/>
    <mergeCell ref="K651:M651"/>
    <mergeCell ref="K652:M652"/>
    <mergeCell ref="K653:M653"/>
    <mergeCell ref="K644:M644"/>
    <mergeCell ref="K645:M645"/>
    <mergeCell ref="K646:M646"/>
    <mergeCell ref="K647:M647"/>
    <mergeCell ref="K648:M648"/>
    <mergeCell ref="K624:M624"/>
    <mergeCell ref="K625:M625"/>
    <mergeCell ref="K626:M626"/>
    <mergeCell ref="K627:M627"/>
    <mergeCell ref="K628:M628"/>
    <mergeCell ref="K584:M584"/>
    <mergeCell ref="K585:M585"/>
    <mergeCell ref="K586:M586"/>
    <mergeCell ref="K587:M587"/>
    <mergeCell ref="K588:M588"/>
    <mergeCell ref="K579:M579"/>
    <mergeCell ref="K580:M580"/>
    <mergeCell ref="K581:M581"/>
    <mergeCell ref="K582:M582"/>
    <mergeCell ref="K583:M583"/>
    <mergeCell ref="K574:M574"/>
    <mergeCell ref="K575:M575"/>
    <mergeCell ref="K576:M576"/>
    <mergeCell ref="K577:M577"/>
    <mergeCell ref="K578:M578"/>
    <mergeCell ref="K619:M619"/>
    <mergeCell ref="K620:M620"/>
    <mergeCell ref="K621:M621"/>
    <mergeCell ref="K622:M622"/>
    <mergeCell ref="K623:M623"/>
    <mergeCell ref="K614:M614"/>
    <mergeCell ref="K615:M615"/>
    <mergeCell ref="K616:M616"/>
    <mergeCell ref="K617:M617"/>
    <mergeCell ref="K618:M618"/>
    <mergeCell ref="K609:M609"/>
    <mergeCell ref="K610:M610"/>
    <mergeCell ref="K611:M611"/>
    <mergeCell ref="K612:M612"/>
    <mergeCell ref="K613:M613"/>
    <mergeCell ref="K604:M604"/>
    <mergeCell ref="K605:M605"/>
    <mergeCell ref="K606:M606"/>
    <mergeCell ref="K607:M607"/>
    <mergeCell ref="K608:M608"/>
    <mergeCell ref="K599:M599"/>
    <mergeCell ref="K600:M600"/>
    <mergeCell ref="K601:M601"/>
    <mergeCell ref="K602:M602"/>
    <mergeCell ref="K603:M603"/>
    <mergeCell ref="K594:M594"/>
    <mergeCell ref="K595:M595"/>
    <mergeCell ref="K596:M596"/>
    <mergeCell ref="K597:M597"/>
    <mergeCell ref="K598:M598"/>
    <mergeCell ref="K589:M589"/>
    <mergeCell ref="K590:M590"/>
    <mergeCell ref="K591:M591"/>
    <mergeCell ref="K592:M592"/>
    <mergeCell ref="K593:M593"/>
    <mergeCell ref="K571:M571"/>
    <mergeCell ref="K572:M572"/>
    <mergeCell ref="K573:M573"/>
    <mergeCell ref="K564:M564"/>
    <mergeCell ref="K565:M565"/>
    <mergeCell ref="K566:M566"/>
    <mergeCell ref="K567:M567"/>
    <mergeCell ref="K568:M568"/>
    <mergeCell ref="K559:M559"/>
    <mergeCell ref="K560:M560"/>
    <mergeCell ref="K561:M561"/>
    <mergeCell ref="K562:M562"/>
    <mergeCell ref="K563:M563"/>
    <mergeCell ref="K569:M569"/>
    <mergeCell ref="K570:M570"/>
    <mergeCell ref="K554:M554"/>
    <mergeCell ref="K555:M555"/>
    <mergeCell ref="K556:M556"/>
    <mergeCell ref="K557:M557"/>
    <mergeCell ref="K558:M558"/>
    <mergeCell ref="K514:M514"/>
    <mergeCell ref="K515:M515"/>
    <mergeCell ref="K516:M516"/>
    <mergeCell ref="K517:M517"/>
    <mergeCell ref="K518:M518"/>
    <mergeCell ref="K509:M509"/>
    <mergeCell ref="K510:M510"/>
    <mergeCell ref="K511:M511"/>
    <mergeCell ref="K512:M512"/>
    <mergeCell ref="K513:M513"/>
    <mergeCell ref="K504:M504"/>
    <mergeCell ref="K505:M505"/>
    <mergeCell ref="K506:M506"/>
    <mergeCell ref="K507:M507"/>
    <mergeCell ref="K508:M508"/>
    <mergeCell ref="K549:M549"/>
    <mergeCell ref="K550:M550"/>
    <mergeCell ref="K551:M551"/>
    <mergeCell ref="K552:M552"/>
    <mergeCell ref="K553:M553"/>
    <mergeCell ref="K544:M544"/>
    <mergeCell ref="K545:M545"/>
    <mergeCell ref="K546:M546"/>
    <mergeCell ref="K547:M547"/>
    <mergeCell ref="K548:M548"/>
    <mergeCell ref="K539:M539"/>
    <mergeCell ref="K540:M540"/>
    <mergeCell ref="K541:M541"/>
    <mergeCell ref="K542:M542"/>
    <mergeCell ref="K543:M543"/>
    <mergeCell ref="K534:M534"/>
    <mergeCell ref="K535:M535"/>
    <mergeCell ref="K536:M536"/>
    <mergeCell ref="K537:M537"/>
    <mergeCell ref="K538:M538"/>
    <mergeCell ref="K529:M529"/>
    <mergeCell ref="K530:M530"/>
    <mergeCell ref="K531:M531"/>
    <mergeCell ref="K532:M532"/>
    <mergeCell ref="K533:M533"/>
    <mergeCell ref="K524:M524"/>
    <mergeCell ref="K525:M525"/>
    <mergeCell ref="K526:M526"/>
    <mergeCell ref="K527:M527"/>
    <mergeCell ref="K528:M528"/>
    <mergeCell ref="K519:M519"/>
    <mergeCell ref="K520:M520"/>
    <mergeCell ref="K521:M521"/>
    <mergeCell ref="K522:M522"/>
    <mergeCell ref="K523:M523"/>
    <mergeCell ref="K501:M501"/>
    <mergeCell ref="K502:M502"/>
    <mergeCell ref="K503:M503"/>
    <mergeCell ref="K494:M494"/>
    <mergeCell ref="K495:M495"/>
    <mergeCell ref="K496:M496"/>
    <mergeCell ref="K497:M497"/>
    <mergeCell ref="K498:M498"/>
    <mergeCell ref="K489:M489"/>
    <mergeCell ref="K490:M490"/>
    <mergeCell ref="K491:M491"/>
    <mergeCell ref="K492:M492"/>
    <mergeCell ref="K493:M493"/>
    <mergeCell ref="K499:M499"/>
    <mergeCell ref="K500:M500"/>
    <mergeCell ref="K484:M484"/>
    <mergeCell ref="K485:M485"/>
    <mergeCell ref="K486:M486"/>
    <mergeCell ref="K487:M487"/>
    <mergeCell ref="K488:M488"/>
    <mergeCell ref="K444:M444"/>
    <mergeCell ref="K445:M445"/>
    <mergeCell ref="K446:M446"/>
    <mergeCell ref="K447:M447"/>
    <mergeCell ref="K448:M448"/>
    <mergeCell ref="K439:M439"/>
    <mergeCell ref="K440:M440"/>
    <mergeCell ref="K441:M441"/>
    <mergeCell ref="K442:M442"/>
    <mergeCell ref="K443:M443"/>
    <mergeCell ref="K434:M434"/>
    <mergeCell ref="K435:M435"/>
    <mergeCell ref="K436:M436"/>
    <mergeCell ref="K437:M437"/>
    <mergeCell ref="K438:M438"/>
    <mergeCell ref="K479:M479"/>
    <mergeCell ref="K480:M480"/>
    <mergeCell ref="K481:M481"/>
    <mergeCell ref="K482:M482"/>
    <mergeCell ref="K483:M483"/>
    <mergeCell ref="K474:M474"/>
    <mergeCell ref="K475:M475"/>
    <mergeCell ref="K476:M476"/>
    <mergeCell ref="K477:M477"/>
    <mergeCell ref="K478:M478"/>
    <mergeCell ref="K469:M469"/>
    <mergeCell ref="K470:M470"/>
    <mergeCell ref="K471:M471"/>
    <mergeCell ref="K472:M472"/>
    <mergeCell ref="K473:M473"/>
    <mergeCell ref="K464:M464"/>
    <mergeCell ref="K465:M465"/>
    <mergeCell ref="K466:M466"/>
    <mergeCell ref="K467:M467"/>
    <mergeCell ref="K468:M468"/>
    <mergeCell ref="K459:M459"/>
    <mergeCell ref="K460:M460"/>
    <mergeCell ref="K461:M461"/>
    <mergeCell ref="K462:M462"/>
    <mergeCell ref="K463:M463"/>
    <mergeCell ref="K454:M454"/>
    <mergeCell ref="K455:M455"/>
    <mergeCell ref="K456:M456"/>
    <mergeCell ref="K457:M457"/>
    <mergeCell ref="K458:M458"/>
    <mergeCell ref="K449:M449"/>
    <mergeCell ref="K450:M450"/>
    <mergeCell ref="K451:M451"/>
    <mergeCell ref="K452:M452"/>
    <mergeCell ref="K453:M453"/>
    <mergeCell ref="K431:M431"/>
    <mergeCell ref="K432:M432"/>
    <mergeCell ref="K433:M433"/>
    <mergeCell ref="K424:M424"/>
    <mergeCell ref="K425:M425"/>
    <mergeCell ref="K426:M426"/>
    <mergeCell ref="K427:M427"/>
    <mergeCell ref="K428:M428"/>
    <mergeCell ref="K419:M419"/>
    <mergeCell ref="K420:M420"/>
    <mergeCell ref="K421:M421"/>
    <mergeCell ref="K422:M422"/>
    <mergeCell ref="K423:M423"/>
    <mergeCell ref="K429:M429"/>
    <mergeCell ref="K430:M430"/>
    <mergeCell ref="K414:M414"/>
    <mergeCell ref="K415:M415"/>
    <mergeCell ref="K416:M416"/>
    <mergeCell ref="K417:M417"/>
    <mergeCell ref="K418:M418"/>
    <mergeCell ref="K374:M374"/>
    <mergeCell ref="K375:M375"/>
    <mergeCell ref="K376:M376"/>
    <mergeCell ref="K377:M377"/>
    <mergeCell ref="K378:M378"/>
    <mergeCell ref="K369:M369"/>
    <mergeCell ref="K370:M370"/>
    <mergeCell ref="K371:M371"/>
    <mergeCell ref="K372:M372"/>
    <mergeCell ref="K373:M373"/>
    <mergeCell ref="K364:M364"/>
    <mergeCell ref="K365:M365"/>
    <mergeCell ref="K366:M366"/>
    <mergeCell ref="K367:M367"/>
    <mergeCell ref="K368:M368"/>
    <mergeCell ref="K409:M409"/>
    <mergeCell ref="K410:M410"/>
    <mergeCell ref="K411:M411"/>
    <mergeCell ref="K412:M412"/>
    <mergeCell ref="K413:M413"/>
    <mergeCell ref="K404:M404"/>
    <mergeCell ref="K405:M405"/>
    <mergeCell ref="K406:M406"/>
    <mergeCell ref="K407:M407"/>
    <mergeCell ref="K408:M408"/>
    <mergeCell ref="K399:M399"/>
    <mergeCell ref="K400:M400"/>
    <mergeCell ref="K401:M401"/>
    <mergeCell ref="K402:M402"/>
    <mergeCell ref="K403:M403"/>
    <mergeCell ref="K394:M394"/>
    <mergeCell ref="K395:M395"/>
    <mergeCell ref="K396:M396"/>
    <mergeCell ref="K397:M397"/>
    <mergeCell ref="K398:M398"/>
    <mergeCell ref="K389:M389"/>
    <mergeCell ref="K390:M390"/>
    <mergeCell ref="K391:M391"/>
    <mergeCell ref="K392:M392"/>
    <mergeCell ref="K393:M393"/>
    <mergeCell ref="K384:M384"/>
    <mergeCell ref="K385:M385"/>
    <mergeCell ref="K386:M386"/>
    <mergeCell ref="K387:M387"/>
    <mergeCell ref="K388:M388"/>
    <mergeCell ref="K379:M379"/>
    <mergeCell ref="K380:M380"/>
    <mergeCell ref="K381:M381"/>
    <mergeCell ref="K382:M382"/>
    <mergeCell ref="K383:M383"/>
    <mergeCell ref="K361:M361"/>
    <mergeCell ref="K362:M362"/>
    <mergeCell ref="K363:M363"/>
    <mergeCell ref="K354:M354"/>
    <mergeCell ref="K355:M355"/>
    <mergeCell ref="K356:M356"/>
    <mergeCell ref="K357:M357"/>
    <mergeCell ref="K358:M358"/>
    <mergeCell ref="K349:M349"/>
    <mergeCell ref="K350:M350"/>
    <mergeCell ref="K351:M351"/>
    <mergeCell ref="K352:M352"/>
    <mergeCell ref="K353:M353"/>
    <mergeCell ref="K359:M359"/>
    <mergeCell ref="K360:M360"/>
    <mergeCell ref="K344:M344"/>
    <mergeCell ref="K345:M345"/>
    <mergeCell ref="K346:M346"/>
    <mergeCell ref="K347:M347"/>
    <mergeCell ref="K348:M348"/>
    <mergeCell ref="K304:M304"/>
    <mergeCell ref="K305:M305"/>
    <mergeCell ref="K306:M306"/>
    <mergeCell ref="K307:M307"/>
    <mergeCell ref="K308:M308"/>
    <mergeCell ref="K299:M299"/>
    <mergeCell ref="K300:M300"/>
    <mergeCell ref="K301:M301"/>
    <mergeCell ref="K302:M302"/>
    <mergeCell ref="K303:M303"/>
    <mergeCell ref="K294:M294"/>
    <mergeCell ref="K295:M295"/>
    <mergeCell ref="K296:M296"/>
    <mergeCell ref="K297:M297"/>
    <mergeCell ref="K298:M298"/>
    <mergeCell ref="K339:M339"/>
    <mergeCell ref="K340:M340"/>
    <mergeCell ref="K341:M341"/>
    <mergeCell ref="K342:M342"/>
    <mergeCell ref="K343:M343"/>
    <mergeCell ref="K334:M334"/>
    <mergeCell ref="K335:M335"/>
    <mergeCell ref="K336:M336"/>
    <mergeCell ref="K337:M337"/>
    <mergeCell ref="K338:M338"/>
    <mergeCell ref="K329:M329"/>
    <mergeCell ref="K330:M330"/>
    <mergeCell ref="K331:M331"/>
    <mergeCell ref="K332:M332"/>
    <mergeCell ref="K333:M333"/>
    <mergeCell ref="K324:M324"/>
    <mergeCell ref="K325:M325"/>
    <mergeCell ref="K326:M326"/>
    <mergeCell ref="K327:M327"/>
    <mergeCell ref="K328:M328"/>
    <mergeCell ref="K319:M319"/>
    <mergeCell ref="K320:M320"/>
    <mergeCell ref="K321:M321"/>
    <mergeCell ref="K322:M322"/>
    <mergeCell ref="K323:M323"/>
    <mergeCell ref="K314:M314"/>
    <mergeCell ref="K315:M315"/>
    <mergeCell ref="K316:M316"/>
    <mergeCell ref="K317:M317"/>
    <mergeCell ref="K318:M318"/>
    <mergeCell ref="K309:M309"/>
    <mergeCell ref="K310:M310"/>
    <mergeCell ref="K311:M311"/>
    <mergeCell ref="K312:M312"/>
    <mergeCell ref="K313:M313"/>
    <mergeCell ref="K291:M291"/>
    <mergeCell ref="K292:M292"/>
    <mergeCell ref="K293:M293"/>
    <mergeCell ref="K284:M284"/>
    <mergeCell ref="K285:M285"/>
    <mergeCell ref="K286:M286"/>
    <mergeCell ref="K287:M287"/>
    <mergeCell ref="K288:M288"/>
    <mergeCell ref="K279:M279"/>
    <mergeCell ref="K280:M280"/>
    <mergeCell ref="K281:M281"/>
    <mergeCell ref="K282:M282"/>
    <mergeCell ref="K283:M283"/>
    <mergeCell ref="K289:M289"/>
    <mergeCell ref="K290:M290"/>
    <mergeCell ref="K274:M274"/>
    <mergeCell ref="K275:M275"/>
    <mergeCell ref="K276:M276"/>
    <mergeCell ref="K277:M277"/>
    <mergeCell ref="K278:M278"/>
    <mergeCell ref="K234:M234"/>
    <mergeCell ref="K235:M235"/>
    <mergeCell ref="K236:M236"/>
    <mergeCell ref="K237:M237"/>
    <mergeCell ref="K238:M238"/>
    <mergeCell ref="K229:M229"/>
    <mergeCell ref="K230:M230"/>
    <mergeCell ref="K231:M231"/>
    <mergeCell ref="K232:M232"/>
    <mergeCell ref="K233:M233"/>
    <mergeCell ref="K224:M224"/>
    <mergeCell ref="K225:M225"/>
    <mergeCell ref="K226:M226"/>
    <mergeCell ref="K227:M227"/>
    <mergeCell ref="K228:M228"/>
    <mergeCell ref="K269:M269"/>
    <mergeCell ref="K270:M270"/>
    <mergeCell ref="K271:M271"/>
    <mergeCell ref="K272:M272"/>
    <mergeCell ref="K273:M273"/>
    <mergeCell ref="K264:M264"/>
    <mergeCell ref="K265:M265"/>
    <mergeCell ref="K266:M266"/>
    <mergeCell ref="K267:M267"/>
    <mergeCell ref="K268:M268"/>
    <mergeCell ref="K259:M259"/>
    <mergeCell ref="K260:M260"/>
    <mergeCell ref="K261:M261"/>
    <mergeCell ref="K262:M262"/>
    <mergeCell ref="K263:M263"/>
    <mergeCell ref="K254:M254"/>
    <mergeCell ref="K255:M255"/>
    <mergeCell ref="K256:M256"/>
    <mergeCell ref="K257:M257"/>
    <mergeCell ref="K258:M258"/>
    <mergeCell ref="K249:M249"/>
    <mergeCell ref="K250:M250"/>
    <mergeCell ref="K251:M251"/>
    <mergeCell ref="K252:M252"/>
    <mergeCell ref="K253:M253"/>
    <mergeCell ref="K244:M244"/>
    <mergeCell ref="K245:M245"/>
    <mergeCell ref="K246:M246"/>
    <mergeCell ref="K247:M247"/>
    <mergeCell ref="K248:M248"/>
    <mergeCell ref="K239:M239"/>
    <mergeCell ref="K240:M240"/>
    <mergeCell ref="K241:M241"/>
    <mergeCell ref="K242:M242"/>
    <mergeCell ref="K243:M243"/>
    <mergeCell ref="K221:M221"/>
    <mergeCell ref="K222:M222"/>
    <mergeCell ref="K223:M223"/>
    <mergeCell ref="K214:M214"/>
    <mergeCell ref="K215:M215"/>
    <mergeCell ref="K216:M216"/>
    <mergeCell ref="K217:M217"/>
    <mergeCell ref="K218:M218"/>
    <mergeCell ref="K209:M209"/>
    <mergeCell ref="K210:M210"/>
    <mergeCell ref="K211:M211"/>
    <mergeCell ref="K212:M212"/>
    <mergeCell ref="K213:M213"/>
    <mergeCell ref="K219:M219"/>
    <mergeCell ref="K220:M220"/>
    <mergeCell ref="K204:M204"/>
    <mergeCell ref="K205:M205"/>
    <mergeCell ref="K206:M206"/>
    <mergeCell ref="K207:M207"/>
    <mergeCell ref="K208:M208"/>
    <mergeCell ref="K164:M164"/>
    <mergeCell ref="K165:M165"/>
    <mergeCell ref="K166:M166"/>
    <mergeCell ref="K167:M167"/>
    <mergeCell ref="K168:M168"/>
    <mergeCell ref="K159:M159"/>
    <mergeCell ref="K160:M160"/>
    <mergeCell ref="K161:M161"/>
    <mergeCell ref="K162:M162"/>
    <mergeCell ref="K163:M163"/>
    <mergeCell ref="K154:M154"/>
    <mergeCell ref="K155:M155"/>
    <mergeCell ref="K156:M156"/>
    <mergeCell ref="K157:M157"/>
    <mergeCell ref="K158:M158"/>
    <mergeCell ref="K199:M199"/>
    <mergeCell ref="K200:M200"/>
    <mergeCell ref="K201:M201"/>
    <mergeCell ref="K202:M202"/>
    <mergeCell ref="K203:M203"/>
    <mergeCell ref="K194:M194"/>
    <mergeCell ref="K195:M195"/>
    <mergeCell ref="K196:M196"/>
    <mergeCell ref="K197:M197"/>
    <mergeCell ref="K198:M198"/>
    <mergeCell ref="K189:M189"/>
    <mergeCell ref="K190:M190"/>
    <mergeCell ref="K191:M191"/>
    <mergeCell ref="K192:M192"/>
    <mergeCell ref="K193:M193"/>
    <mergeCell ref="K184:M184"/>
    <mergeCell ref="K185:M185"/>
    <mergeCell ref="K186:M186"/>
    <mergeCell ref="K187:M187"/>
    <mergeCell ref="K188:M188"/>
    <mergeCell ref="K179:M179"/>
    <mergeCell ref="K180:M180"/>
    <mergeCell ref="K181:M181"/>
    <mergeCell ref="K182:M182"/>
    <mergeCell ref="K183:M183"/>
    <mergeCell ref="K174:M174"/>
    <mergeCell ref="K175:M175"/>
    <mergeCell ref="K176:M176"/>
    <mergeCell ref="K177:M177"/>
    <mergeCell ref="K178:M178"/>
    <mergeCell ref="K169:M169"/>
    <mergeCell ref="K170:M170"/>
    <mergeCell ref="K171:M171"/>
    <mergeCell ref="K172:M172"/>
    <mergeCell ref="K173:M173"/>
    <mergeCell ref="K153:M153"/>
    <mergeCell ref="K144:M144"/>
    <mergeCell ref="K145:M145"/>
    <mergeCell ref="K146:M146"/>
    <mergeCell ref="K147:M147"/>
    <mergeCell ref="K148:M148"/>
    <mergeCell ref="K139:M139"/>
    <mergeCell ref="K140:M140"/>
    <mergeCell ref="K141:M141"/>
    <mergeCell ref="K142:M142"/>
    <mergeCell ref="K143:M143"/>
    <mergeCell ref="K134:M134"/>
    <mergeCell ref="K135:M135"/>
    <mergeCell ref="K136:M136"/>
    <mergeCell ref="K137:M137"/>
    <mergeCell ref="K138:M138"/>
    <mergeCell ref="K149:M149"/>
    <mergeCell ref="K150:M150"/>
    <mergeCell ref="K151:M151"/>
    <mergeCell ref="K152:M152"/>
    <mergeCell ref="K129:M129"/>
    <mergeCell ref="K130:M130"/>
    <mergeCell ref="K131:M131"/>
    <mergeCell ref="K132:M132"/>
    <mergeCell ref="K133:M133"/>
    <mergeCell ref="K96:M96"/>
    <mergeCell ref="K97:M97"/>
    <mergeCell ref="K98:M98"/>
    <mergeCell ref="K89:M89"/>
    <mergeCell ref="K90:M90"/>
    <mergeCell ref="K91:M91"/>
    <mergeCell ref="K92:M92"/>
    <mergeCell ref="K93:M93"/>
    <mergeCell ref="K84:M84"/>
    <mergeCell ref="K85:M85"/>
    <mergeCell ref="K86:M86"/>
    <mergeCell ref="K87:M87"/>
    <mergeCell ref="K88:M88"/>
    <mergeCell ref="K124:M124"/>
    <mergeCell ref="K125:M125"/>
    <mergeCell ref="K126:M126"/>
    <mergeCell ref="K127:M127"/>
    <mergeCell ref="K128:M128"/>
    <mergeCell ref="K119:M119"/>
    <mergeCell ref="K120:M120"/>
    <mergeCell ref="K121:M121"/>
    <mergeCell ref="K122:M122"/>
    <mergeCell ref="K123:M123"/>
    <mergeCell ref="K62:M62"/>
    <mergeCell ref="K63:M63"/>
    <mergeCell ref="K54:M54"/>
    <mergeCell ref="K55:M55"/>
    <mergeCell ref="K56:M56"/>
    <mergeCell ref="K57:M57"/>
    <mergeCell ref="K58:M58"/>
    <mergeCell ref="K114:M114"/>
    <mergeCell ref="K115:M115"/>
    <mergeCell ref="K116:M116"/>
    <mergeCell ref="K117:M117"/>
    <mergeCell ref="K118:M118"/>
    <mergeCell ref="K109:M109"/>
    <mergeCell ref="K110:M110"/>
    <mergeCell ref="K111:M111"/>
    <mergeCell ref="K112:M112"/>
    <mergeCell ref="K113:M113"/>
    <mergeCell ref="K104:M104"/>
    <mergeCell ref="K105:M105"/>
    <mergeCell ref="K106:M106"/>
    <mergeCell ref="K107:M107"/>
    <mergeCell ref="K108:M108"/>
    <mergeCell ref="K99:M99"/>
    <mergeCell ref="K100:M100"/>
    <mergeCell ref="K101:M101"/>
    <mergeCell ref="K102:M102"/>
    <mergeCell ref="K103:M103"/>
    <mergeCell ref="K94:M94"/>
    <mergeCell ref="K95:M95"/>
    <mergeCell ref="K79:M79"/>
    <mergeCell ref="K80:M80"/>
    <mergeCell ref="K81:M81"/>
    <mergeCell ref="K82:M82"/>
    <mergeCell ref="K83:M83"/>
    <mergeCell ref="K74:M74"/>
    <mergeCell ref="K75:M75"/>
    <mergeCell ref="K76:M76"/>
    <mergeCell ref="K77:M77"/>
    <mergeCell ref="K78:M78"/>
    <mergeCell ref="K69:M69"/>
    <mergeCell ref="K70:M70"/>
    <mergeCell ref="K71:M71"/>
    <mergeCell ref="K72:M72"/>
    <mergeCell ref="K73:M73"/>
    <mergeCell ref="K64:M64"/>
    <mergeCell ref="K65:M65"/>
    <mergeCell ref="K66:M66"/>
    <mergeCell ref="K67:M67"/>
    <mergeCell ref="K68:M68"/>
    <mergeCell ref="E678:J678"/>
    <mergeCell ref="E679:J679"/>
    <mergeCell ref="E680:J680"/>
    <mergeCell ref="E673:J673"/>
    <mergeCell ref="E674:J674"/>
    <mergeCell ref="E675:J675"/>
    <mergeCell ref="E676:J676"/>
    <mergeCell ref="E677:J677"/>
    <mergeCell ref="E668:J668"/>
    <mergeCell ref="E669:J669"/>
    <mergeCell ref="E670:J670"/>
    <mergeCell ref="E671:J671"/>
    <mergeCell ref="E672:J672"/>
    <mergeCell ref="E663:J663"/>
    <mergeCell ref="E664:J664"/>
    <mergeCell ref="E665:J665"/>
    <mergeCell ref="E666:J666"/>
    <mergeCell ref="E667:J667"/>
    <mergeCell ref="E660:J660"/>
    <mergeCell ref="E661:J661"/>
    <mergeCell ref="E662:J662"/>
    <mergeCell ref="E653:J653"/>
    <mergeCell ref="E654:J654"/>
    <mergeCell ref="E655:J655"/>
    <mergeCell ref="E656:J656"/>
    <mergeCell ref="E657:J657"/>
    <mergeCell ref="E648:J648"/>
    <mergeCell ref="E649:J649"/>
    <mergeCell ref="E650:J650"/>
    <mergeCell ref="E651:J651"/>
    <mergeCell ref="E652:J652"/>
    <mergeCell ref="E643:J643"/>
    <mergeCell ref="E644:J644"/>
    <mergeCell ref="E645:J645"/>
    <mergeCell ref="E646:J646"/>
    <mergeCell ref="E647:J647"/>
    <mergeCell ref="E603:J603"/>
    <mergeCell ref="E604:J604"/>
    <mergeCell ref="E605:J605"/>
    <mergeCell ref="E606:J606"/>
    <mergeCell ref="E607:J607"/>
    <mergeCell ref="E598:J598"/>
    <mergeCell ref="E599:J599"/>
    <mergeCell ref="E600:J600"/>
    <mergeCell ref="E601:J601"/>
    <mergeCell ref="E602:J602"/>
    <mergeCell ref="E593:J593"/>
    <mergeCell ref="E594:J594"/>
    <mergeCell ref="E595:J595"/>
    <mergeCell ref="E596:J596"/>
    <mergeCell ref="E597:J597"/>
    <mergeCell ref="E658:J658"/>
    <mergeCell ref="E659:J659"/>
    <mergeCell ref="E638:J638"/>
    <mergeCell ref="E639:J639"/>
    <mergeCell ref="E640:J640"/>
    <mergeCell ref="E641:J641"/>
    <mergeCell ref="E642:J642"/>
    <mergeCell ref="E633:J633"/>
    <mergeCell ref="E634:J634"/>
    <mergeCell ref="E635:J635"/>
    <mergeCell ref="E636:J636"/>
    <mergeCell ref="E637:J637"/>
    <mergeCell ref="E628:J628"/>
    <mergeCell ref="E629:J629"/>
    <mergeCell ref="E630:J630"/>
    <mergeCell ref="E631:J631"/>
    <mergeCell ref="E632:J632"/>
    <mergeCell ref="E623:J623"/>
    <mergeCell ref="E624:J624"/>
    <mergeCell ref="E625:J625"/>
    <mergeCell ref="E626:J626"/>
    <mergeCell ref="E627:J627"/>
    <mergeCell ref="E618:J618"/>
    <mergeCell ref="E619:J619"/>
    <mergeCell ref="E620:J620"/>
    <mergeCell ref="E621:J621"/>
    <mergeCell ref="E622:J622"/>
    <mergeCell ref="E613:J613"/>
    <mergeCell ref="E614:J614"/>
    <mergeCell ref="E615:J615"/>
    <mergeCell ref="E616:J616"/>
    <mergeCell ref="E617:J617"/>
    <mergeCell ref="E608:J608"/>
    <mergeCell ref="E609:J609"/>
    <mergeCell ref="E610:J610"/>
    <mergeCell ref="E611:J611"/>
    <mergeCell ref="E612:J612"/>
    <mergeCell ref="E590:J590"/>
    <mergeCell ref="E591:J591"/>
    <mergeCell ref="E592:J592"/>
    <mergeCell ref="E583:J583"/>
    <mergeCell ref="E584:J584"/>
    <mergeCell ref="E585:J585"/>
    <mergeCell ref="E586:J586"/>
    <mergeCell ref="E587:J587"/>
    <mergeCell ref="E578:J578"/>
    <mergeCell ref="E579:J579"/>
    <mergeCell ref="E580:J580"/>
    <mergeCell ref="E581:J581"/>
    <mergeCell ref="E582:J582"/>
    <mergeCell ref="E573:J573"/>
    <mergeCell ref="E574:J574"/>
    <mergeCell ref="E575:J575"/>
    <mergeCell ref="E576:J576"/>
    <mergeCell ref="E577:J577"/>
    <mergeCell ref="E533:J533"/>
    <mergeCell ref="E534:J534"/>
    <mergeCell ref="E535:J535"/>
    <mergeCell ref="E536:J536"/>
    <mergeCell ref="E537:J537"/>
    <mergeCell ref="E528:J528"/>
    <mergeCell ref="E529:J529"/>
    <mergeCell ref="E530:J530"/>
    <mergeCell ref="E531:J531"/>
    <mergeCell ref="E532:J532"/>
    <mergeCell ref="E523:J523"/>
    <mergeCell ref="E524:J524"/>
    <mergeCell ref="E525:J525"/>
    <mergeCell ref="E526:J526"/>
    <mergeCell ref="E527:J527"/>
    <mergeCell ref="E588:J588"/>
    <mergeCell ref="E589:J589"/>
    <mergeCell ref="E568:J568"/>
    <mergeCell ref="E569:J569"/>
    <mergeCell ref="E570:J570"/>
    <mergeCell ref="E571:J571"/>
    <mergeCell ref="E572:J572"/>
    <mergeCell ref="E563:J563"/>
    <mergeCell ref="E564:J564"/>
    <mergeCell ref="E565:J565"/>
    <mergeCell ref="E566:J566"/>
    <mergeCell ref="E567:J567"/>
    <mergeCell ref="E558:J558"/>
    <mergeCell ref="E559:J559"/>
    <mergeCell ref="E560:J560"/>
    <mergeCell ref="E561:J561"/>
    <mergeCell ref="E562:J562"/>
    <mergeCell ref="E553:J553"/>
    <mergeCell ref="E554:J554"/>
    <mergeCell ref="E555:J555"/>
    <mergeCell ref="E556:J556"/>
    <mergeCell ref="E557:J557"/>
    <mergeCell ref="E548:J548"/>
    <mergeCell ref="E549:J549"/>
    <mergeCell ref="E550:J550"/>
    <mergeCell ref="E551:J551"/>
    <mergeCell ref="E552:J552"/>
    <mergeCell ref="E543:J543"/>
    <mergeCell ref="E544:J544"/>
    <mergeCell ref="E545:J545"/>
    <mergeCell ref="E546:J546"/>
    <mergeCell ref="E547:J547"/>
    <mergeCell ref="E538:J538"/>
    <mergeCell ref="E539:J539"/>
    <mergeCell ref="E540:J540"/>
    <mergeCell ref="E541:J541"/>
    <mergeCell ref="E542:J542"/>
    <mergeCell ref="E520:J520"/>
    <mergeCell ref="E521:J521"/>
    <mergeCell ref="E522:J522"/>
    <mergeCell ref="E513:J513"/>
    <mergeCell ref="E514:J514"/>
    <mergeCell ref="E515:J515"/>
    <mergeCell ref="E516:J516"/>
    <mergeCell ref="E517:J517"/>
    <mergeCell ref="E508:J508"/>
    <mergeCell ref="E509:J509"/>
    <mergeCell ref="E510:J510"/>
    <mergeCell ref="E511:J511"/>
    <mergeCell ref="E512:J512"/>
    <mergeCell ref="E503:J503"/>
    <mergeCell ref="E504:J504"/>
    <mergeCell ref="E505:J505"/>
    <mergeCell ref="E506:J506"/>
    <mergeCell ref="E507:J507"/>
    <mergeCell ref="E463:J463"/>
    <mergeCell ref="E464:J464"/>
    <mergeCell ref="E465:J465"/>
    <mergeCell ref="E466:J466"/>
    <mergeCell ref="E467:J467"/>
    <mergeCell ref="E458:J458"/>
    <mergeCell ref="E459:J459"/>
    <mergeCell ref="E460:J460"/>
    <mergeCell ref="E461:J461"/>
    <mergeCell ref="E462:J462"/>
    <mergeCell ref="E453:J453"/>
    <mergeCell ref="E454:J454"/>
    <mergeCell ref="E455:J455"/>
    <mergeCell ref="E456:J456"/>
    <mergeCell ref="E457:J457"/>
    <mergeCell ref="E518:J518"/>
    <mergeCell ref="E519:J519"/>
    <mergeCell ref="E498:J498"/>
    <mergeCell ref="E499:J499"/>
    <mergeCell ref="E500:J500"/>
    <mergeCell ref="E501:J501"/>
    <mergeCell ref="E502:J502"/>
    <mergeCell ref="E493:J493"/>
    <mergeCell ref="E494:J494"/>
    <mergeCell ref="E495:J495"/>
    <mergeCell ref="E496:J496"/>
    <mergeCell ref="E497:J497"/>
    <mergeCell ref="E488:J488"/>
    <mergeCell ref="E489:J489"/>
    <mergeCell ref="E490:J490"/>
    <mergeCell ref="E491:J491"/>
    <mergeCell ref="E492:J492"/>
    <mergeCell ref="E483:J483"/>
    <mergeCell ref="E484:J484"/>
    <mergeCell ref="E485:J485"/>
    <mergeCell ref="E486:J486"/>
    <mergeCell ref="E487:J487"/>
    <mergeCell ref="E478:J478"/>
    <mergeCell ref="E479:J479"/>
    <mergeCell ref="E480:J480"/>
    <mergeCell ref="E481:J481"/>
    <mergeCell ref="E482:J482"/>
    <mergeCell ref="E473:J473"/>
    <mergeCell ref="E474:J474"/>
    <mergeCell ref="E475:J475"/>
    <mergeCell ref="E476:J476"/>
    <mergeCell ref="E477:J477"/>
    <mergeCell ref="E468:J468"/>
    <mergeCell ref="E469:J469"/>
    <mergeCell ref="E470:J470"/>
    <mergeCell ref="E471:J471"/>
    <mergeCell ref="E472:J472"/>
    <mergeCell ref="E450:J450"/>
    <mergeCell ref="E451:J451"/>
    <mergeCell ref="E452:J452"/>
    <mergeCell ref="E443:J443"/>
    <mergeCell ref="E444:J444"/>
    <mergeCell ref="E445:J445"/>
    <mergeCell ref="E446:J446"/>
    <mergeCell ref="E447:J447"/>
    <mergeCell ref="E438:J438"/>
    <mergeCell ref="E439:J439"/>
    <mergeCell ref="E440:J440"/>
    <mergeCell ref="E441:J441"/>
    <mergeCell ref="E442:J442"/>
    <mergeCell ref="E433:J433"/>
    <mergeCell ref="E434:J434"/>
    <mergeCell ref="E435:J435"/>
    <mergeCell ref="E436:J436"/>
    <mergeCell ref="E437:J437"/>
    <mergeCell ref="E393:J393"/>
    <mergeCell ref="E394:J394"/>
    <mergeCell ref="E395:J395"/>
    <mergeCell ref="E396:J396"/>
    <mergeCell ref="E397:J397"/>
    <mergeCell ref="E388:J388"/>
    <mergeCell ref="E389:J389"/>
    <mergeCell ref="E390:J390"/>
    <mergeCell ref="E391:J391"/>
    <mergeCell ref="E392:J392"/>
    <mergeCell ref="E383:J383"/>
    <mergeCell ref="E384:J384"/>
    <mergeCell ref="E385:J385"/>
    <mergeCell ref="E386:J386"/>
    <mergeCell ref="E387:J387"/>
    <mergeCell ref="E448:J448"/>
    <mergeCell ref="E449:J449"/>
    <mergeCell ref="E428:J428"/>
    <mergeCell ref="E429:J429"/>
    <mergeCell ref="E430:J430"/>
    <mergeCell ref="E431:J431"/>
    <mergeCell ref="E432:J432"/>
    <mergeCell ref="E423:J423"/>
    <mergeCell ref="E424:J424"/>
    <mergeCell ref="E425:J425"/>
    <mergeCell ref="E426:J426"/>
    <mergeCell ref="E427:J427"/>
    <mergeCell ref="E418:J418"/>
    <mergeCell ref="E419:J419"/>
    <mergeCell ref="E420:J420"/>
    <mergeCell ref="E421:J421"/>
    <mergeCell ref="E422:J422"/>
    <mergeCell ref="E413:J413"/>
    <mergeCell ref="E414:J414"/>
    <mergeCell ref="E415:J415"/>
    <mergeCell ref="E416:J416"/>
    <mergeCell ref="E417:J417"/>
    <mergeCell ref="E408:J408"/>
    <mergeCell ref="E409:J409"/>
    <mergeCell ref="E410:J410"/>
    <mergeCell ref="E411:J411"/>
    <mergeCell ref="E412:J412"/>
    <mergeCell ref="E403:J403"/>
    <mergeCell ref="E404:J404"/>
    <mergeCell ref="E405:J405"/>
    <mergeCell ref="E406:J406"/>
    <mergeCell ref="E407:J407"/>
    <mergeCell ref="E398:J398"/>
    <mergeCell ref="E399:J399"/>
    <mergeCell ref="E400:J400"/>
    <mergeCell ref="E401:J401"/>
    <mergeCell ref="E402:J402"/>
    <mergeCell ref="E380:J380"/>
    <mergeCell ref="E381:J381"/>
    <mergeCell ref="E382:J382"/>
    <mergeCell ref="E373:J373"/>
    <mergeCell ref="E374:J374"/>
    <mergeCell ref="E375:J375"/>
    <mergeCell ref="E376:J376"/>
    <mergeCell ref="E377:J377"/>
    <mergeCell ref="E368:J368"/>
    <mergeCell ref="E369:J369"/>
    <mergeCell ref="E370:J370"/>
    <mergeCell ref="E371:J371"/>
    <mergeCell ref="E372:J372"/>
    <mergeCell ref="E363:J363"/>
    <mergeCell ref="E364:J364"/>
    <mergeCell ref="E365:J365"/>
    <mergeCell ref="E366:J366"/>
    <mergeCell ref="E367:J367"/>
    <mergeCell ref="E323:J323"/>
    <mergeCell ref="E324:J324"/>
    <mergeCell ref="E325:J325"/>
    <mergeCell ref="E326:J326"/>
    <mergeCell ref="E327:J327"/>
    <mergeCell ref="E318:J318"/>
    <mergeCell ref="E319:J319"/>
    <mergeCell ref="E320:J320"/>
    <mergeCell ref="E321:J321"/>
    <mergeCell ref="E322:J322"/>
    <mergeCell ref="E313:J313"/>
    <mergeCell ref="E314:J314"/>
    <mergeCell ref="E315:J315"/>
    <mergeCell ref="E316:J316"/>
    <mergeCell ref="E317:J317"/>
    <mergeCell ref="E378:J378"/>
    <mergeCell ref="E379:J379"/>
    <mergeCell ref="E358:J358"/>
    <mergeCell ref="E359:J359"/>
    <mergeCell ref="E360:J360"/>
    <mergeCell ref="E361:J361"/>
    <mergeCell ref="E362:J362"/>
    <mergeCell ref="E353:J353"/>
    <mergeCell ref="E354:J354"/>
    <mergeCell ref="E355:J355"/>
    <mergeCell ref="E356:J356"/>
    <mergeCell ref="E357:J357"/>
    <mergeCell ref="E348:J348"/>
    <mergeCell ref="E349:J349"/>
    <mergeCell ref="E350:J350"/>
    <mergeCell ref="E351:J351"/>
    <mergeCell ref="E352:J352"/>
    <mergeCell ref="E343:J343"/>
    <mergeCell ref="E344:J344"/>
    <mergeCell ref="E345:J345"/>
    <mergeCell ref="E346:J346"/>
    <mergeCell ref="E347:J347"/>
    <mergeCell ref="E338:J338"/>
    <mergeCell ref="E339:J339"/>
    <mergeCell ref="E340:J340"/>
    <mergeCell ref="E341:J341"/>
    <mergeCell ref="E342:J342"/>
    <mergeCell ref="E333:J333"/>
    <mergeCell ref="E334:J334"/>
    <mergeCell ref="E335:J335"/>
    <mergeCell ref="E336:J336"/>
    <mergeCell ref="E337:J337"/>
    <mergeCell ref="E328:J328"/>
    <mergeCell ref="E329:J329"/>
    <mergeCell ref="E330:J330"/>
    <mergeCell ref="E331:J331"/>
    <mergeCell ref="E332:J332"/>
    <mergeCell ref="E310:J310"/>
    <mergeCell ref="E311:J311"/>
    <mergeCell ref="E312:J312"/>
    <mergeCell ref="E303:J303"/>
    <mergeCell ref="E304:J304"/>
    <mergeCell ref="E305:J305"/>
    <mergeCell ref="E306:J306"/>
    <mergeCell ref="E307:J307"/>
    <mergeCell ref="E298:J298"/>
    <mergeCell ref="E299:J299"/>
    <mergeCell ref="E300:J300"/>
    <mergeCell ref="E301:J301"/>
    <mergeCell ref="E302:J302"/>
    <mergeCell ref="E293:J293"/>
    <mergeCell ref="E294:J294"/>
    <mergeCell ref="E295:J295"/>
    <mergeCell ref="E296:J296"/>
    <mergeCell ref="E297:J297"/>
    <mergeCell ref="E308:J308"/>
    <mergeCell ref="E309:J309"/>
    <mergeCell ref="E234:J234"/>
    <mergeCell ref="E235:J235"/>
    <mergeCell ref="E236:J236"/>
    <mergeCell ref="E237:J237"/>
    <mergeCell ref="E288:J288"/>
    <mergeCell ref="E289:J289"/>
    <mergeCell ref="E290:J290"/>
    <mergeCell ref="E291:J291"/>
    <mergeCell ref="E292:J292"/>
    <mergeCell ref="E283:J283"/>
    <mergeCell ref="E284:J284"/>
    <mergeCell ref="E285:J285"/>
    <mergeCell ref="E286:J286"/>
    <mergeCell ref="E287:J287"/>
    <mergeCell ref="E278:J278"/>
    <mergeCell ref="E279:J279"/>
    <mergeCell ref="E280:J280"/>
    <mergeCell ref="E281:J281"/>
    <mergeCell ref="E282:J282"/>
    <mergeCell ref="E274:J274"/>
    <mergeCell ref="E275:J275"/>
    <mergeCell ref="E276:J276"/>
    <mergeCell ref="E277:J277"/>
    <mergeCell ref="E273:J273"/>
    <mergeCell ref="E253:J253"/>
    <mergeCell ref="E254:J254"/>
    <mergeCell ref="E255:J255"/>
    <mergeCell ref="E256:J256"/>
    <mergeCell ref="E257:J257"/>
    <mergeCell ref="E248:J248"/>
    <mergeCell ref="E249:J249"/>
    <mergeCell ref="E250:J250"/>
    <mergeCell ref="E251:J251"/>
    <mergeCell ref="E252:J252"/>
    <mergeCell ref="E243:J243"/>
    <mergeCell ref="E244:J244"/>
    <mergeCell ref="E245:J245"/>
    <mergeCell ref="E246:J246"/>
    <mergeCell ref="E247:J247"/>
    <mergeCell ref="E240:J240"/>
    <mergeCell ref="E268:J268"/>
    <mergeCell ref="E269:J269"/>
    <mergeCell ref="E270:J270"/>
    <mergeCell ref="E271:J271"/>
    <mergeCell ref="E272:J272"/>
    <mergeCell ref="E263:J263"/>
    <mergeCell ref="E264:J264"/>
    <mergeCell ref="E265:J265"/>
    <mergeCell ref="E266:J266"/>
    <mergeCell ref="E267:J267"/>
    <mergeCell ref="E258:J258"/>
    <mergeCell ref="E259:J259"/>
    <mergeCell ref="E260:J260"/>
    <mergeCell ref="E261:J261"/>
    <mergeCell ref="E262:J262"/>
    <mergeCell ref="E242:J242"/>
    <mergeCell ref="E218:J218"/>
    <mergeCell ref="E219:J219"/>
    <mergeCell ref="E220:J220"/>
    <mergeCell ref="E221:J221"/>
    <mergeCell ref="E222:J222"/>
    <mergeCell ref="E213:J213"/>
    <mergeCell ref="E214:J214"/>
    <mergeCell ref="E215:J215"/>
    <mergeCell ref="E216:J216"/>
    <mergeCell ref="E217:J217"/>
    <mergeCell ref="E208:J208"/>
    <mergeCell ref="E209:J209"/>
    <mergeCell ref="E210:J210"/>
    <mergeCell ref="E211:J211"/>
    <mergeCell ref="E212:J212"/>
    <mergeCell ref="E241:J241"/>
    <mergeCell ref="E183:J183"/>
    <mergeCell ref="E184:J184"/>
    <mergeCell ref="E185:J185"/>
    <mergeCell ref="E186:J186"/>
    <mergeCell ref="E187:J187"/>
    <mergeCell ref="E228:J228"/>
    <mergeCell ref="E229:J229"/>
    <mergeCell ref="E230:J230"/>
    <mergeCell ref="E231:J231"/>
    <mergeCell ref="E232:J232"/>
    <mergeCell ref="E223:J223"/>
    <mergeCell ref="E224:J224"/>
    <mergeCell ref="E225:J225"/>
    <mergeCell ref="E226:J226"/>
    <mergeCell ref="E227:J227"/>
    <mergeCell ref="E233:J233"/>
    <mergeCell ref="E178:J178"/>
    <mergeCell ref="E179:J179"/>
    <mergeCell ref="E180:J180"/>
    <mergeCell ref="E181:J181"/>
    <mergeCell ref="E182:J182"/>
    <mergeCell ref="E173:J173"/>
    <mergeCell ref="E174:J174"/>
    <mergeCell ref="E175:J175"/>
    <mergeCell ref="E176:J176"/>
    <mergeCell ref="E177:J177"/>
    <mergeCell ref="E238:J238"/>
    <mergeCell ref="E239:J239"/>
    <mergeCell ref="E203:J203"/>
    <mergeCell ref="E204:J204"/>
    <mergeCell ref="E205:J205"/>
    <mergeCell ref="E206:J206"/>
    <mergeCell ref="E207:J207"/>
    <mergeCell ref="E198:J198"/>
    <mergeCell ref="E199:J199"/>
    <mergeCell ref="E200:J200"/>
    <mergeCell ref="E201:J201"/>
    <mergeCell ref="E202:J202"/>
    <mergeCell ref="E193:J193"/>
    <mergeCell ref="E194:J194"/>
    <mergeCell ref="E195:J195"/>
    <mergeCell ref="E196:J196"/>
    <mergeCell ref="E197:J197"/>
    <mergeCell ref="E188:J188"/>
    <mergeCell ref="E189:J189"/>
    <mergeCell ref="E190:J190"/>
    <mergeCell ref="E191:J191"/>
    <mergeCell ref="E192:J192"/>
    <mergeCell ref="E171:J171"/>
    <mergeCell ref="E172:J172"/>
    <mergeCell ref="E163:J163"/>
    <mergeCell ref="E164:J164"/>
    <mergeCell ref="E165:J165"/>
    <mergeCell ref="E166:J166"/>
    <mergeCell ref="E167:J167"/>
    <mergeCell ref="E158:J158"/>
    <mergeCell ref="E159:J159"/>
    <mergeCell ref="E160:J160"/>
    <mergeCell ref="E161:J161"/>
    <mergeCell ref="E162:J162"/>
    <mergeCell ref="E153:J153"/>
    <mergeCell ref="E154:J154"/>
    <mergeCell ref="E155:J155"/>
    <mergeCell ref="E156:J156"/>
    <mergeCell ref="E157:J157"/>
    <mergeCell ref="E115:J115"/>
    <mergeCell ref="E116:J116"/>
    <mergeCell ref="E117:J117"/>
    <mergeCell ref="E108:J108"/>
    <mergeCell ref="E109:J109"/>
    <mergeCell ref="E110:J110"/>
    <mergeCell ref="E111:J111"/>
    <mergeCell ref="E112:J112"/>
    <mergeCell ref="E103:J103"/>
    <mergeCell ref="E104:J104"/>
    <mergeCell ref="E105:J105"/>
    <mergeCell ref="E106:J106"/>
    <mergeCell ref="E107:J107"/>
    <mergeCell ref="E168:J168"/>
    <mergeCell ref="E169:J169"/>
    <mergeCell ref="E170:J170"/>
    <mergeCell ref="E148:J148"/>
    <mergeCell ref="E149:J149"/>
    <mergeCell ref="E150:J150"/>
    <mergeCell ref="E151:J151"/>
    <mergeCell ref="E152:J152"/>
    <mergeCell ref="E143:J143"/>
    <mergeCell ref="E144:J144"/>
    <mergeCell ref="E145:J145"/>
    <mergeCell ref="E146:J146"/>
    <mergeCell ref="E147:J147"/>
    <mergeCell ref="E138:J138"/>
    <mergeCell ref="E139:J139"/>
    <mergeCell ref="E140:J140"/>
    <mergeCell ref="E141:J141"/>
    <mergeCell ref="E142:J142"/>
    <mergeCell ref="E73:J73"/>
    <mergeCell ref="E74:J74"/>
    <mergeCell ref="E75:J75"/>
    <mergeCell ref="E76:J76"/>
    <mergeCell ref="E77:J77"/>
    <mergeCell ref="E68:J68"/>
    <mergeCell ref="E69:J69"/>
    <mergeCell ref="E70:J70"/>
    <mergeCell ref="E71:J71"/>
    <mergeCell ref="E72:J72"/>
    <mergeCell ref="E133:J133"/>
    <mergeCell ref="E134:J134"/>
    <mergeCell ref="E135:J135"/>
    <mergeCell ref="E136:J136"/>
    <mergeCell ref="E137:J137"/>
    <mergeCell ref="E128:J128"/>
    <mergeCell ref="E129:J129"/>
    <mergeCell ref="E130:J130"/>
    <mergeCell ref="E131:J131"/>
    <mergeCell ref="E132:J132"/>
    <mergeCell ref="E123:J123"/>
    <mergeCell ref="E124:J124"/>
    <mergeCell ref="E125:J125"/>
    <mergeCell ref="E126:J126"/>
    <mergeCell ref="E127:J127"/>
    <mergeCell ref="E118:J118"/>
    <mergeCell ref="E119:J119"/>
    <mergeCell ref="E120:J120"/>
    <mergeCell ref="E121:J121"/>
    <mergeCell ref="E122:J122"/>
    <mergeCell ref="E113:J113"/>
    <mergeCell ref="E114:J114"/>
    <mergeCell ref="C677:D677"/>
    <mergeCell ref="C678:D678"/>
    <mergeCell ref="C679:D679"/>
    <mergeCell ref="C680:D680"/>
    <mergeCell ref="C672:D672"/>
    <mergeCell ref="C673:D673"/>
    <mergeCell ref="C674:D674"/>
    <mergeCell ref="C675:D675"/>
    <mergeCell ref="C676:D676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50:J50"/>
    <mergeCell ref="E51:J51"/>
    <mergeCell ref="E52:J52"/>
    <mergeCell ref="E98:J98"/>
    <mergeCell ref="E99:J99"/>
    <mergeCell ref="E100:J100"/>
    <mergeCell ref="E101:J101"/>
    <mergeCell ref="E102:J102"/>
    <mergeCell ref="E93:J93"/>
    <mergeCell ref="E94:J94"/>
    <mergeCell ref="E95:J95"/>
    <mergeCell ref="E96:J96"/>
    <mergeCell ref="E97:J97"/>
    <mergeCell ref="E88:J88"/>
    <mergeCell ref="C669:D669"/>
    <mergeCell ref="C670:D670"/>
    <mergeCell ref="C671:D671"/>
    <mergeCell ref="C662:D662"/>
    <mergeCell ref="C663:D663"/>
    <mergeCell ref="C664:D664"/>
    <mergeCell ref="C665:D665"/>
    <mergeCell ref="C666:D666"/>
    <mergeCell ref="C657:D657"/>
    <mergeCell ref="C658:D658"/>
    <mergeCell ref="C659:D659"/>
    <mergeCell ref="C660:D660"/>
    <mergeCell ref="C661:D661"/>
    <mergeCell ref="C652:D652"/>
    <mergeCell ref="C653:D653"/>
    <mergeCell ref="C654:D654"/>
    <mergeCell ref="C655:D655"/>
    <mergeCell ref="C656:D656"/>
    <mergeCell ref="C612:D612"/>
    <mergeCell ref="C613:D613"/>
    <mergeCell ref="C614:D614"/>
    <mergeCell ref="C615:D615"/>
    <mergeCell ref="C616:D616"/>
    <mergeCell ref="C607:D607"/>
    <mergeCell ref="C608:D608"/>
    <mergeCell ref="C609:D609"/>
    <mergeCell ref="C610:D610"/>
    <mergeCell ref="C611:D611"/>
    <mergeCell ref="C602:D602"/>
    <mergeCell ref="C603:D603"/>
    <mergeCell ref="C604:D604"/>
    <mergeCell ref="C605:D605"/>
    <mergeCell ref="C606:D606"/>
    <mergeCell ref="C667:D667"/>
    <mergeCell ref="C668:D668"/>
    <mergeCell ref="C647:D647"/>
    <mergeCell ref="C648:D648"/>
    <mergeCell ref="C649:D649"/>
    <mergeCell ref="C650:D650"/>
    <mergeCell ref="C651:D651"/>
    <mergeCell ref="C642:D642"/>
    <mergeCell ref="C643:D643"/>
    <mergeCell ref="C644:D644"/>
    <mergeCell ref="C645:D645"/>
    <mergeCell ref="C646:D646"/>
    <mergeCell ref="C637:D637"/>
    <mergeCell ref="C638:D638"/>
    <mergeCell ref="C639:D639"/>
    <mergeCell ref="C640:D640"/>
    <mergeCell ref="C641:D641"/>
    <mergeCell ref="C632:D632"/>
    <mergeCell ref="C633:D633"/>
    <mergeCell ref="C634:D634"/>
    <mergeCell ref="C635:D635"/>
    <mergeCell ref="C636:D636"/>
    <mergeCell ref="C627:D627"/>
    <mergeCell ref="C628:D628"/>
    <mergeCell ref="C629:D629"/>
    <mergeCell ref="C630:D630"/>
    <mergeCell ref="C631:D631"/>
    <mergeCell ref="C622:D622"/>
    <mergeCell ref="C623:D623"/>
    <mergeCell ref="C624:D624"/>
    <mergeCell ref="C625:D625"/>
    <mergeCell ref="C626:D626"/>
    <mergeCell ref="C617:D617"/>
    <mergeCell ref="C618:D618"/>
    <mergeCell ref="C619:D619"/>
    <mergeCell ref="C620:D620"/>
    <mergeCell ref="C621:D621"/>
    <mergeCell ref="C599:D599"/>
    <mergeCell ref="C600:D600"/>
    <mergeCell ref="C601:D601"/>
    <mergeCell ref="C592:D592"/>
    <mergeCell ref="C593:D593"/>
    <mergeCell ref="C594:D594"/>
    <mergeCell ref="C595:D595"/>
    <mergeCell ref="C596:D596"/>
    <mergeCell ref="C587:D587"/>
    <mergeCell ref="C588:D588"/>
    <mergeCell ref="C589:D589"/>
    <mergeCell ref="C590:D590"/>
    <mergeCell ref="C591:D591"/>
    <mergeCell ref="C582:D582"/>
    <mergeCell ref="C583:D583"/>
    <mergeCell ref="C584:D584"/>
    <mergeCell ref="C585:D585"/>
    <mergeCell ref="C586:D586"/>
    <mergeCell ref="C542:D542"/>
    <mergeCell ref="C543:D543"/>
    <mergeCell ref="C544:D544"/>
    <mergeCell ref="C545:D545"/>
    <mergeCell ref="C546:D546"/>
    <mergeCell ref="C537:D537"/>
    <mergeCell ref="C538:D538"/>
    <mergeCell ref="C539:D539"/>
    <mergeCell ref="C540:D540"/>
    <mergeCell ref="C541:D541"/>
    <mergeCell ref="C532:D532"/>
    <mergeCell ref="C533:D533"/>
    <mergeCell ref="C534:D534"/>
    <mergeCell ref="C535:D535"/>
    <mergeCell ref="C536:D536"/>
    <mergeCell ref="C597:D597"/>
    <mergeCell ref="C598:D598"/>
    <mergeCell ref="C577:D577"/>
    <mergeCell ref="C578:D578"/>
    <mergeCell ref="C579:D579"/>
    <mergeCell ref="C580:D580"/>
    <mergeCell ref="C581:D581"/>
    <mergeCell ref="C572:D572"/>
    <mergeCell ref="C573:D573"/>
    <mergeCell ref="C574:D574"/>
    <mergeCell ref="C575:D575"/>
    <mergeCell ref="C576:D576"/>
    <mergeCell ref="C567:D567"/>
    <mergeCell ref="C568:D568"/>
    <mergeCell ref="C569:D569"/>
    <mergeCell ref="C570:D570"/>
    <mergeCell ref="C571:D571"/>
    <mergeCell ref="C562:D562"/>
    <mergeCell ref="C563:D563"/>
    <mergeCell ref="C564:D564"/>
    <mergeCell ref="C565:D565"/>
    <mergeCell ref="C566:D566"/>
    <mergeCell ref="C557:D557"/>
    <mergeCell ref="C558:D558"/>
    <mergeCell ref="C559:D559"/>
    <mergeCell ref="C560:D560"/>
    <mergeCell ref="C561:D561"/>
    <mergeCell ref="C552:D552"/>
    <mergeCell ref="C553:D553"/>
    <mergeCell ref="C554:D554"/>
    <mergeCell ref="C555:D555"/>
    <mergeCell ref="C556:D556"/>
    <mergeCell ref="C547:D547"/>
    <mergeCell ref="C548:D548"/>
    <mergeCell ref="C549:D549"/>
    <mergeCell ref="C550:D550"/>
    <mergeCell ref="C551:D551"/>
    <mergeCell ref="C529:D529"/>
    <mergeCell ref="C530:D530"/>
    <mergeCell ref="C531:D531"/>
    <mergeCell ref="C522:D522"/>
    <mergeCell ref="C523:D523"/>
    <mergeCell ref="C524:D524"/>
    <mergeCell ref="C525:D525"/>
    <mergeCell ref="C526:D526"/>
    <mergeCell ref="C517:D517"/>
    <mergeCell ref="C518:D518"/>
    <mergeCell ref="C519:D519"/>
    <mergeCell ref="C520:D520"/>
    <mergeCell ref="C521:D521"/>
    <mergeCell ref="C512:D512"/>
    <mergeCell ref="C513:D513"/>
    <mergeCell ref="C514:D514"/>
    <mergeCell ref="C515:D515"/>
    <mergeCell ref="C516:D516"/>
    <mergeCell ref="C472:D472"/>
    <mergeCell ref="C473:D473"/>
    <mergeCell ref="C474:D474"/>
    <mergeCell ref="C475:D475"/>
    <mergeCell ref="C476:D476"/>
    <mergeCell ref="C467:D467"/>
    <mergeCell ref="C468:D468"/>
    <mergeCell ref="C469:D469"/>
    <mergeCell ref="C470:D470"/>
    <mergeCell ref="C471:D471"/>
    <mergeCell ref="C462:D462"/>
    <mergeCell ref="C463:D463"/>
    <mergeCell ref="C464:D464"/>
    <mergeCell ref="C465:D465"/>
    <mergeCell ref="C466:D466"/>
    <mergeCell ref="C527:D527"/>
    <mergeCell ref="C528:D528"/>
    <mergeCell ref="C507:D507"/>
    <mergeCell ref="C508:D508"/>
    <mergeCell ref="C509:D509"/>
    <mergeCell ref="C510:D510"/>
    <mergeCell ref="C511:D511"/>
    <mergeCell ref="C502:D502"/>
    <mergeCell ref="C503:D503"/>
    <mergeCell ref="C504:D504"/>
    <mergeCell ref="C505:D505"/>
    <mergeCell ref="C506:D506"/>
    <mergeCell ref="C497:D497"/>
    <mergeCell ref="C498:D498"/>
    <mergeCell ref="C499:D499"/>
    <mergeCell ref="C500:D500"/>
    <mergeCell ref="C501:D501"/>
    <mergeCell ref="C492:D492"/>
    <mergeCell ref="C493:D493"/>
    <mergeCell ref="C494:D494"/>
    <mergeCell ref="C495:D495"/>
    <mergeCell ref="C496:D496"/>
    <mergeCell ref="C487:D487"/>
    <mergeCell ref="C488:D488"/>
    <mergeCell ref="C489:D489"/>
    <mergeCell ref="C490:D490"/>
    <mergeCell ref="C491:D491"/>
    <mergeCell ref="C482:D482"/>
    <mergeCell ref="C483:D483"/>
    <mergeCell ref="C484:D484"/>
    <mergeCell ref="C485:D485"/>
    <mergeCell ref="C486:D486"/>
    <mergeCell ref="C477:D477"/>
    <mergeCell ref="C478:D478"/>
    <mergeCell ref="C479:D479"/>
    <mergeCell ref="C480:D480"/>
    <mergeCell ref="C481:D481"/>
    <mergeCell ref="C459:D459"/>
    <mergeCell ref="C460:D460"/>
    <mergeCell ref="C461:D461"/>
    <mergeCell ref="C452:D452"/>
    <mergeCell ref="C453:D453"/>
    <mergeCell ref="C454:D454"/>
    <mergeCell ref="C455:D455"/>
    <mergeCell ref="C456:D456"/>
    <mergeCell ref="C447:D447"/>
    <mergeCell ref="C448:D448"/>
    <mergeCell ref="C449:D449"/>
    <mergeCell ref="C450:D450"/>
    <mergeCell ref="C451:D451"/>
    <mergeCell ref="C442:D442"/>
    <mergeCell ref="C443:D443"/>
    <mergeCell ref="C444:D444"/>
    <mergeCell ref="C445:D445"/>
    <mergeCell ref="C446:D446"/>
    <mergeCell ref="C402:D402"/>
    <mergeCell ref="C403:D403"/>
    <mergeCell ref="C404:D404"/>
    <mergeCell ref="C405:D405"/>
    <mergeCell ref="C406:D406"/>
    <mergeCell ref="C397:D397"/>
    <mergeCell ref="C398:D398"/>
    <mergeCell ref="C399:D399"/>
    <mergeCell ref="C400:D400"/>
    <mergeCell ref="C401:D401"/>
    <mergeCell ref="C392:D392"/>
    <mergeCell ref="C393:D393"/>
    <mergeCell ref="C394:D394"/>
    <mergeCell ref="C395:D395"/>
    <mergeCell ref="C396:D396"/>
    <mergeCell ref="C457:D457"/>
    <mergeCell ref="C458:D458"/>
    <mergeCell ref="C437:D437"/>
    <mergeCell ref="C438:D438"/>
    <mergeCell ref="C439:D439"/>
    <mergeCell ref="C440:D440"/>
    <mergeCell ref="C441:D441"/>
    <mergeCell ref="C432:D432"/>
    <mergeCell ref="C433:D433"/>
    <mergeCell ref="C434:D434"/>
    <mergeCell ref="C435:D435"/>
    <mergeCell ref="C436:D436"/>
    <mergeCell ref="C427:D427"/>
    <mergeCell ref="C428:D428"/>
    <mergeCell ref="C429:D429"/>
    <mergeCell ref="C430:D430"/>
    <mergeCell ref="C431:D431"/>
    <mergeCell ref="C422:D422"/>
    <mergeCell ref="C423:D423"/>
    <mergeCell ref="C424:D424"/>
    <mergeCell ref="C425:D425"/>
    <mergeCell ref="C426:D426"/>
    <mergeCell ref="C417:D417"/>
    <mergeCell ref="C418:D418"/>
    <mergeCell ref="C419:D419"/>
    <mergeCell ref="C420:D420"/>
    <mergeCell ref="C421:D421"/>
    <mergeCell ref="C412:D412"/>
    <mergeCell ref="C413:D413"/>
    <mergeCell ref="C414:D414"/>
    <mergeCell ref="C415:D415"/>
    <mergeCell ref="C416:D416"/>
    <mergeCell ref="C407:D407"/>
    <mergeCell ref="C408:D408"/>
    <mergeCell ref="C409:D409"/>
    <mergeCell ref="C410:D410"/>
    <mergeCell ref="C411:D411"/>
    <mergeCell ref="C389:D389"/>
    <mergeCell ref="C390:D390"/>
    <mergeCell ref="C391:D391"/>
    <mergeCell ref="C382:D382"/>
    <mergeCell ref="C383:D383"/>
    <mergeCell ref="C384:D384"/>
    <mergeCell ref="C385:D385"/>
    <mergeCell ref="C386:D386"/>
    <mergeCell ref="C377:D377"/>
    <mergeCell ref="C378:D378"/>
    <mergeCell ref="C379:D379"/>
    <mergeCell ref="C380:D380"/>
    <mergeCell ref="C381:D381"/>
    <mergeCell ref="C372:D372"/>
    <mergeCell ref="C373:D373"/>
    <mergeCell ref="C374:D374"/>
    <mergeCell ref="C375:D375"/>
    <mergeCell ref="C376:D376"/>
    <mergeCell ref="C332:D332"/>
    <mergeCell ref="C333:D333"/>
    <mergeCell ref="C334:D334"/>
    <mergeCell ref="C335:D335"/>
    <mergeCell ref="C336:D336"/>
    <mergeCell ref="C327:D327"/>
    <mergeCell ref="C328:D328"/>
    <mergeCell ref="C329:D329"/>
    <mergeCell ref="C330:D330"/>
    <mergeCell ref="C331:D331"/>
    <mergeCell ref="C322:D322"/>
    <mergeCell ref="C323:D323"/>
    <mergeCell ref="C324:D324"/>
    <mergeCell ref="C325:D325"/>
    <mergeCell ref="C326:D326"/>
    <mergeCell ref="C387:D387"/>
    <mergeCell ref="C388:D388"/>
    <mergeCell ref="C367:D367"/>
    <mergeCell ref="C368:D368"/>
    <mergeCell ref="C369:D369"/>
    <mergeCell ref="C370:D370"/>
    <mergeCell ref="C371:D371"/>
    <mergeCell ref="C362:D362"/>
    <mergeCell ref="C363:D363"/>
    <mergeCell ref="C364:D364"/>
    <mergeCell ref="C365:D365"/>
    <mergeCell ref="C366:D366"/>
    <mergeCell ref="C357:D357"/>
    <mergeCell ref="C358:D358"/>
    <mergeCell ref="C359:D359"/>
    <mergeCell ref="C360:D360"/>
    <mergeCell ref="C361:D361"/>
    <mergeCell ref="C352:D352"/>
    <mergeCell ref="C353:D353"/>
    <mergeCell ref="C354:D354"/>
    <mergeCell ref="C355:D355"/>
    <mergeCell ref="C356:D356"/>
    <mergeCell ref="C347:D347"/>
    <mergeCell ref="C348:D348"/>
    <mergeCell ref="C349:D349"/>
    <mergeCell ref="C350:D350"/>
    <mergeCell ref="C351:D351"/>
    <mergeCell ref="C342:D342"/>
    <mergeCell ref="C343:D343"/>
    <mergeCell ref="C344:D344"/>
    <mergeCell ref="C345:D345"/>
    <mergeCell ref="C346:D346"/>
    <mergeCell ref="C337:D337"/>
    <mergeCell ref="C338:D338"/>
    <mergeCell ref="C339:D339"/>
    <mergeCell ref="C340:D340"/>
    <mergeCell ref="C341:D341"/>
    <mergeCell ref="C319:D319"/>
    <mergeCell ref="C320:D320"/>
    <mergeCell ref="C321:D321"/>
    <mergeCell ref="C312:D312"/>
    <mergeCell ref="C313:D313"/>
    <mergeCell ref="C314:D314"/>
    <mergeCell ref="C315:D315"/>
    <mergeCell ref="C316:D316"/>
    <mergeCell ref="C307:D307"/>
    <mergeCell ref="C308:D308"/>
    <mergeCell ref="C309:D309"/>
    <mergeCell ref="C310:D310"/>
    <mergeCell ref="C311:D311"/>
    <mergeCell ref="C302:D302"/>
    <mergeCell ref="C303:D303"/>
    <mergeCell ref="C304:D304"/>
    <mergeCell ref="C305:D305"/>
    <mergeCell ref="C306:D306"/>
    <mergeCell ref="C262:D262"/>
    <mergeCell ref="C263:D263"/>
    <mergeCell ref="C264:D264"/>
    <mergeCell ref="C265:D265"/>
    <mergeCell ref="C266:D266"/>
    <mergeCell ref="C257:D257"/>
    <mergeCell ref="C258:D258"/>
    <mergeCell ref="C259:D259"/>
    <mergeCell ref="C260:D260"/>
    <mergeCell ref="C261:D261"/>
    <mergeCell ref="C252:D252"/>
    <mergeCell ref="C253:D253"/>
    <mergeCell ref="C254:D254"/>
    <mergeCell ref="C255:D255"/>
    <mergeCell ref="C256:D256"/>
    <mergeCell ref="C317:D317"/>
    <mergeCell ref="C318:D318"/>
    <mergeCell ref="C297:D297"/>
    <mergeCell ref="C298:D298"/>
    <mergeCell ref="C299:D299"/>
    <mergeCell ref="C300:D300"/>
    <mergeCell ref="C301:D301"/>
    <mergeCell ref="C292:D292"/>
    <mergeCell ref="C293:D293"/>
    <mergeCell ref="C294:D294"/>
    <mergeCell ref="C295:D295"/>
    <mergeCell ref="C296:D296"/>
    <mergeCell ref="C287:D287"/>
    <mergeCell ref="C288:D288"/>
    <mergeCell ref="C289:D289"/>
    <mergeCell ref="C290:D290"/>
    <mergeCell ref="C291:D291"/>
    <mergeCell ref="C282:D282"/>
    <mergeCell ref="C283:D283"/>
    <mergeCell ref="C284:D284"/>
    <mergeCell ref="C285:D285"/>
    <mergeCell ref="C286:D286"/>
    <mergeCell ref="C277:D277"/>
    <mergeCell ref="C278:D278"/>
    <mergeCell ref="C279:D279"/>
    <mergeCell ref="C280:D280"/>
    <mergeCell ref="C281:D281"/>
    <mergeCell ref="C272:D272"/>
    <mergeCell ref="C273:D273"/>
    <mergeCell ref="C274:D274"/>
    <mergeCell ref="C275:D275"/>
    <mergeCell ref="C276:D276"/>
    <mergeCell ref="C267:D267"/>
    <mergeCell ref="C268:D268"/>
    <mergeCell ref="C269:D269"/>
    <mergeCell ref="C270:D270"/>
    <mergeCell ref="C271:D271"/>
    <mergeCell ref="C249:D249"/>
    <mergeCell ref="C250:D250"/>
    <mergeCell ref="C251:D251"/>
    <mergeCell ref="C242:D242"/>
    <mergeCell ref="C243:D243"/>
    <mergeCell ref="C244:D244"/>
    <mergeCell ref="C245:D245"/>
    <mergeCell ref="C246:D246"/>
    <mergeCell ref="C237:D237"/>
    <mergeCell ref="C238:D238"/>
    <mergeCell ref="C239:D239"/>
    <mergeCell ref="C240:D240"/>
    <mergeCell ref="C241:D241"/>
    <mergeCell ref="C232:D232"/>
    <mergeCell ref="C233:D233"/>
    <mergeCell ref="C234:D234"/>
    <mergeCell ref="C235:D235"/>
    <mergeCell ref="C236:D236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247:D247"/>
    <mergeCell ref="C248:D248"/>
    <mergeCell ref="C227:D227"/>
    <mergeCell ref="C228:D228"/>
    <mergeCell ref="C229:D229"/>
    <mergeCell ref="C230:D230"/>
    <mergeCell ref="C231:D231"/>
    <mergeCell ref="C222:D222"/>
    <mergeCell ref="C223:D223"/>
    <mergeCell ref="C224:D224"/>
    <mergeCell ref="C225:D225"/>
    <mergeCell ref="C226:D226"/>
    <mergeCell ref="C217:D217"/>
    <mergeCell ref="C218:D218"/>
    <mergeCell ref="C219:D219"/>
    <mergeCell ref="C220:D220"/>
    <mergeCell ref="C221:D221"/>
    <mergeCell ref="C212:D212"/>
    <mergeCell ref="C213:D213"/>
    <mergeCell ref="C214:D214"/>
    <mergeCell ref="C215:D215"/>
    <mergeCell ref="C216:D216"/>
    <mergeCell ref="C207:D207"/>
    <mergeCell ref="C208:D208"/>
    <mergeCell ref="C209:D209"/>
    <mergeCell ref="C210:D210"/>
    <mergeCell ref="C211:D211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77:D177"/>
    <mergeCell ref="C178:D178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E89:J89"/>
    <mergeCell ref="E90:J90"/>
    <mergeCell ref="E91:J91"/>
    <mergeCell ref="E92:J92"/>
    <mergeCell ref="E83:J83"/>
    <mergeCell ref="E84:J84"/>
    <mergeCell ref="E85:J85"/>
    <mergeCell ref="E86:J86"/>
    <mergeCell ref="E87:J87"/>
    <mergeCell ref="E78:J78"/>
    <mergeCell ref="E79:J79"/>
    <mergeCell ref="E80:J80"/>
    <mergeCell ref="E81:J81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E82:J82"/>
    <mergeCell ref="C107:D107"/>
    <mergeCell ref="C108:D108"/>
    <mergeCell ref="C109:D109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54:D54"/>
    <mergeCell ref="C55:D55"/>
    <mergeCell ref="C56:D56"/>
    <mergeCell ref="E65:J65"/>
    <mergeCell ref="E66:J66"/>
    <mergeCell ref="E67:J67"/>
    <mergeCell ref="E58:J58"/>
    <mergeCell ref="E59:J59"/>
    <mergeCell ref="E60:J60"/>
    <mergeCell ref="E61:J61"/>
    <mergeCell ref="E62:J62"/>
    <mergeCell ref="E53:J53"/>
    <mergeCell ref="E54:J54"/>
    <mergeCell ref="E55:J55"/>
    <mergeCell ref="E56:J56"/>
    <mergeCell ref="E57:J57"/>
    <mergeCell ref="K41:M4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K53:M53"/>
    <mergeCell ref="K59:M59"/>
    <mergeCell ref="K60:M60"/>
    <mergeCell ref="K61:M61"/>
    <mergeCell ref="A14:A34"/>
    <mergeCell ref="A35:A49"/>
    <mergeCell ref="X38:Y39"/>
    <mergeCell ref="AA38:AA39"/>
    <mergeCell ref="Y36:AA36"/>
    <mergeCell ref="Y75:AA75"/>
    <mergeCell ref="X41:Y41"/>
    <mergeCell ref="C41:D41"/>
    <mergeCell ref="P41:Q41"/>
    <mergeCell ref="B20:C20"/>
    <mergeCell ref="D20:E20"/>
    <mergeCell ref="F20:G20"/>
    <mergeCell ref="H20:I20"/>
    <mergeCell ref="J20:K20"/>
    <mergeCell ref="L20:M20"/>
    <mergeCell ref="N20:O20"/>
    <mergeCell ref="P20:Q20"/>
    <mergeCell ref="B23:C23"/>
    <mergeCell ref="C72:D72"/>
    <mergeCell ref="C73:D73"/>
    <mergeCell ref="C74:D74"/>
    <mergeCell ref="C75:D75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B4:Q4"/>
    <mergeCell ref="L683:M683"/>
    <mergeCell ref="N683:O683"/>
    <mergeCell ref="P683:Q683"/>
    <mergeCell ref="U1:U684"/>
    <mergeCell ref="X1:AA35"/>
    <mergeCell ref="L14:M14"/>
    <mergeCell ref="N14:O14"/>
    <mergeCell ref="P14:Q14"/>
    <mergeCell ref="L35:M35"/>
    <mergeCell ref="N35:O35"/>
    <mergeCell ref="P35:Q35"/>
    <mergeCell ref="E63:J63"/>
    <mergeCell ref="E64:J64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</mergeCells>
  <conditionalFormatting sqref="P41:P680 B41:B680">
    <cfRule type="expression" dxfId="6" priority="3">
      <formula>$R41</formula>
    </cfRule>
  </conditionalFormatting>
  <conditionalFormatting sqref="B17 B33">
    <cfRule type="expression" dxfId="5" priority="1">
      <formula>$R$38</formula>
    </cfRule>
  </conditionalFormatting>
  <dataValidations count="2">
    <dataValidation type="list" allowBlank="1" showInputMessage="1" showErrorMessage="1" sqref="K42:M680">
      <formula1>$Z$41:$Z$72</formula1>
    </dataValidation>
    <dataValidation type="list" allowBlank="1" showInputMessage="1" showErrorMessage="1" sqref="K41:M41">
      <formula1>$Z$41:$Z$73</formula1>
    </dataValidation>
  </dataValidations>
  <pageMargins left="0.51181102362204722" right="0.51181102362204722" top="0.39370078740157483" bottom="0.39370078740157483" header="0.31496062992125984" footer="0.31496062992125984"/>
  <pageSetup paperSize="9" scale="79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E2026"/>
  <sheetViews>
    <sheetView zoomScale="80" zoomScaleNormal="80" workbookViewId="0">
      <pane xSplit="7" ySplit="16" topLeftCell="H17" activePane="bottomRight" state="frozen"/>
      <selection activeCell="A43" sqref="A43"/>
      <selection pane="topRight" activeCell="A43" sqref="A43"/>
      <selection pane="bottomLeft" activeCell="A43" sqref="A43"/>
      <selection pane="bottomRight" activeCell="J1" sqref="J1:K1"/>
    </sheetView>
  </sheetViews>
  <sheetFormatPr defaultColWidth="0" defaultRowHeight="12" zeroHeight="1" x14ac:dyDescent="0.3"/>
  <cols>
    <col min="1" max="1" width="8.7265625" style="2" customWidth="1"/>
    <col min="2" max="2" width="12.7265625" style="2" customWidth="1"/>
    <col min="3" max="3" width="32.7265625" style="2" customWidth="1"/>
    <col min="4" max="4" width="16.7265625" style="2" customWidth="1"/>
    <col min="5" max="6" width="10.7265625" style="33" customWidth="1"/>
    <col min="7" max="7" width="12.7265625" style="2" customWidth="1"/>
    <col min="8" max="187" width="8.7265625" style="33" customWidth="1"/>
    <col min="188" max="1227" width="0" style="2" hidden="1" customWidth="1"/>
    <col min="1228" max="16384" width="8.81640625" style="2" hidden="1"/>
  </cols>
  <sheetData>
    <row r="1" spans="1:187" s="1" customFormat="1" ht="32.15" customHeight="1" x14ac:dyDescent="0.45">
      <c r="A1" s="178" t="s">
        <v>61</v>
      </c>
      <c r="B1" s="178"/>
      <c r="C1" s="178"/>
      <c r="D1" s="178"/>
      <c r="E1" s="178"/>
      <c r="F1" s="178"/>
      <c r="G1" s="178"/>
      <c r="H1" s="100" t="s">
        <v>54</v>
      </c>
      <c r="I1" s="101" t="str">
        <f>HYPERLINK("#H"&amp;ROW(H16)+1,"INÍCIO")</f>
        <v>INÍCIO</v>
      </c>
      <c r="J1" s="179" t="str">
        <f>HYPERLINK("#PAINEL!A"&amp;ROW(PAINEL!$A$14),PAINEL!$B$15)</f>
        <v>ALERTAS DE ESTOQUE</v>
      </c>
      <c r="K1" s="113"/>
      <c r="L1" s="179" t="str">
        <f>HYPERLINK("#PAINEL!A"&amp;ROW(PAINEL!$A$35),PAINEL!$B$36)</f>
        <v>RESUMO DE ESTOQUE POR PRODUTO</v>
      </c>
      <c r="M1" s="179"/>
      <c r="N1" s="179"/>
      <c r="O1" s="123" t="s">
        <v>55</v>
      </c>
      <c r="P1" s="123"/>
      <c r="Q1" s="123"/>
      <c r="R1" s="100" t="s">
        <v>54</v>
      </c>
      <c r="S1" s="101" t="str">
        <f t="shared" ref="S1" si="0">HYPERLINK("#H"&amp;ROW(R16)+1,"INÍCIO")</f>
        <v>INÍCIO</v>
      </c>
      <c r="T1" s="179" t="str">
        <f>HYPERLINK("#PAINEL!A"&amp;ROW(PAINEL!$A$14),PAINEL!$B$15)</f>
        <v>ALERTAS DE ESTOQUE</v>
      </c>
      <c r="U1" s="113"/>
      <c r="V1" s="179" t="str">
        <f>HYPERLINK("#PAINEL!A"&amp;ROW(PAINEL!$A$35),PAINEL!$B$36)</f>
        <v>RESUMO DE ESTOQUE POR PRODUTO</v>
      </c>
      <c r="W1" s="179"/>
      <c r="X1" s="179"/>
      <c r="Y1" s="123" t="s">
        <v>55</v>
      </c>
      <c r="Z1" s="123"/>
      <c r="AA1" s="123"/>
      <c r="AB1" s="100" t="s">
        <v>54</v>
      </c>
      <c r="AC1" s="101" t="str">
        <f t="shared" ref="AC1" si="1">HYPERLINK("#H"&amp;ROW(AB16)+1,"INÍCIO")</f>
        <v>INÍCIO</v>
      </c>
      <c r="AD1" s="179" t="str">
        <f>HYPERLINK("#PAINEL!A"&amp;ROW(PAINEL!$A$14),PAINEL!$B$15)</f>
        <v>ALERTAS DE ESTOQUE</v>
      </c>
      <c r="AE1" s="113"/>
      <c r="AF1" s="179" t="str">
        <f>HYPERLINK("#PAINEL!A"&amp;ROW(PAINEL!$A$35),PAINEL!$B$36)</f>
        <v>RESUMO DE ESTOQUE POR PRODUTO</v>
      </c>
      <c r="AG1" s="179"/>
      <c r="AH1" s="179"/>
      <c r="AI1" s="123" t="s">
        <v>55</v>
      </c>
      <c r="AJ1" s="123"/>
      <c r="AK1" s="123"/>
      <c r="AL1" s="100" t="s">
        <v>54</v>
      </c>
      <c r="AM1" s="101" t="str">
        <f t="shared" ref="AM1" si="2">HYPERLINK("#H"&amp;ROW(AL16)+1,"INÍCIO")</f>
        <v>INÍCIO</v>
      </c>
      <c r="AN1" s="179" t="str">
        <f>HYPERLINK("#PAINEL!A"&amp;ROW(PAINEL!$A$14),PAINEL!$B$15)</f>
        <v>ALERTAS DE ESTOQUE</v>
      </c>
      <c r="AO1" s="113"/>
      <c r="AP1" s="179" t="str">
        <f>HYPERLINK("#PAINEL!A"&amp;ROW(PAINEL!$A$35),PAINEL!$B$36)</f>
        <v>RESUMO DE ESTOQUE POR PRODUTO</v>
      </c>
      <c r="AQ1" s="179"/>
      <c r="AR1" s="179"/>
      <c r="AS1" s="123" t="s">
        <v>55</v>
      </c>
      <c r="AT1" s="123"/>
      <c r="AU1" s="123"/>
      <c r="AV1" s="100" t="s">
        <v>54</v>
      </c>
      <c r="AW1" s="101" t="str">
        <f t="shared" ref="AW1" si="3">HYPERLINK("#H"&amp;ROW(AV16)+1,"INÍCIO")</f>
        <v>INÍCIO</v>
      </c>
      <c r="AX1" s="179" t="str">
        <f>HYPERLINK("#PAINEL!A"&amp;ROW(PAINEL!$A$14),PAINEL!$B$15)</f>
        <v>ALERTAS DE ESTOQUE</v>
      </c>
      <c r="AY1" s="113"/>
      <c r="AZ1" s="179" t="str">
        <f>HYPERLINK("#PAINEL!A"&amp;ROW(PAINEL!$A$35),PAINEL!$B$36)</f>
        <v>RESUMO DE ESTOQUE POR PRODUTO</v>
      </c>
      <c r="BA1" s="179"/>
      <c r="BB1" s="179"/>
      <c r="BC1" s="123" t="s">
        <v>55</v>
      </c>
      <c r="BD1" s="123"/>
      <c r="BE1" s="123"/>
      <c r="BF1" s="100" t="s">
        <v>54</v>
      </c>
      <c r="BG1" s="101" t="str">
        <f t="shared" ref="BG1" si="4">HYPERLINK("#H"&amp;ROW(BF16)+1,"INÍCIO")</f>
        <v>INÍCIO</v>
      </c>
      <c r="BH1" s="179" t="str">
        <f>HYPERLINK("#PAINEL!A"&amp;ROW(PAINEL!$A$14),PAINEL!$B$15)</f>
        <v>ALERTAS DE ESTOQUE</v>
      </c>
      <c r="BI1" s="113"/>
      <c r="BJ1" s="179" t="str">
        <f>HYPERLINK("#PAINEL!A"&amp;ROW(PAINEL!$A$35),PAINEL!$B$36)</f>
        <v>RESUMO DE ESTOQUE POR PRODUTO</v>
      </c>
      <c r="BK1" s="179"/>
      <c r="BL1" s="179"/>
      <c r="BM1" s="123" t="s">
        <v>55</v>
      </c>
      <c r="BN1" s="123"/>
      <c r="BO1" s="123"/>
      <c r="BP1" s="100" t="s">
        <v>54</v>
      </c>
      <c r="BQ1" s="101" t="str">
        <f t="shared" ref="BQ1" si="5">HYPERLINK("#H"&amp;ROW(BP16)+1,"INÍCIO")</f>
        <v>INÍCIO</v>
      </c>
      <c r="BR1" s="179" t="str">
        <f>HYPERLINK("#PAINEL!A"&amp;ROW(PAINEL!$A$14),PAINEL!$B$15)</f>
        <v>ALERTAS DE ESTOQUE</v>
      </c>
      <c r="BS1" s="113"/>
      <c r="BT1" s="179" t="str">
        <f>HYPERLINK("#PAINEL!A"&amp;ROW(PAINEL!$A$35),PAINEL!$B$36)</f>
        <v>RESUMO DE ESTOQUE POR PRODUTO</v>
      </c>
      <c r="BU1" s="179"/>
      <c r="BV1" s="179"/>
      <c r="BW1" s="123" t="s">
        <v>55</v>
      </c>
      <c r="BX1" s="123"/>
      <c r="BY1" s="123"/>
      <c r="BZ1" s="100" t="s">
        <v>54</v>
      </c>
      <c r="CA1" s="101" t="str">
        <f t="shared" ref="CA1" si="6">HYPERLINK("#H"&amp;ROW(BZ16)+1,"INÍCIO")</f>
        <v>INÍCIO</v>
      </c>
      <c r="CB1" s="179" t="str">
        <f>HYPERLINK("#PAINEL!A"&amp;ROW(PAINEL!$A$14),PAINEL!$B$15)</f>
        <v>ALERTAS DE ESTOQUE</v>
      </c>
      <c r="CC1" s="113"/>
      <c r="CD1" s="179" t="str">
        <f>HYPERLINK("#PAINEL!A"&amp;ROW(PAINEL!$A$35),PAINEL!$B$36)</f>
        <v>RESUMO DE ESTOQUE POR PRODUTO</v>
      </c>
      <c r="CE1" s="179"/>
      <c r="CF1" s="179"/>
      <c r="CG1" s="123" t="s">
        <v>55</v>
      </c>
      <c r="CH1" s="123"/>
      <c r="CI1" s="123"/>
      <c r="CJ1" s="100" t="s">
        <v>54</v>
      </c>
      <c r="CK1" s="101" t="str">
        <f t="shared" ref="CK1" si="7">HYPERLINK("#H"&amp;ROW(CJ16)+1,"INÍCIO")</f>
        <v>INÍCIO</v>
      </c>
      <c r="CL1" s="179" t="str">
        <f>HYPERLINK("#PAINEL!A"&amp;ROW(PAINEL!$A$14),PAINEL!$B$15)</f>
        <v>ALERTAS DE ESTOQUE</v>
      </c>
      <c r="CM1" s="113"/>
      <c r="CN1" s="179" t="str">
        <f>HYPERLINK("#PAINEL!A"&amp;ROW(PAINEL!$A$35),PAINEL!$B$36)</f>
        <v>RESUMO DE ESTOQUE POR PRODUTO</v>
      </c>
      <c r="CO1" s="179"/>
      <c r="CP1" s="179"/>
      <c r="CQ1" s="123" t="s">
        <v>55</v>
      </c>
      <c r="CR1" s="123"/>
      <c r="CS1" s="123"/>
      <c r="CT1" s="100" t="s">
        <v>54</v>
      </c>
      <c r="CU1" s="101" t="str">
        <f t="shared" ref="CU1" si="8">HYPERLINK("#H"&amp;ROW(CT16)+1,"INÍCIO")</f>
        <v>INÍCIO</v>
      </c>
      <c r="CV1" s="179" t="str">
        <f>HYPERLINK("#PAINEL!A"&amp;ROW(PAINEL!$A$14),PAINEL!$B$15)</f>
        <v>ALERTAS DE ESTOQUE</v>
      </c>
      <c r="CW1" s="113"/>
      <c r="CX1" s="179" t="str">
        <f>HYPERLINK("#PAINEL!A"&amp;ROW(PAINEL!$A$35),PAINEL!$B$36)</f>
        <v>RESUMO DE ESTOQUE POR PRODUTO</v>
      </c>
      <c r="CY1" s="179"/>
      <c r="CZ1" s="179"/>
      <c r="DA1" s="123" t="s">
        <v>55</v>
      </c>
      <c r="DB1" s="123"/>
      <c r="DC1" s="123"/>
      <c r="DD1" s="100" t="s">
        <v>54</v>
      </c>
      <c r="DE1" s="101" t="str">
        <f t="shared" ref="DE1" si="9">HYPERLINK("#H"&amp;ROW(DD16)+1,"INÍCIO")</f>
        <v>INÍCIO</v>
      </c>
      <c r="DF1" s="179" t="str">
        <f>HYPERLINK("#PAINEL!A"&amp;ROW(PAINEL!$A$14),PAINEL!$B$15)</f>
        <v>ALERTAS DE ESTOQUE</v>
      </c>
      <c r="DG1" s="113"/>
      <c r="DH1" s="179" t="str">
        <f>HYPERLINK("#PAINEL!A"&amp;ROW(PAINEL!$A$35),PAINEL!$B$36)</f>
        <v>RESUMO DE ESTOQUE POR PRODUTO</v>
      </c>
      <c r="DI1" s="179"/>
      <c r="DJ1" s="179"/>
      <c r="DK1" s="123" t="s">
        <v>55</v>
      </c>
      <c r="DL1" s="123"/>
      <c r="DM1" s="123"/>
      <c r="DN1" s="100" t="s">
        <v>54</v>
      </c>
      <c r="DO1" s="101" t="str">
        <f t="shared" ref="DO1" si="10">HYPERLINK("#H"&amp;ROW(DN16)+1,"INÍCIO")</f>
        <v>INÍCIO</v>
      </c>
      <c r="DP1" s="179" t="str">
        <f>HYPERLINK("#PAINEL!A"&amp;ROW(PAINEL!$A$14),PAINEL!$B$15)</f>
        <v>ALERTAS DE ESTOQUE</v>
      </c>
      <c r="DQ1" s="113"/>
      <c r="DR1" s="179" t="str">
        <f>HYPERLINK("#PAINEL!A"&amp;ROW(PAINEL!$A$35),PAINEL!$B$36)</f>
        <v>RESUMO DE ESTOQUE POR PRODUTO</v>
      </c>
      <c r="DS1" s="179"/>
      <c r="DT1" s="179"/>
      <c r="DU1" s="123" t="s">
        <v>55</v>
      </c>
      <c r="DV1" s="123"/>
      <c r="DW1" s="123"/>
      <c r="DX1" s="100" t="s">
        <v>54</v>
      </c>
      <c r="DY1" s="101" t="str">
        <f t="shared" ref="DY1" si="11">HYPERLINK("#H"&amp;ROW(DX16)+1,"INÍCIO")</f>
        <v>INÍCIO</v>
      </c>
      <c r="DZ1" s="179" t="str">
        <f>HYPERLINK("#PAINEL!A"&amp;ROW(PAINEL!$A$14),PAINEL!$B$15)</f>
        <v>ALERTAS DE ESTOQUE</v>
      </c>
      <c r="EA1" s="113"/>
      <c r="EB1" s="179" t="str">
        <f>HYPERLINK("#PAINEL!A"&amp;ROW(PAINEL!$A$35),PAINEL!$B$36)</f>
        <v>RESUMO DE ESTOQUE POR PRODUTO</v>
      </c>
      <c r="EC1" s="179"/>
      <c r="ED1" s="179"/>
      <c r="EE1" s="123" t="s">
        <v>55</v>
      </c>
      <c r="EF1" s="123"/>
      <c r="EG1" s="123"/>
      <c r="EH1" s="100" t="s">
        <v>54</v>
      </c>
      <c r="EI1" s="101" t="str">
        <f t="shared" ref="EI1" si="12">HYPERLINK("#H"&amp;ROW(EH16)+1,"INÍCIO")</f>
        <v>INÍCIO</v>
      </c>
      <c r="EJ1" s="179" t="str">
        <f>HYPERLINK("#PAINEL!A"&amp;ROW(PAINEL!$A$14),PAINEL!$B$15)</f>
        <v>ALERTAS DE ESTOQUE</v>
      </c>
      <c r="EK1" s="113"/>
      <c r="EL1" s="179" t="str">
        <f>HYPERLINK("#PAINEL!A"&amp;ROW(PAINEL!$A$35),PAINEL!$B$36)</f>
        <v>RESUMO DE ESTOQUE POR PRODUTO</v>
      </c>
      <c r="EM1" s="179"/>
      <c r="EN1" s="179"/>
      <c r="EO1" s="123" t="s">
        <v>55</v>
      </c>
      <c r="EP1" s="123"/>
      <c r="EQ1" s="123"/>
      <c r="ER1" s="100" t="s">
        <v>54</v>
      </c>
      <c r="ES1" s="101" t="str">
        <f t="shared" ref="ES1" si="13">HYPERLINK("#H"&amp;ROW(ER16)+1,"INÍCIO")</f>
        <v>INÍCIO</v>
      </c>
      <c r="ET1" s="179" t="str">
        <f>HYPERLINK("#PAINEL!A"&amp;ROW(PAINEL!$A$14),PAINEL!$B$15)</f>
        <v>ALERTAS DE ESTOQUE</v>
      </c>
      <c r="EU1" s="113"/>
      <c r="EV1" s="179" t="str">
        <f>HYPERLINK("#PAINEL!A"&amp;ROW(PAINEL!$A$35),PAINEL!$B$36)</f>
        <v>RESUMO DE ESTOQUE POR PRODUTO</v>
      </c>
      <c r="EW1" s="179"/>
      <c r="EX1" s="179"/>
      <c r="EY1" s="123" t="s">
        <v>55</v>
      </c>
      <c r="EZ1" s="123"/>
      <c r="FA1" s="123"/>
      <c r="FB1" s="100" t="s">
        <v>54</v>
      </c>
      <c r="FC1" s="101" t="str">
        <f t="shared" ref="FC1" si="14">HYPERLINK("#H"&amp;ROW(FB16)+1,"INÍCIO")</f>
        <v>INÍCIO</v>
      </c>
      <c r="FD1" s="179" t="str">
        <f>HYPERLINK("#PAINEL!A"&amp;ROW(PAINEL!$A$14),PAINEL!$B$15)</f>
        <v>ALERTAS DE ESTOQUE</v>
      </c>
      <c r="FE1" s="113"/>
      <c r="FF1" s="179" t="str">
        <f>HYPERLINK("#PAINEL!A"&amp;ROW(PAINEL!$A$35),PAINEL!$B$36)</f>
        <v>RESUMO DE ESTOQUE POR PRODUTO</v>
      </c>
      <c r="FG1" s="179"/>
      <c r="FH1" s="179"/>
      <c r="FI1" s="123" t="s">
        <v>55</v>
      </c>
      <c r="FJ1" s="123"/>
      <c r="FK1" s="123"/>
      <c r="FL1" s="100" t="s">
        <v>54</v>
      </c>
      <c r="FM1" s="101" t="str">
        <f t="shared" ref="FM1" si="15">HYPERLINK("#H"&amp;ROW(FL16)+1,"INÍCIO")</f>
        <v>INÍCIO</v>
      </c>
      <c r="FN1" s="179" t="str">
        <f>HYPERLINK("#PAINEL!A"&amp;ROW(PAINEL!$A$14),PAINEL!$B$15)</f>
        <v>ALERTAS DE ESTOQUE</v>
      </c>
      <c r="FO1" s="113"/>
      <c r="FP1" s="179" t="str">
        <f>HYPERLINK("#PAINEL!A"&amp;ROW(PAINEL!$A$35),PAINEL!$B$36)</f>
        <v>RESUMO DE ESTOQUE POR PRODUTO</v>
      </c>
      <c r="FQ1" s="179"/>
      <c r="FR1" s="179"/>
      <c r="FS1" s="123" t="s">
        <v>55</v>
      </c>
      <c r="FT1" s="123"/>
      <c r="FU1" s="123"/>
      <c r="FV1" s="100" t="s">
        <v>54</v>
      </c>
      <c r="FW1" s="101" t="str">
        <f t="shared" ref="FW1" si="16">HYPERLINK("#H"&amp;ROW(FV16)+1,"INÍCIO")</f>
        <v>INÍCIO</v>
      </c>
      <c r="FX1" s="179" t="str">
        <f>HYPERLINK("#PAINEL!A"&amp;ROW(PAINEL!$A$14),PAINEL!$B$15)</f>
        <v>ALERTAS DE ESTOQUE</v>
      </c>
      <c r="FY1" s="113"/>
      <c r="FZ1" s="179" t="str">
        <f>HYPERLINK("#PAINEL!A"&amp;ROW(PAINEL!$A$35),PAINEL!$B$36)</f>
        <v>RESUMO DE ESTOQUE POR PRODUTO</v>
      </c>
      <c r="GA1" s="179"/>
      <c r="GB1" s="179"/>
      <c r="GC1" s="123" t="s">
        <v>55</v>
      </c>
      <c r="GD1" s="123"/>
      <c r="GE1" s="123"/>
    </row>
    <row r="2" spans="1:187" ht="10" customHeight="1" x14ac:dyDescent="0.3">
      <c r="A2" s="177"/>
      <c r="B2" s="177"/>
      <c r="C2" s="177"/>
      <c r="D2" s="177"/>
      <c r="E2" s="177"/>
      <c r="F2" s="177"/>
      <c r="G2" s="177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</row>
    <row r="3" spans="1:187" s="3" customFormat="1" ht="20.149999999999999" customHeight="1" x14ac:dyDescent="0.35">
      <c r="A3" s="186" t="s">
        <v>50</v>
      </c>
      <c r="B3" s="186"/>
      <c r="C3" s="89" t="s">
        <v>56</v>
      </c>
      <c r="D3" s="102">
        <v>40745</v>
      </c>
      <c r="E3" s="195" t="s">
        <v>51</v>
      </c>
      <c r="F3" s="196"/>
      <c r="G3" s="106">
        <v>1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</row>
    <row r="4" spans="1:187" ht="120" customHeight="1" x14ac:dyDescent="0.3">
      <c r="A4" s="183" t="str">
        <f ca="1">IF(B6&lt;&gt;"","ITEM: "&amp;A6&amp;"CÓDIGO: "&amp;B6&amp;"DESCRIÇÃO: "&amp;C6&amp;" ESTOQUE MÍNIMO: "&amp;CK8&amp;" ("&amp;IF(D6&lt;&gt;"",D6,"PADRÃO")&amp;")SALDO NA DATA "&amp;TEXT(D3,"DD/MM/AAAA")&amp;": "&amp;HLOOKUP(D3,H5:GE9,5)&amp;" (MÍNIMO"&amp;TEXT(HLOOKUP(D3,H5:GE9,5)-CK8," + 0; - 0;")&amp;")","(DEFINA UM ITEM EXISTENTE NAS OPÇÕES DE CONSULTA ACIMA)")</f>
        <v>(DEFINA UM ITEM EXISTENTE NAS OPÇÕES DE CONSULTA ACIMA)</v>
      </c>
      <c r="B4" s="184"/>
      <c r="C4" s="185"/>
      <c r="D4" s="185"/>
      <c r="E4" s="4"/>
      <c r="F4" s="4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</row>
    <row r="5" spans="1:187" ht="15" hidden="1" customHeight="1" x14ac:dyDescent="0.3">
      <c r="A5" s="8"/>
      <c r="B5" s="93"/>
      <c r="C5" s="93"/>
      <c r="D5" s="93"/>
      <c r="E5" s="4"/>
      <c r="F5" s="4"/>
      <c r="G5" s="5"/>
      <c r="H5" s="9">
        <f>H15</f>
        <v>45558</v>
      </c>
      <c r="I5" s="9">
        <f t="shared" ref="I5:BT5" si="17">I15</f>
        <v>45559</v>
      </c>
      <c r="J5" s="9">
        <f t="shared" si="17"/>
        <v>45560</v>
      </c>
      <c r="K5" s="9">
        <f t="shared" si="17"/>
        <v>45561</v>
      </c>
      <c r="L5" s="9">
        <f t="shared" si="17"/>
        <v>45562</v>
      </c>
      <c r="M5" s="9">
        <f t="shared" si="17"/>
        <v>45563</v>
      </c>
      <c r="N5" s="9">
        <f t="shared" si="17"/>
        <v>45564</v>
      </c>
      <c r="O5" s="9">
        <f t="shared" si="17"/>
        <v>45565</v>
      </c>
      <c r="P5" s="9">
        <f t="shared" si="17"/>
        <v>45566</v>
      </c>
      <c r="Q5" s="9">
        <f t="shared" si="17"/>
        <v>45567</v>
      </c>
      <c r="R5" s="9">
        <f t="shared" si="17"/>
        <v>45568</v>
      </c>
      <c r="S5" s="9">
        <f t="shared" si="17"/>
        <v>45569</v>
      </c>
      <c r="T5" s="9">
        <f t="shared" si="17"/>
        <v>45570</v>
      </c>
      <c r="U5" s="9">
        <f t="shared" si="17"/>
        <v>45571</v>
      </c>
      <c r="V5" s="9">
        <f t="shared" si="17"/>
        <v>45572</v>
      </c>
      <c r="W5" s="9">
        <f t="shared" si="17"/>
        <v>45573</v>
      </c>
      <c r="X5" s="9">
        <f t="shared" si="17"/>
        <v>45574</v>
      </c>
      <c r="Y5" s="9">
        <f t="shared" si="17"/>
        <v>45575</v>
      </c>
      <c r="Z5" s="9">
        <f t="shared" si="17"/>
        <v>45576</v>
      </c>
      <c r="AA5" s="9">
        <f t="shared" si="17"/>
        <v>45577</v>
      </c>
      <c r="AB5" s="9">
        <f t="shared" si="17"/>
        <v>45578</v>
      </c>
      <c r="AC5" s="9">
        <f t="shared" si="17"/>
        <v>45579</v>
      </c>
      <c r="AD5" s="9">
        <f t="shared" si="17"/>
        <v>45580</v>
      </c>
      <c r="AE5" s="9">
        <f t="shared" si="17"/>
        <v>45581</v>
      </c>
      <c r="AF5" s="9">
        <f t="shared" si="17"/>
        <v>45582</v>
      </c>
      <c r="AG5" s="9">
        <f t="shared" si="17"/>
        <v>45583</v>
      </c>
      <c r="AH5" s="9">
        <f t="shared" si="17"/>
        <v>45584</v>
      </c>
      <c r="AI5" s="9">
        <f t="shared" si="17"/>
        <v>45585</v>
      </c>
      <c r="AJ5" s="9">
        <f t="shared" si="17"/>
        <v>45586</v>
      </c>
      <c r="AK5" s="9">
        <f t="shared" si="17"/>
        <v>45587</v>
      </c>
      <c r="AL5" s="9">
        <f t="shared" si="17"/>
        <v>45588</v>
      </c>
      <c r="AM5" s="9">
        <f t="shared" si="17"/>
        <v>45589</v>
      </c>
      <c r="AN5" s="9">
        <f t="shared" si="17"/>
        <v>45590</v>
      </c>
      <c r="AO5" s="9">
        <f t="shared" si="17"/>
        <v>45591</v>
      </c>
      <c r="AP5" s="9">
        <f t="shared" si="17"/>
        <v>45592</v>
      </c>
      <c r="AQ5" s="9">
        <f t="shared" si="17"/>
        <v>45593</v>
      </c>
      <c r="AR5" s="9">
        <f t="shared" si="17"/>
        <v>45594</v>
      </c>
      <c r="AS5" s="9">
        <f t="shared" si="17"/>
        <v>45595</v>
      </c>
      <c r="AT5" s="9">
        <f t="shared" si="17"/>
        <v>45596</v>
      </c>
      <c r="AU5" s="9">
        <f t="shared" si="17"/>
        <v>45597</v>
      </c>
      <c r="AV5" s="9">
        <f t="shared" si="17"/>
        <v>45598</v>
      </c>
      <c r="AW5" s="9">
        <f t="shared" si="17"/>
        <v>45599</v>
      </c>
      <c r="AX5" s="9">
        <f t="shared" si="17"/>
        <v>45600</v>
      </c>
      <c r="AY5" s="9">
        <f t="shared" si="17"/>
        <v>45601</v>
      </c>
      <c r="AZ5" s="9">
        <f t="shared" si="17"/>
        <v>45602</v>
      </c>
      <c r="BA5" s="9">
        <f t="shared" si="17"/>
        <v>45603</v>
      </c>
      <c r="BB5" s="9">
        <f t="shared" si="17"/>
        <v>45604</v>
      </c>
      <c r="BC5" s="9">
        <f t="shared" si="17"/>
        <v>45605</v>
      </c>
      <c r="BD5" s="9">
        <f t="shared" si="17"/>
        <v>45606</v>
      </c>
      <c r="BE5" s="9">
        <f t="shared" si="17"/>
        <v>45607</v>
      </c>
      <c r="BF5" s="9">
        <f t="shared" si="17"/>
        <v>45608</v>
      </c>
      <c r="BG5" s="9">
        <f t="shared" si="17"/>
        <v>45609</v>
      </c>
      <c r="BH5" s="9">
        <f t="shared" si="17"/>
        <v>45610</v>
      </c>
      <c r="BI5" s="9">
        <f t="shared" si="17"/>
        <v>45611</v>
      </c>
      <c r="BJ5" s="9">
        <f t="shared" si="17"/>
        <v>45612</v>
      </c>
      <c r="BK5" s="9">
        <f t="shared" si="17"/>
        <v>45613</v>
      </c>
      <c r="BL5" s="9">
        <f t="shared" si="17"/>
        <v>45614</v>
      </c>
      <c r="BM5" s="9">
        <f t="shared" si="17"/>
        <v>45615</v>
      </c>
      <c r="BN5" s="9">
        <f t="shared" si="17"/>
        <v>45616</v>
      </c>
      <c r="BO5" s="9">
        <f t="shared" si="17"/>
        <v>45617</v>
      </c>
      <c r="BP5" s="9">
        <f t="shared" si="17"/>
        <v>45618</v>
      </c>
      <c r="BQ5" s="9">
        <f t="shared" si="17"/>
        <v>45619</v>
      </c>
      <c r="BR5" s="9">
        <f t="shared" si="17"/>
        <v>45620</v>
      </c>
      <c r="BS5" s="9">
        <f t="shared" si="17"/>
        <v>45621</v>
      </c>
      <c r="BT5" s="9">
        <f t="shared" si="17"/>
        <v>45622</v>
      </c>
      <c r="BU5" s="9">
        <f t="shared" ref="BU5:EF5" si="18">BU15</f>
        <v>45623</v>
      </c>
      <c r="BV5" s="9">
        <f t="shared" si="18"/>
        <v>45624</v>
      </c>
      <c r="BW5" s="9">
        <f t="shared" si="18"/>
        <v>45625</v>
      </c>
      <c r="BX5" s="9">
        <f t="shared" si="18"/>
        <v>45626</v>
      </c>
      <c r="BY5" s="9">
        <f t="shared" si="18"/>
        <v>45627</v>
      </c>
      <c r="BZ5" s="9">
        <f t="shared" si="18"/>
        <v>45628</v>
      </c>
      <c r="CA5" s="9">
        <f t="shared" si="18"/>
        <v>45629</v>
      </c>
      <c r="CB5" s="9">
        <f t="shared" si="18"/>
        <v>45630</v>
      </c>
      <c r="CC5" s="9">
        <f t="shared" si="18"/>
        <v>45631</v>
      </c>
      <c r="CD5" s="9">
        <f t="shared" si="18"/>
        <v>45632</v>
      </c>
      <c r="CE5" s="9">
        <f t="shared" si="18"/>
        <v>45633</v>
      </c>
      <c r="CF5" s="9">
        <f t="shared" si="18"/>
        <v>45634</v>
      </c>
      <c r="CG5" s="9">
        <f t="shared" si="18"/>
        <v>45635</v>
      </c>
      <c r="CH5" s="9">
        <f t="shared" si="18"/>
        <v>45636</v>
      </c>
      <c r="CI5" s="9">
        <f t="shared" si="18"/>
        <v>45637</v>
      </c>
      <c r="CJ5" s="9">
        <f t="shared" si="18"/>
        <v>45638</v>
      </c>
      <c r="CK5" s="9">
        <f t="shared" si="18"/>
        <v>45639</v>
      </c>
      <c r="CL5" s="9">
        <f t="shared" si="18"/>
        <v>45640</v>
      </c>
      <c r="CM5" s="9">
        <f t="shared" si="18"/>
        <v>45641</v>
      </c>
      <c r="CN5" s="9">
        <f t="shared" si="18"/>
        <v>45642</v>
      </c>
      <c r="CO5" s="9">
        <f t="shared" si="18"/>
        <v>45643</v>
      </c>
      <c r="CP5" s="9">
        <f t="shared" si="18"/>
        <v>45644</v>
      </c>
      <c r="CQ5" s="9">
        <f t="shared" si="18"/>
        <v>45645</v>
      </c>
      <c r="CR5" s="9">
        <f t="shared" si="18"/>
        <v>45646</v>
      </c>
      <c r="CS5" s="9">
        <f t="shared" si="18"/>
        <v>45647</v>
      </c>
      <c r="CT5" s="9">
        <f t="shared" si="18"/>
        <v>45648</v>
      </c>
      <c r="CU5" s="9">
        <f t="shared" si="18"/>
        <v>45649</v>
      </c>
      <c r="CV5" s="9">
        <f t="shared" si="18"/>
        <v>45650</v>
      </c>
      <c r="CW5" s="9">
        <f t="shared" si="18"/>
        <v>45651</v>
      </c>
      <c r="CX5" s="9">
        <f t="shared" si="18"/>
        <v>45652</v>
      </c>
      <c r="CY5" s="9">
        <f t="shared" si="18"/>
        <v>45653</v>
      </c>
      <c r="CZ5" s="9">
        <f t="shared" si="18"/>
        <v>45654</v>
      </c>
      <c r="DA5" s="9">
        <f t="shared" si="18"/>
        <v>45655</v>
      </c>
      <c r="DB5" s="9">
        <f t="shared" si="18"/>
        <v>45656</v>
      </c>
      <c r="DC5" s="9">
        <f t="shared" si="18"/>
        <v>45657</v>
      </c>
      <c r="DD5" s="9">
        <f t="shared" si="18"/>
        <v>45658</v>
      </c>
      <c r="DE5" s="9">
        <f t="shared" si="18"/>
        <v>45659</v>
      </c>
      <c r="DF5" s="9">
        <f t="shared" si="18"/>
        <v>45660</v>
      </c>
      <c r="DG5" s="9">
        <f t="shared" si="18"/>
        <v>45661</v>
      </c>
      <c r="DH5" s="9">
        <f t="shared" si="18"/>
        <v>45662</v>
      </c>
      <c r="DI5" s="9">
        <f t="shared" si="18"/>
        <v>45663</v>
      </c>
      <c r="DJ5" s="9">
        <f t="shared" si="18"/>
        <v>45664</v>
      </c>
      <c r="DK5" s="9">
        <f t="shared" si="18"/>
        <v>45665</v>
      </c>
      <c r="DL5" s="9">
        <f t="shared" si="18"/>
        <v>45666</v>
      </c>
      <c r="DM5" s="9">
        <f t="shared" si="18"/>
        <v>45667</v>
      </c>
      <c r="DN5" s="9">
        <f t="shared" si="18"/>
        <v>45668</v>
      </c>
      <c r="DO5" s="9">
        <f t="shared" si="18"/>
        <v>45669</v>
      </c>
      <c r="DP5" s="9">
        <f t="shared" si="18"/>
        <v>45670</v>
      </c>
      <c r="DQ5" s="9">
        <f t="shared" si="18"/>
        <v>45671</v>
      </c>
      <c r="DR5" s="9">
        <f t="shared" si="18"/>
        <v>45672</v>
      </c>
      <c r="DS5" s="9">
        <f t="shared" si="18"/>
        <v>45673</v>
      </c>
      <c r="DT5" s="9">
        <f t="shared" si="18"/>
        <v>45674</v>
      </c>
      <c r="DU5" s="9">
        <f t="shared" si="18"/>
        <v>45675</v>
      </c>
      <c r="DV5" s="9">
        <f t="shared" si="18"/>
        <v>45676</v>
      </c>
      <c r="DW5" s="9">
        <f t="shared" si="18"/>
        <v>45677</v>
      </c>
      <c r="DX5" s="9">
        <f t="shared" si="18"/>
        <v>45678</v>
      </c>
      <c r="DY5" s="9">
        <f t="shared" si="18"/>
        <v>45679</v>
      </c>
      <c r="DZ5" s="9">
        <f t="shared" si="18"/>
        <v>45680</v>
      </c>
      <c r="EA5" s="9">
        <f t="shared" si="18"/>
        <v>45681</v>
      </c>
      <c r="EB5" s="9">
        <f t="shared" si="18"/>
        <v>45682</v>
      </c>
      <c r="EC5" s="9">
        <f t="shared" si="18"/>
        <v>45683</v>
      </c>
      <c r="ED5" s="9">
        <f t="shared" si="18"/>
        <v>45684</v>
      </c>
      <c r="EE5" s="9">
        <f t="shared" si="18"/>
        <v>45685</v>
      </c>
      <c r="EF5" s="9">
        <f t="shared" si="18"/>
        <v>45686</v>
      </c>
      <c r="EG5" s="9">
        <f t="shared" ref="EG5:GE5" si="19">EG15</f>
        <v>45687</v>
      </c>
      <c r="EH5" s="9">
        <f t="shared" si="19"/>
        <v>45688</v>
      </c>
      <c r="EI5" s="9">
        <f t="shared" si="19"/>
        <v>45689</v>
      </c>
      <c r="EJ5" s="9">
        <f t="shared" si="19"/>
        <v>45690</v>
      </c>
      <c r="EK5" s="9">
        <f t="shared" si="19"/>
        <v>45691</v>
      </c>
      <c r="EL5" s="9">
        <f t="shared" si="19"/>
        <v>45692</v>
      </c>
      <c r="EM5" s="9">
        <f t="shared" si="19"/>
        <v>45693</v>
      </c>
      <c r="EN5" s="9">
        <f t="shared" si="19"/>
        <v>45694</v>
      </c>
      <c r="EO5" s="9">
        <f t="shared" si="19"/>
        <v>45695</v>
      </c>
      <c r="EP5" s="9">
        <f t="shared" si="19"/>
        <v>45696</v>
      </c>
      <c r="EQ5" s="9">
        <f t="shared" si="19"/>
        <v>45697</v>
      </c>
      <c r="ER5" s="9">
        <f t="shared" si="19"/>
        <v>45698</v>
      </c>
      <c r="ES5" s="9">
        <f t="shared" si="19"/>
        <v>45699</v>
      </c>
      <c r="ET5" s="9">
        <f t="shared" si="19"/>
        <v>45700</v>
      </c>
      <c r="EU5" s="9">
        <f t="shared" si="19"/>
        <v>45701</v>
      </c>
      <c r="EV5" s="9">
        <f t="shared" si="19"/>
        <v>45702</v>
      </c>
      <c r="EW5" s="9">
        <f t="shared" si="19"/>
        <v>45703</v>
      </c>
      <c r="EX5" s="9">
        <f t="shared" si="19"/>
        <v>45704</v>
      </c>
      <c r="EY5" s="9">
        <f t="shared" si="19"/>
        <v>45705</v>
      </c>
      <c r="EZ5" s="9">
        <f t="shared" si="19"/>
        <v>45706</v>
      </c>
      <c r="FA5" s="9">
        <f t="shared" si="19"/>
        <v>45707</v>
      </c>
      <c r="FB5" s="9">
        <f t="shared" si="19"/>
        <v>45708</v>
      </c>
      <c r="FC5" s="9">
        <f t="shared" si="19"/>
        <v>45709</v>
      </c>
      <c r="FD5" s="9">
        <f t="shared" si="19"/>
        <v>45710</v>
      </c>
      <c r="FE5" s="9">
        <f t="shared" si="19"/>
        <v>45711</v>
      </c>
      <c r="FF5" s="9">
        <f t="shared" si="19"/>
        <v>45712</v>
      </c>
      <c r="FG5" s="9">
        <f t="shared" si="19"/>
        <v>45713</v>
      </c>
      <c r="FH5" s="9">
        <f t="shared" si="19"/>
        <v>45714</v>
      </c>
      <c r="FI5" s="9">
        <f t="shared" si="19"/>
        <v>45715</v>
      </c>
      <c r="FJ5" s="9">
        <f t="shared" si="19"/>
        <v>45716</v>
      </c>
      <c r="FK5" s="9">
        <f t="shared" si="19"/>
        <v>45717</v>
      </c>
      <c r="FL5" s="9">
        <f t="shared" si="19"/>
        <v>45718</v>
      </c>
      <c r="FM5" s="9">
        <f t="shared" si="19"/>
        <v>45719</v>
      </c>
      <c r="FN5" s="9">
        <f t="shared" si="19"/>
        <v>45720</v>
      </c>
      <c r="FO5" s="9">
        <f t="shared" si="19"/>
        <v>45721</v>
      </c>
      <c r="FP5" s="9">
        <f t="shared" si="19"/>
        <v>45722</v>
      </c>
      <c r="FQ5" s="9">
        <f t="shared" si="19"/>
        <v>45723</v>
      </c>
      <c r="FR5" s="9">
        <f t="shared" si="19"/>
        <v>45724</v>
      </c>
      <c r="FS5" s="9">
        <f t="shared" si="19"/>
        <v>45725</v>
      </c>
      <c r="FT5" s="9">
        <f t="shared" si="19"/>
        <v>45726</v>
      </c>
      <c r="FU5" s="9">
        <f t="shared" si="19"/>
        <v>45727</v>
      </c>
      <c r="FV5" s="9">
        <f t="shared" si="19"/>
        <v>45728</v>
      </c>
      <c r="FW5" s="9">
        <f t="shared" si="19"/>
        <v>45729</v>
      </c>
      <c r="FX5" s="9">
        <f t="shared" si="19"/>
        <v>45730</v>
      </c>
      <c r="FY5" s="9">
        <f t="shared" si="19"/>
        <v>45731</v>
      </c>
      <c r="FZ5" s="9">
        <f t="shared" si="19"/>
        <v>45732</v>
      </c>
      <c r="GA5" s="9">
        <f t="shared" si="19"/>
        <v>45733</v>
      </c>
      <c r="GB5" s="9">
        <f t="shared" si="19"/>
        <v>45734</v>
      </c>
      <c r="GC5" s="9">
        <f t="shared" si="19"/>
        <v>45735</v>
      </c>
      <c r="GD5" s="9">
        <f t="shared" si="19"/>
        <v>45736</v>
      </c>
      <c r="GE5" s="9">
        <f t="shared" si="19"/>
        <v>45737</v>
      </c>
    </row>
    <row r="6" spans="1:187" hidden="1" x14ac:dyDescent="0.3">
      <c r="A6" s="10">
        <f>G3</f>
        <v>1</v>
      </c>
      <c r="B6" s="5" t="str">
        <f t="shared" ref="B6:AG6" ca="1" si="20">INDIRECT(ADDRESS(ROW(A$16)+$A6*2-1,COLUMN(B14)))</f>
        <v/>
      </c>
      <c r="C6" s="5" t="str">
        <f t="shared" ca="1" si="20"/>
        <v>CALÇAS JEANS, SOCIAIS, ESPORTIVAS</v>
      </c>
      <c r="D6" s="5" t="str">
        <f t="shared" ca="1" si="20"/>
        <v/>
      </c>
      <c r="E6" s="5">
        <f t="shared" ca="1" si="20"/>
        <v>30</v>
      </c>
      <c r="F6" s="5" t="str">
        <f t="shared" ca="1" si="20"/>
        <v/>
      </c>
      <c r="G6" s="5" t="str">
        <f t="shared" ca="1" si="20"/>
        <v>ENTRADA</v>
      </c>
      <c r="H6" s="5">
        <f t="shared" ca="1" si="20"/>
        <v>10</v>
      </c>
      <c r="I6" s="5">
        <f t="shared" ca="1" si="20"/>
        <v>0</v>
      </c>
      <c r="J6" s="5">
        <f t="shared" ca="1" si="20"/>
        <v>0</v>
      </c>
      <c r="K6" s="5">
        <f t="shared" ca="1" si="20"/>
        <v>0</v>
      </c>
      <c r="L6" s="5">
        <f t="shared" ca="1" si="20"/>
        <v>0</v>
      </c>
      <c r="M6" s="5">
        <f t="shared" ca="1" si="20"/>
        <v>0</v>
      </c>
      <c r="N6" s="5">
        <f t="shared" ca="1" si="20"/>
        <v>0</v>
      </c>
      <c r="O6" s="5">
        <f t="shared" ca="1" si="20"/>
        <v>0</v>
      </c>
      <c r="P6" s="5">
        <f t="shared" ca="1" si="20"/>
        <v>0</v>
      </c>
      <c r="Q6" s="5">
        <f t="shared" ca="1" si="20"/>
        <v>0</v>
      </c>
      <c r="R6" s="5">
        <f t="shared" ca="1" si="20"/>
        <v>0</v>
      </c>
      <c r="S6" s="5">
        <f t="shared" ca="1" si="20"/>
        <v>0</v>
      </c>
      <c r="T6" s="5">
        <f t="shared" ca="1" si="20"/>
        <v>0</v>
      </c>
      <c r="U6" s="5">
        <f t="shared" ca="1" si="20"/>
        <v>0</v>
      </c>
      <c r="V6" s="5">
        <f t="shared" ca="1" si="20"/>
        <v>0</v>
      </c>
      <c r="W6" s="5">
        <f t="shared" ca="1" si="20"/>
        <v>0</v>
      </c>
      <c r="X6" s="5">
        <f t="shared" ca="1" si="20"/>
        <v>0</v>
      </c>
      <c r="Y6" s="5">
        <f t="shared" ca="1" si="20"/>
        <v>0</v>
      </c>
      <c r="Z6" s="5">
        <f t="shared" ca="1" si="20"/>
        <v>0</v>
      </c>
      <c r="AA6" s="5">
        <f t="shared" ca="1" si="20"/>
        <v>0</v>
      </c>
      <c r="AB6" s="5">
        <f t="shared" ca="1" si="20"/>
        <v>0</v>
      </c>
      <c r="AC6" s="5">
        <f t="shared" ca="1" si="20"/>
        <v>0</v>
      </c>
      <c r="AD6" s="5">
        <f t="shared" ca="1" si="20"/>
        <v>0</v>
      </c>
      <c r="AE6" s="5">
        <f t="shared" ca="1" si="20"/>
        <v>0</v>
      </c>
      <c r="AF6" s="5">
        <f t="shared" ca="1" si="20"/>
        <v>0</v>
      </c>
      <c r="AG6" s="5">
        <f t="shared" ca="1" si="20"/>
        <v>0</v>
      </c>
      <c r="AH6" s="5">
        <f t="shared" ref="AH6:BM6" ca="1" si="21">INDIRECT(ADDRESS(ROW(AG$16)+$A6*2-1,COLUMN(AH14)))</f>
        <v>0</v>
      </c>
      <c r="AI6" s="5">
        <f t="shared" ca="1" si="21"/>
        <v>0</v>
      </c>
      <c r="AJ6" s="5">
        <f t="shared" ca="1" si="21"/>
        <v>0</v>
      </c>
      <c r="AK6" s="5">
        <f t="shared" ca="1" si="21"/>
        <v>0</v>
      </c>
      <c r="AL6" s="5">
        <f t="shared" ca="1" si="21"/>
        <v>0</v>
      </c>
      <c r="AM6" s="5">
        <f t="shared" ca="1" si="21"/>
        <v>0</v>
      </c>
      <c r="AN6" s="5">
        <f t="shared" ca="1" si="21"/>
        <v>0</v>
      </c>
      <c r="AO6" s="5">
        <f t="shared" ca="1" si="21"/>
        <v>0</v>
      </c>
      <c r="AP6" s="5">
        <f t="shared" ca="1" si="21"/>
        <v>0</v>
      </c>
      <c r="AQ6" s="5">
        <f t="shared" ca="1" si="21"/>
        <v>0</v>
      </c>
      <c r="AR6" s="5">
        <f t="shared" ca="1" si="21"/>
        <v>0</v>
      </c>
      <c r="AS6" s="5">
        <f t="shared" ca="1" si="21"/>
        <v>0</v>
      </c>
      <c r="AT6" s="5">
        <f t="shared" ca="1" si="21"/>
        <v>0</v>
      </c>
      <c r="AU6" s="5">
        <f t="shared" ca="1" si="21"/>
        <v>0</v>
      </c>
      <c r="AV6" s="5">
        <f t="shared" ca="1" si="21"/>
        <v>0</v>
      </c>
      <c r="AW6" s="5">
        <f t="shared" ca="1" si="21"/>
        <v>0</v>
      </c>
      <c r="AX6" s="5">
        <f t="shared" ca="1" si="21"/>
        <v>0</v>
      </c>
      <c r="AY6" s="5">
        <f t="shared" ca="1" si="21"/>
        <v>0</v>
      </c>
      <c r="AZ6" s="5">
        <f t="shared" ca="1" si="21"/>
        <v>0</v>
      </c>
      <c r="BA6" s="5">
        <f t="shared" ca="1" si="21"/>
        <v>0</v>
      </c>
      <c r="BB6" s="5">
        <f t="shared" ca="1" si="21"/>
        <v>0</v>
      </c>
      <c r="BC6" s="5">
        <f t="shared" ca="1" si="21"/>
        <v>0</v>
      </c>
      <c r="BD6" s="5">
        <f t="shared" ca="1" si="21"/>
        <v>0</v>
      </c>
      <c r="BE6" s="5">
        <f t="shared" ca="1" si="21"/>
        <v>0</v>
      </c>
      <c r="BF6" s="5">
        <f t="shared" ca="1" si="21"/>
        <v>0</v>
      </c>
      <c r="BG6" s="5">
        <f t="shared" ca="1" si="21"/>
        <v>0</v>
      </c>
      <c r="BH6" s="5">
        <f t="shared" ca="1" si="21"/>
        <v>0</v>
      </c>
      <c r="BI6" s="5">
        <f t="shared" ca="1" si="21"/>
        <v>0</v>
      </c>
      <c r="BJ6" s="5">
        <f t="shared" ca="1" si="21"/>
        <v>0</v>
      </c>
      <c r="BK6" s="5">
        <f t="shared" ca="1" si="21"/>
        <v>0</v>
      </c>
      <c r="BL6" s="5">
        <f t="shared" ca="1" si="21"/>
        <v>0</v>
      </c>
      <c r="BM6" s="5">
        <f t="shared" ca="1" si="21"/>
        <v>0</v>
      </c>
      <c r="BN6" s="5">
        <f t="shared" ref="BN6:CS6" ca="1" si="22">INDIRECT(ADDRESS(ROW(BM$16)+$A6*2-1,COLUMN(BN14)))</f>
        <v>0</v>
      </c>
      <c r="BO6" s="5">
        <f t="shared" ca="1" si="22"/>
        <v>0</v>
      </c>
      <c r="BP6" s="5">
        <f t="shared" ca="1" si="22"/>
        <v>0</v>
      </c>
      <c r="BQ6" s="5">
        <f t="shared" ca="1" si="22"/>
        <v>0</v>
      </c>
      <c r="BR6" s="5">
        <f t="shared" ca="1" si="22"/>
        <v>0</v>
      </c>
      <c r="BS6" s="5">
        <f t="shared" ca="1" si="22"/>
        <v>0</v>
      </c>
      <c r="BT6" s="5">
        <f t="shared" ca="1" si="22"/>
        <v>0</v>
      </c>
      <c r="BU6" s="5">
        <f t="shared" ca="1" si="22"/>
        <v>0</v>
      </c>
      <c r="BV6" s="5">
        <f t="shared" ca="1" si="22"/>
        <v>0</v>
      </c>
      <c r="BW6" s="5">
        <f t="shared" ca="1" si="22"/>
        <v>0</v>
      </c>
      <c r="BX6" s="5">
        <f t="shared" ca="1" si="22"/>
        <v>0</v>
      </c>
      <c r="BY6" s="5">
        <f t="shared" ca="1" si="22"/>
        <v>0</v>
      </c>
      <c r="BZ6" s="5">
        <f t="shared" ca="1" si="22"/>
        <v>0</v>
      </c>
      <c r="CA6" s="5">
        <f t="shared" ca="1" si="22"/>
        <v>0</v>
      </c>
      <c r="CB6" s="5">
        <f t="shared" ca="1" si="22"/>
        <v>0</v>
      </c>
      <c r="CC6" s="5">
        <f t="shared" ca="1" si="22"/>
        <v>0</v>
      </c>
      <c r="CD6" s="5">
        <f t="shared" ca="1" si="22"/>
        <v>0</v>
      </c>
      <c r="CE6" s="5">
        <f t="shared" ca="1" si="22"/>
        <v>0</v>
      </c>
      <c r="CF6" s="5">
        <f t="shared" ca="1" si="22"/>
        <v>0</v>
      </c>
      <c r="CG6" s="5">
        <f t="shared" ca="1" si="22"/>
        <v>0</v>
      </c>
      <c r="CH6" s="5">
        <f t="shared" ca="1" si="22"/>
        <v>0</v>
      </c>
      <c r="CI6" s="5">
        <f t="shared" ca="1" si="22"/>
        <v>0</v>
      </c>
      <c r="CJ6" s="5">
        <f t="shared" ca="1" si="22"/>
        <v>0</v>
      </c>
      <c r="CK6" s="5">
        <f t="shared" ca="1" si="22"/>
        <v>0</v>
      </c>
      <c r="CL6" s="5">
        <f t="shared" ca="1" si="22"/>
        <v>0</v>
      </c>
      <c r="CM6" s="5">
        <f t="shared" ca="1" si="22"/>
        <v>0</v>
      </c>
      <c r="CN6" s="5">
        <f t="shared" ca="1" si="22"/>
        <v>0</v>
      </c>
      <c r="CO6" s="5">
        <f t="shared" ca="1" si="22"/>
        <v>0</v>
      </c>
      <c r="CP6" s="5">
        <f t="shared" ca="1" si="22"/>
        <v>0</v>
      </c>
      <c r="CQ6" s="5">
        <f t="shared" ca="1" si="22"/>
        <v>0</v>
      </c>
      <c r="CR6" s="5">
        <f t="shared" ca="1" si="22"/>
        <v>0</v>
      </c>
      <c r="CS6" s="5">
        <f t="shared" ca="1" si="22"/>
        <v>0</v>
      </c>
      <c r="CT6" s="5">
        <f t="shared" ref="CT6:DY6" ca="1" si="23">INDIRECT(ADDRESS(ROW(CS$16)+$A6*2-1,COLUMN(CT14)))</f>
        <v>0</v>
      </c>
      <c r="CU6" s="5">
        <f t="shared" ca="1" si="23"/>
        <v>0</v>
      </c>
      <c r="CV6" s="5">
        <f t="shared" ca="1" si="23"/>
        <v>0</v>
      </c>
      <c r="CW6" s="5">
        <f t="shared" ca="1" si="23"/>
        <v>0</v>
      </c>
      <c r="CX6" s="5">
        <f t="shared" ca="1" si="23"/>
        <v>0</v>
      </c>
      <c r="CY6" s="5">
        <f t="shared" ca="1" si="23"/>
        <v>0</v>
      </c>
      <c r="CZ6" s="5">
        <f t="shared" ca="1" si="23"/>
        <v>0</v>
      </c>
      <c r="DA6" s="5">
        <f t="shared" ca="1" si="23"/>
        <v>0</v>
      </c>
      <c r="DB6" s="5">
        <f t="shared" ca="1" si="23"/>
        <v>0</v>
      </c>
      <c r="DC6" s="5">
        <f t="shared" ca="1" si="23"/>
        <v>0</v>
      </c>
      <c r="DD6" s="5">
        <f t="shared" ca="1" si="23"/>
        <v>0</v>
      </c>
      <c r="DE6" s="5">
        <f t="shared" ca="1" si="23"/>
        <v>0</v>
      </c>
      <c r="DF6" s="5">
        <f t="shared" ca="1" si="23"/>
        <v>0</v>
      </c>
      <c r="DG6" s="5">
        <f t="shared" ca="1" si="23"/>
        <v>0</v>
      </c>
      <c r="DH6" s="5">
        <f t="shared" ca="1" si="23"/>
        <v>0</v>
      </c>
      <c r="DI6" s="5">
        <f t="shared" ca="1" si="23"/>
        <v>0</v>
      </c>
      <c r="DJ6" s="5">
        <f t="shared" ca="1" si="23"/>
        <v>0</v>
      </c>
      <c r="DK6" s="5">
        <f t="shared" ca="1" si="23"/>
        <v>0</v>
      </c>
      <c r="DL6" s="5">
        <f t="shared" ca="1" si="23"/>
        <v>0</v>
      </c>
      <c r="DM6" s="5">
        <f t="shared" ca="1" si="23"/>
        <v>0</v>
      </c>
      <c r="DN6" s="5">
        <f t="shared" ca="1" si="23"/>
        <v>0</v>
      </c>
      <c r="DO6" s="5">
        <f t="shared" ca="1" si="23"/>
        <v>0</v>
      </c>
      <c r="DP6" s="5">
        <f t="shared" ca="1" si="23"/>
        <v>0</v>
      </c>
      <c r="DQ6" s="5">
        <f t="shared" ca="1" si="23"/>
        <v>0</v>
      </c>
      <c r="DR6" s="5">
        <f t="shared" ca="1" si="23"/>
        <v>0</v>
      </c>
      <c r="DS6" s="5">
        <f t="shared" ca="1" si="23"/>
        <v>0</v>
      </c>
      <c r="DT6" s="5">
        <f t="shared" ca="1" si="23"/>
        <v>0</v>
      </c>
      <c r="DU6" s="5">
        <f t="shared" ca="1" si="23"/>
        <v>0</v>
      </c>
      <c r="DV6" s="5">
        <f t="shared" ca="1" si="23"/>
        <v>0</v>
      </c>
      <c r="DW6" s="5">
        <f t="shared" ca="1" si="23"/>
        <v>0</v>
      </c>
      <c r="DX6" s="5">
        <f t="shared" ca="1" si="23"/>
        <v>0</v>
      </c>
      <c r="DY6" s="5">
        <f t="shared" ca="1" si="23"/>
        <v>0</v>
      </c>
      <c r="DZ6" s="5">
        <f t="shared" ref="DZ6:FE6" ca="1" si="24">INDIRECT(ADDRESS(ROW(DY$16)+$A6*2-1,COLUMN(DZ14)))</f>
        <v>0</v>
      </c>
      <c r="EA6" s="5">
        <f t="shared" ca="1" si="24"/>
        <v>0</v>
      </c>
      <c r="EB6" s="5">
        <f t="shared" ca="1" si="24"/>
        <v>0</v>
      </c>
      <c r="EC6" s="5">
        <f t="shared" ca="1" si="24"/>
        <v>0</v>
      </c>
      <c r="ED6" s="5">
        <f t="shared" ca="1" si="24"/>
        <v>0</v>
      </c>
      <c r="EE6" s="5">
        <f t="shared" ca="1" si="24"/>
        <v>0</v>
      </c>
      <c r="EF6" s="5">
        <f t="shared" ca="1" si="24"/>
        <v>0</v>
      </c>
      <c r="EG6" s="5">
        <f t="shared" ca="1" si="24"/>
        <v>0</v>
      </c>
      <c r="EH6" s="5">
        <f t="shared" ca="1" si="24"/>
        <v>0</v>
      </c>
      <c r="EI6" s="5">
        <f t="shared" ca="1" si="24"/>
        <v>0</v>
      </c>
      <c r="EJ6" s="5">
        <f t="shared" ca="1" si="24"/>
        <v>0</v>
      </c>
      <c r="EK6" s="5">
        <f t="shared" ca="1" si="24"/>
        <v>0</v>
      </c>
      <c r="EL6" s="5">
        <f t="shared" ca="1" si="24"/>
        <v>0</v>
      </c>
      <c r="EM6" s="5">
        <f t="shared" ca="1" si="24"/>
        <v>0</v>
      </c>
      <c r="EN6" s="5">
        <f t="shared" ca="1" si="24"/>
        <v>0</v>
      </c>
      <c r="EO6" s="5">
        <f t="shared" ca="1" si="24"/>
        <v>0</v>
      </c>
      <c r="EP6" s="5">
        <f t="shared" ca="1" si="24"/>
        <v>0</v>
      </c>
      <c r="EQ6" s="5">
        <f t="shared" ca="1" si="24"/>
        <v>0</v>
      </c>
      <c r="ER6" s="5">
        <f t="shared" ca="1" si="24"/>
        <v>0</v>
      </c>
      <c r="ES6" s="5">
        <f t="shared" ca="1" si="24"/>
        <v>0</v>
      </c>
      <c r="ET6" s="5">
        <f t="shared" ca="1" si="24"/>
        <v>0</v>
      </c>
      <c r="EU6" s="5">
        <f t="shared" ca="1" si="24"/>
        <v>0</v>
      </c>
      <c r="EV6" s="5">
        <f t="shared" ca="1" si="24"/>
        <v>0</v>
      </c>
      <c r="EW6" s="5">
        <f t="shared" ca="1" si="24"/>
        <v>0</v>
      </c>
      <c r="EX6" s="5">
        <f t="shared" ca="1" si="24"/>
        <v>0</v>
      </c>
      <c r="EY6" s="5">
        <f t="shared" ca="1" si="24"/>
        <v>0</v>
      </c>
      <c r="EZ6" s="5">
        <f t="shared" ca="1" si="24"/>
        <v>0</v>
      </c>
      <c r="FA6" s="5">
        <f t="shared" ca="1" si="24"/>
        <v>0</v>
      </c>
      <c r="FB6" s="5">
        <f t="shared" ca="1" si="24"/>
        <v>0</v>
      </c>
      <c r="FC6" s="5">
        <f t="shared" ca="1" si="24"/>
        <v>0</v>
      </c>
      <c r="FD6" s="5">
        <f t="shared" ca="1" si="24"/>
        <v>0</v>
      </c>
      <c r="FE6" s="5">
        <f t="shared" ca="1" si="24"/>
        <v>0</v>
      </c>
      <c r="FF6" s="5">
        <f t="shared" ref="FF6:GE6" ca="1" si="25">INDIRECT(ADDRESS(ROW(FE$16)+$A6*2-1,COLUMN(FF14)))</f>
        <v>0</v>
      </c>
      <c r="FG6" s="5">
        <f t="shared" ca="1" si="25"/>
        <v>0</v>
      </c>
      <c r="FH6" s="5">
        <f t="shared" ca="1" si="25"/>
        <v>0</v>
      </c>
      <c r="FI6" s="5">
        <f t="shared" ca="1" si="25"/>
        <v>0</v>
      </c>
      <c r="FJ6" s="5">
        <f t="shared" ca="1" si="25"/>
        <v>0</v>
      </c>
      <c r="FK6" s="5">
        <f t="shared" ca="1" si="25"/>
        <v>0</v>
      </c>
      <c r="FL6" s="5">
        <f t="shared" ca="1" si="25"/>
        <v>0</v>
      </c>
      <c r="FM6" s="5">
        <f t="shared" ca="1" si="25"/>
        <v>0</v>
      </c>
      <c r="FN6" s="5">
        <f t="shared" ca="1" si="25"/>
        <v>0</v>
      </c>
      <c r="FO6" s="5">
        <f t="shared" ca="1" si="25"/>
        <v>0</v>
      </c>
      <c r="FP6" s="5">
        <f t="shared" ca="1" si="25"/>
        <v>0</v>
      </c>
      <c r="FQ6" s="5">
        <f t="shared" ca="1" si="25"/>
        <v>0</v>
      </c>
      <c r="FR6" s="5">
        <f t="shared" ca="1" si="25"/>
        <v>0</v>
      </c>
      <c r="FS6" s="5">
        <f t="shared" ca="1" si="25"/>
        <v>0</v>
      </c>
      <c r="FT6" s="5">
        <f t="shared" ca="1" si="25"/>
        <v>0</v>
      </c>
      <c r="FU6" s="5">
        <f t="shared" ca="1" si="25"/>
        <v>0</v>
      </c>
      <c r="FV6" s="5">
        <f t="shared" ca="1" si="25"/>
        <v>0</v>
      </c>
      <c r="FW6" s="5">
        <f t="shared" ca="1" si="25"/>
        <v>0</v>
      </c>
      <c r="FX6" s="5">
        <f t="shared" ca="1" si="25"/>
        <v>0</v>
      </c>
      <c r="FY6" s="5">
        <f t="shared" ca="1" si="25"/>
        <v>0</v>
      </c>
      <c r="FZ6" s="5">
        <f t="shared" ca="1" si="25"/>
        <v>0</v>
      </c>
      <c r="GA6" s="5">
        <f t="shared" ca="1" si="25"/>
        <v>0</v>
      </c>
      <c r="GB6" s="5">
        <f t="shared" ca="1" si="25"/>
        <v>0</v>
      </c>
      <c r="GC6" s="5">
        <f t="shared" ca="1" si="25"/>
        <v>0</v>
      </c>
      <c r="GD6" s="5">
        <f t="shared" ca="1" si="25"/>
        <v>0</v>
      </c>
      <c r="GE6" s="11">
        <f t="shared" ca="1" si="25"/>
        <v>0</v>
      </c>
    </row>
    <row r="7" spans="1:187" hidden="1" x14ac:dyDescent="0.3">
      <c r="A7" s="10"/>
      <c r="B7" s="5"/>
      <c r="C7" s="5"/>
      <c r="D7" s="5"/>
      <c r="E7" s="4"/>
      <c r="F7" s="4"/>
      <c r="G7" s="5" t="str">
        <f t="shared" ref="G7:AL7" ca="1" si="26">INDIRECT(ADDRESS(ROW(F$16)+$A6*2,COLUMN(G6)))</f>
        <v>SAÍDA</v>
      </c>
      <c r="H7" s="5">
        <f t="shared" ca="1" si="26"/>
        <v>5</v>
      </c>
      <c r="I7" s="5">
        <f t="shared" ca="1" si="26"/>
        <v>0</v>
      </c>
      <c r="J7" s="5">
        <f t="shared" ca="1" si="26"/>
        <v>0</v>
      </c>
      <c r="K7" s="5">
        <f t="shared" ca="1" si="26"/>
        <v>0</v>
      </c>
      <c r="L7" s="5">
        <f t="shared" ca="1" si="26"/>
        <v>0</v>
      </c>
      <c r="M7" s="5">
        <f t="shared" ca="1" si="26"/>
        <v>0</v>
      </c>
      <c r="N7" s="5">
        <f t="shared" ca="1" si="26"/>
        <v>0</v>
      </c>
      <c r="O7" s="5">
        <f t="shared" ca="1" si="26"/>
        <v>0</v>
      </c>
      <c r="P7" s="5">
        <f t="shared" ca="1" si="26"/>
        <v>0</v>
      </c>
      <c r="Q7" s="5">
        <f t="shared" ca="1" si="26"/>
        <v>0</v>
      </c>
      <c r="R7" s="5">
        <f t="shared" ca="1" si="26"/>
        <v>0</v>
      </c>
      <c r="S7" s="5">
        <f t="shared" ca="1" si="26"/>
        <v>0</v>
      </c>
      <c r="T7" s="5">
        <f t="shared" ca="1" si="26"/>
        <v>0</v>
      </c>
      <c r="U7" s="5">
        <f t="shared" ca="1" si="26"/>
        <v>0</v>
      </c>
      <c r="V7" s="5">
        <f t="shared" ca="1" si="26"/>
        <v>0</v>
      </c>
      <c r="W7" s="5">
        <f t="shared" ca="1" si="26"/>
        <v>0</v>
      </c>
      <c r="X7" s="5">
        <f t="shared" ca="1" si="26"/>
        <v>0</v>
      </c>
      <c r="Y7" s="5">
        <f t="shared" ca="1" si="26"/>
        <v>0</v>
      </c>
      <c r="Z7" s="5">
        <f t="shared" ca="1" si="26"/>
        <v>0</v>
      </c>
      <c r="AA7" s="5">
        <f t="shared" ca="1" si="26"/>
        <v>0</v>
      </c>
      <c r="AB7" s="5">
        <f t="shared" ca="1" si="26"/>
        <v>0</v>
      </c>
      <c r="AC7" s="5">
        <f t="shared" ca="1" si="26"/>
        <v>0</v>
      </c>
      <c r="AD7" s="5">
        <f t="shared" ca="1" si="26"/>
        <v>0</v>
      </c>
      <c r="AE7" s="5">
        <f t="shared" ca="1" si="26"/>
        <v>0</v>
      </c>
      <c r="AF7" s="5">
        <f t="shared" ca="1" si="26"/>
        <v>0</v>
      </c>
      <c r="AG7" s="5">
        <f t="shared" ca="1" si="26"/>
        <v>0</v>
      </c>
      <c r="AH7" s="5">
        <f t="shared" ca="1" si="26"/>
        <v>0</v>
      </c>
      <c r="AI7" s="5">
        <f t="shared" ca="1" si="26"/>
        <v>0</v>
      </c>
      <c r="AJ7" s="5">
        <f t="shared" ca="1" si="26"/>
        <v>0</v>
      </c>
      <c r="AK7" s="5">
        <f t="shared" ca="1" si="26"/>
        <v>0</v>
      </c>
      <c r="AL7" s="5">
        <f t="shared" ca="1" si="26"/>
        <v>0</v>
      </c>
      <c r="AM7" s="5">
        <f t="shared" ref="AM7:BR7" ca="1" si="27">INDIRECT(ADDRESS(ROW(AL$16)+$A6*2,COLUMN(AM6)))</f>
        <v>0</v>
      </c>
      <c r="AN7" s="5">
        <f t="shared" ca="1" si="27"/>
        <v>0</v>
      </c>
      <c r="AO7" s="5">
        <f t="shared" ca="1" si="27"/>
        <v>0</v>
      </c>
      <c r="AP7" s="5">
        <f t="shared" ca="1" si="27"/>
        <v>0</v>
      </c>
      <c r="AQ7" s="5">
        <f t="shared" ca="1" si="27"/>
        <v>0</v>
      </c>
      <c r="AR7" s="5">
        <f t="shared" ca="1" si="27"/>
        <v>0</v>
      </c>
      <c r="AS7" s="5">
        <f t="shared" ca="1" si="27"/>
        <v>0</v>
      </c>
      <c r="AT7" s="5">
        <f t="shared" ca="1" si="27"/>
        <v>0</v>
      </c>
      <c r="AU7" s="5">
        <f t="shared" ca="1" si="27"/>
        <v>0</v>
      </c>
      <c r="AV7" s="5">
        <f t="shared" ca="1" si="27"/>
        <v>0</v>
      </c>
      <c r="AW7" s="5">
        <f t="shared" ca="1" si="27"/>
        <v>0</v>
      </c>
      <c r="AX7" s="5">
        <f t="shared" ca="1" si="27"/>
        <v>0</v>
      </c>
      <c r="AY7" s="5">
        <f t="shared" ca="1" si="27"/>
        <v>0</v>
      </c>
      <c r="AZ7" s="5">
        <f t="shared" ca="1" si="27"/>
        <v>0</v>
      </c>
      <c r="BA7" s="5">
        <f t="shared" ca="1" si="27"/>
        <v>0</v>
      </c>
      <c r="BB7" s="5">
        <f t="shared" ca="1" si="27"/>
        <v>0</v>
      </c>
      <c r="BC7" s="5">
        <f t="shared" ca="1" si="27"/>
        <v>0</v>
      </c>
      <c r="BD7" s="5">
        <f t="shared" ca="1" si="27"/>
        <v>0</v>
      </c>
      <c r="BE7" s="5">
        <f t="shared" ca="1" si="27"/>
        <v>0</v>
      </c>
      <c r="BF7" s="5">
        <f t="shared" ca="1" si="27"/>
        <v>0</v>
      </c>
      <c r="BG7" s="5">
        <f t="shared" ca="1" si="27"/>
        <v>0</v>
      </c>
      <c r="BH7" s="5">
        <f t="shared" ca="1" si="27"/>
        <v>0</v>
      </c>
      <c r="BI7" s="5">
        <f t="shared" ca="1" si="27"/>
        <v>0</v>
      </c>
      <c r="BJ7" s="5">
        <f t="shared" ca="1" si="27"/>
        <v>0</v>
      </c>
      <c r="BK7" s="5">
        <f t="shared" ca="1" si="27"/>
        <v>0</v>
      </c>
      <c r="BL7" s="5">
        <f t="shared" ca="1" si="27"/>
        <v>0</v>
      </c>
      <c r="BM7" s="5">
        <f t="shared" ca="1" si="27"/>
        <v>0</v>
      </c>
      <c r="BN7" s="5">
        <f t="shared" ca="1" si="27"/>
        <v>0</v>
      </c>
      <c r="BO7" s="5">
        <f t="shared" ca="1" si="27"/>
        <v>0</v>
      </c>
      <c r="BP7" s="5">
        <f t="shared" ca="1" si="27"/>
        <v>0</v>
      </c>
      <c r="BQ7" s="5">
        <f t="shared" ca="1" si="27"/>
        <v>0</v>
      </c>
      <c r="BR7" s="5">
        <f t="shared" ca="1" si="27"/>
        <v>0</v>
      </c>
      <c r="BS7" s="5">
        <f t="shared" ref="BS7:CX7" ca="1" si="28">INDIRECT(ADDRESS(ROW(BR$16)+$A6*2,COLUMN(BS6)))</f>
        <v>0</v>
      </c>
      <c r="BT7" s="5">
        <f t="shared" ca="1" si="28"/>
        <v>0</v>
      </c>
      <c r="BU7" s="5">
        <f t="shared" ca="1" si="28"/>
        <v>0</v>
      </c>
      <c r="BV7" s="5">
        <f t="shared" ca="1" si="28"/>
        <v>0</v>
      </c>
      <c r="BW7" s="5">
        <f t="shared" ca="1" si="28"/>
        <v>0</v>
      </c>
      <c r="BX7" s="5">
        <f t="shared" ca="1" si="28"/>
        <v>0</v>
      </c>
      <c r="BY7" s="5">
        <f t="shared" ca="1" si="28"/>
        <v>0</v>
      </c>
      <c r="BZ7" s="5">
        <f t="shared" ca="1" si="28"/>
        <v>0</v>
      </c>
      <c r="CA7" s="5">
        <f t="shared" ca="1" si="28"/>
        <v>0</v>
      </c>
      <c r="CB7" s="5">
        <f t="shared" ca="1" si="28"/>
        <v>0</v>
      </c>
      <c r="CC7" s="5">
        <f t="shared" ca="1" si="28"/>
        <v>0</v>
      </c>
      <c r="CD7" s="5">
        <f t="shared" ca="1" si="28"/>
        <v>0</v>
      </c>
      <c r="CE7" s="5">
        <f t="shared" ca="1" si="28"/>
        <v>0</v>
      </c>
      <c r="CF7" s="5">
        <f t="shared" ca="1" si="28"/>
        <v>0</v>
      </c>
      <c r="CG7" s="5">
        <f t="shared" ca="1" si="28"/>
        <v>0</v>
      </c>
      <c r="CH7" s="5">
        <f t="shared" ca="1" si="28"/>
        <v>0</v>
      </c>
      <c r="CI7" s="5">
        <f t="shared" ca="1" si="28"/>
        <v>0</v>
      </c>
      <c r="CJ7" s="5">
        <f t="shared" ca="1" si="28"/>
        <v>0</v>
      </c>
      <c r="CK7" s="5">
        <f t="shared" ca="1" si="28"/>
        <v>0</v>
      </c>
      <c r="CL7" s="5">
        <f t="shared" ca="1" si="28"/>
        <v>0</v>
      </c>
      <c r="CM7" s="5">
        <f t="shared" ca="1" si="28"/>
        <v>0</v>
      </c>
      <c r="CN7" s="5">
        <f t="shared" ca="1" si="28"/>
        <v>0</v>
      </c>
      <c r="CO7" s="5">
        <f t="shared" ca="1" si="28"/>
        <v>0</v>
      </c>
      <c r="CP7" s="5">
        <f t="shared" ca="1" si="28"/>
        <v>0</v>
      </c>
      <c r="CQ7" s="5">
        <f t="shared" ca="1" si="28"/>
        <v>0</v>
      </c>
      <c r="CR7" s="5">
        <f t="shared" ca="1" si="28"/>
        <v>0</v>
      </c>
      <c r="CS7" s="5">
        <f t="shared" ca="1" si="28"/>
        <v>0</v>
      </c>
      <c r="CT7" s="5">
        <f t="shared" ca="1" si="28"/>
        <v>0</v>
      </c>
      <c r="CU7" s="5">
        <f t="shared" ca="1" si="28"/>
        <v>0</v>
      </c>
      <c r="CV7" s="5">
        <f t="shared" ca="1" si="28"/>
        <v>0</v>
      </c>
      <c r="CW7" s="5">
        <f t="shared" ca="1" si="28"/>
        <v>0</v>
      </c>
      <c r="CX7" s="5">
        <f t="shared" ca="1" si="28"/>
        <v>0</v>
      </c>
      <c r="CY7" s="5">
        <f t="shared" ref="CY7:ED7" ca="1" si="29">INDIRECT(ADDRESS(ROW(CX$16)+$A6*2,COLUMN(CY6)))</f>
        <v>0</v>
      </c>
      <c r="CZ7" s="5">
        <f t="shared" ca="1" si="29"/>
        <v>0</v>
      </c>
      <c r="DA7" s="5">
        <f t="shared" ca="1" si="29"/>
        <v>0</v>
      </c>
      <c r="DB7" s="5">
        <f t="shared" ca="1" si="29"/>
        <v>0</v>
      </c>
      <c r="DC7" s="5">
        <f t="shared" ca="1" si="29"/>
        <v>0</v>
      </c>
      <c r="DD7" s="5">
        <f t="shared" ca="1" si="29"/>
        <v>0</v>
      </c>
      <c r="DE7" s="5">
        <f t="shared" ca="1" si="29"/>
        <v>0</v>
      </c>
      <c r="DF7" s="5">
        <f t="shared" ca="1" si="29"/>
        <v>0</v>
      </c>
      <c r="DG7" s="5">
        <f t="shared" ca="1" si="29"/>
        <v>0</v>
      </c>
      <c r="DH7" s="5">
        <f t="shared" ca="1" si="29"/>
        <v>0</v>
      </c>
      <c r="DI7" s="5">
        <f t="shared" ca="1" si="29"/>
        <v>0</v>
      </c>
      <c r="DJ7" s="5">
        <f t="shared" ca="1" si="29"/>
        <v>0</v>
      </c>
      <c r="DK7" s="5">
        <f t="shared" ca="1" si="29"/>
        <v>0</v>
      </c>
      <c r="DL7" s="5">
        <f t="shared" ca="1" si="29"/>
        <v>0</v>
      </c>
      <c r="DM7" s="5">
        <f t="shared" ca="1" si="29"/>
        <v>0</v>
      </c>
      <c r="DN7" s="5">
        <f t="shared" ca="1" si="29"/>
        <v>0</v>
      </c>
      <c r="DO7" s="5">
        <f t="shared" ca="1" si="29"/>
        <v>0</v>
      </c>
      <c r="DP7" s="5">
        <f t="shared" ca="1" si="29"/>
        <v>0</v>
      </c>
      <c r="DQ7" s="5">
        <f t="shared" ca="1" si="29"/>
        <v>0</v>
      </c>
      <c r="DR7" s="5">
        <f t="shared" ca="1" si="29"/>
        <v>0</v>
      </c>
      <c r="DS7" s="5">
        <f t="shared" ca="1" si="29"/>
        <v>0</v>
      </c>
      <c r="DT7" s="5">
        <f t="shared" ca="1" si="29"/>
        <v>0</v>
      </c>
      <c r="DU7" s="5">
        <f t="shared" ca="1" si="29"/>
        <v>0</v>
      </c>
      <c r="DV7" s="5">
        <f t="shared" ca="1" si="29"/>
        <v>0</v>
      </c>
      <c r="DW7" s="5">
        <f t="shared" ca="1" si="29"/>
        <v>0</v>
      </c>
      <c r="DX7" s="5">
        <f t="shared" ca="1" si="29"/>
        <v>0</v>
      </c>
      <c r="DY7" s="5">
        <f t="shared" ca="1" si="29"/>
        <v>0</v>
      </c>
      <c r="DZ7" s="5">
        <f t="shared" ca="1" si="29"/>
        <v>0</v>
      </c>
      <c r="EA7" s="5">
        <f t="shared" ca="1" si="29"/>
        <v>0</v>
      </c>
      <c r="EB7" s="5">
        <f t="shared" ca="1" si="29"/>
        <v>0</v>
      </c>
      <c r="EC7" s="5">
        <f t="shared" ca="1" si="29"/>
        <v>0</v>
      </c>
      <c r="ED7" s="5">
        <f t="shared" ca="1" si="29"/>
        <v>0</v>
      </c>
      <c r="EE7" s="5">
        <f t="shared" ref="EE7:FJ7" ca="1" si="30">INDIRECT(ADDRESS(ROW(ED$16)+$A6*2,COLUMN(EE6)))</f>
        <v>0</v>
      </c>
      <c r="EF7" s="5">
        <f t="shared" ca="1" si="30"/>
        <v>0</v>
      </c>
      <c r="EG7" s="5">
        <f t="shared" ca="1" si="30"/>
        <v>0</v>
      </c>
      <c r="EH7" s="5">
        <f t="shared" ca="1" si="30"/>
        <v>0</v>
      </c>
      <c r="EI7" s="5">
        <f t="shared" ca="1" si="30"/>
        <v>0</v>
      </c>
      <c r="EJ7" s="5">
        <f t="shared" ca="1" si="30"/>
        <v>0</v>
      </c>
      <c r="EK7" s="5">
        <f t="shared" ca="1" si="30"/>
        <v>0</v>
      </c>
      <c r="EL7" s="5">
        <f t="shared" ca="1" si="30"/>
        <v>0</v>
      </c>
      <c r="EM7" s="5">
        <f t="shared" ca="1" si="30"/>
        <v>0</v>
      </c>
      <c r="EN7" s="5">
        <f t="shared" ca="1" si="30"/>
        <v>0</v>
      </c>
      <c r="EO7" s="5">
        <f t="shared" ca="1" si="30"/>
        <v>0</v>
      </c>
      <c r="EP7" s="5">
        <f t="shared" ca="1" si="30"/>
        <v>0</v>
      </c>
      <c r="EQ7" s="5">
        <f t="shared" ca="1" si="30"/>
        <v>0</v>
      </c>
      <c r="ER7" s="5">
        <f t="shared" ca="1" si="30"/>
        <v>0</v>
      </c>
      <c r="ES7" s="5">
        <f t="shared" ca="1" si="30"/>
        <v>0</v>
      </c>
      <c r="ET7" s="5">
        <f t="shared" ca="1" si="30"/>
        <v>0</v>
      </c>
      <c r="EU7" s="5">
        <f t="shared" ca="1" si="30"/>
        <v>0</v>
      </c>
      <c r="EV7" s="5">
        <f t="shared" ca="1" si="30"/>
        <v>0</v>
      </c>
      <c r="EW7" s="5">
        <f t="shared" ca="1" si="30"/>
        <v>0</v>
      </c>
      <c r="EX7" s="5">
        <f t="shared" ca="1" si="30"/>
        <v>0</v>
      </c>
      <c r="EY7" s="5">
        <f t="shared" ca="1" si="30"/>
        <v>0</v>
      </c>
      <c r="EZ7" s="5">
        <f t="shared" ca="1" si="30"/>
        <v>0</v>
      </c>
      <c r="FA7" s="5">
        <f t="shared" ca="1" si="30"/>
        <v>0</v>
      </c>
      <c r="FB7" s="5">
        <f t="shared" ca="1" si="30"/>
        <v>0</v>
      </c>
      <c r="FC7" s="5">
        <f t="shared" ca="1" si="30"/>
        <v>0</v>
      </c>
      <c r="FD7" s="5">
        <f t="shared" ca="1" si="30"/>
        <v>0</v>
      </c>
      <c r="FE7" s="5">
        <f t="shared" ca="1" si="30"/>
        <v>0</v>
      </c>
      <c r="FF7" s="5">
        <f t="shared" ca="1" si="30"/>
        <v>0</v>
      </c>
      <c r="FG7" s="5">
        <f t="shared" ca="1" si="30"/>
        <v>0</v>
      </c>
      <c r="FH7" s="5">
        <f t="shared" ca="1" si="30"/>
        <v>0</v>
      </c>
      <c r="FI7" s="5">
        <f t="shared" ca="1" si="30"/>
        <v>0</v>
      </c>
      <c r="FJ7" s="5">
        <f t="shared" ca="1" si="30"/>
        <v>0</v>
      </c>
      <c r="FK7" s="5">
        <f t="shared" ref="FK7:GE7" ca="1" si="31">INDIRECT(ADDRESS(ROW(FJ$16)+$A6*2,COLUMN(FK6)))</f>
        <v>0</v>
      </c>
      <c r="FL7" s="5">
        <f t="shared" ca="1" si="31"/>
        <v>0</v>
      </c>
      <c r="FM7" s="5">
        <f t="shared" ca="1" si="31"/>
        <v>0</v>
      </c>
      <c r="FN7" s="5">
        <f t="shared" ca="1" si="31"/>
        <v>0</v>
      </c>
      <c r="FO7" s="5">
        <f t="shared" ca="1" si="31"/>
        <v>0</v>
      </c>
      <c r="FP7" s="5">
        <f t="shared" ca="1" si="31"/>
        <v>0</v>
      </c>
      <c r="FQ7" s="5">
        <f t="shared" ca="1" si="31"/>
        <v>0</v>
      </c>
      <c r="FR7" s="5">
        <f t="shared" ca="1" si="31"/>
        <v>0</v>
      </c>
      <c r="FS7" s="5">
        <f t="shared" ca="1" si="31"/>
        <v>0</v>
      </c>
      <c r="FT7" s="5">
        <f t="shared" ca="1" si="31"/>
        <v>0</v>
      </c>
      <c r="FU7" s="5">
        <f t="shared" ca="1" si="31"/>
        <v>0</v>
      </c>
      <c r="FV7" s="5">
        <f t="shared" ca="1" si="31"/>
        <v>0</v>
      </c>
      <c r="FW7" s="5">
        <f t="shared" ca="1" si="31"/>
        <v>0</v>
      </c>
      <c r="FX7" s="5">
        <f t="shared" ca="1" si="31"/>
        <v>0</v>
      </c>
      <c r="FY7" s="5">
        <f t="shared" ca="1" si="31"/>
        <v>0</v>
      </c>
      <c r="FZ7" s="5">
        <f t="shared" ca="1" si="31"/>
        <v>0</v>
      </c>
      <c r="GA7" s="5">
        <f t="shared" ca="1" si="31"/>
        <v>0</v>
      </c>
      <c r="GB7" s="5">
        <f t="shared" ca="1" si="31"/>
        <v>0</v>
      </c>
      <c r="GC7" s="5">
        <f t="shared" ca="1" si="31"/>
        <v>0</v>
      </c>
      <c r="GD7" s="5">
        <f t="shared" ca="1" si="31"/>
        <v>0</v>
      </c>
      <c r="GE7" s="11">
        <f t="shared" ca="1" si="31"/>
        <v>0</v>
      </c>
    </row>
    <row r="8" spans="1:187" hidden="1" x14ac:dyDescent="0.3">
      <c r="A8" s="10"/>
      <c r="B8" s="5"/>
      <c r="C8" s="5"/>
      <c r="D8" s="5"/>
      <c r="E8" s="4"/>
      <c r="F8" s="4"/>
      <c r="G8" s="5" t="s">
        <v>46</v>
      </c>
      <c r="H8" s="4" t="str">
        <f>VLOOKUP(A6,PAINEL!$B$41:$Q$680,13)</f>
        <v/>
      </c>
      <c r="I8" s="4" t="str">
        <f>H8</f>
        <v/>
      </c>
      <c r="J8" s="4" t="str">
        <f t="shared" ref="J8:BU8" si="32">I8</f>
        <v/>
      </c>
      <c r="K8" s="4" t="str">
        <f t="shared" si="32"/>
        <v/>
      </c>
      <c r="L8" s="4" t="str">
        <f t="shared" si="32"/>
        <v/>
      </c>
      <c r="M8" s="4" t="str">
        <f t="shared" si="32"/>
        <v/>
      </c>
      <c r="N8" s="4" t="str">
        <f t="shared" si="32"/>
        <v/>
      </c>
      <c r="O8" s="4" t="str">
        <f t="shared" si="32"/>
        <v/>
      </c>
      <c r="P8" s="4" t="str">
        <f t="shared" si="32"/>
        <v/>
      </c>
      <c r="Q8" s="4" t="str">
        <f t="shared" si="32"/>
        <v/>
      </c>
      <c r="R8" s="4" t="str">
        <f t="shared" si="32"/>
        <v/>
      </c>
      <c r="S8" s="4" t="str">
        <f t="shared" si="32"/>
        <v/>
      </c>
      <c r="T8" s="4" t="str">
        <f t="shared" si="32"/>
        <v/>
      </c>
      <c r="U8" s="4" t="str">
        <f t="shared" si="32"/>
        <v/>
      </c>
      <c r="V8" s="4" t="str">
        <f t="shared" si="32"/>
        <v/>
      </c>
      <c r="W8" s="4" t="str">
        <f t="shared" si="32"/>
        <v/>
      </c>
      <c r="X8" s="4" t="str">
        <f t="shared" si="32"/>
        <v/>
      </c>
      <c r="Y8" s="4" t="str">
        <f t="shared" si="32"/>
        <v/>
      </c>
      <c r="Z8" s="4" t="str">
        <f t="shared" si="32"/>
        <v/>
      </c>
      <c r="AA8" s="4" t="str">
        <f t="shared" si="32"/>
        <v/>
      </c>
      <c r="AB8" s="4" t="str">
        <f t="shared" si="32"/>
        <v/>
      </c>
      <c r="AC8" s="4" t="str">
        <f t="shared" si="32"/>
        <v/>
      </c>
      <c r="AD8" s="4" t="str">
        <f t="shared" si="32"/>
        <v/>
      </c>
      <c r="AE8" s="4" t="str">
        <f t="shared" si="32"/>
        <v/>
      </c>
      <c r="AF8" s="4" t="str">
        <f t="shared" si="32"/>
        <v/>
      </c>
      <c r="AG8" s="4" t="str">
        <f t="shared" si="32"/>
        <v/>
      </c>
      <c r="AH8" s="4" t="str">
        <f t="shared" si="32"/>
        <v/>
      </c>
      <c r="AI8" s="4" t="str">
        <f t="shared" si="32"/>
        <v/>
      </c>
      <c r="AJ8" s="4" t="str">
        <f t="shared" si="32"/>
        <v/>
      </c>
      <c r="AK8" s="4" t="str">
        <f t="shared" si="32"/>
        <v/>
      </c>
      <c r="AL8" s="4" t="str">
        <f t="shared" si="32"/>
        <v/>
      </c>
      <c r="AM8" s="4" t="str">
        <f t="shared" si="32"/>
        <v/>
      </c>
      <c r="AN8" s="4" t="str">
        <f t="shared" si="32"/>
        <v/>
      </c>
      <c r="AO8" s="4" t="str">
        <f t="shared" si="32"/>
        <v/>
      </c>
      <c r="AP8" s="4" t="str">
        <f t="shared" si="32"/>
        <v/>
      </c>
      <c r="AQ8" s="4" t="str">
        <f t="shared" si="32"/>
        <v/>
      </c>
      <c r="AR8" s="4" t="str">
        <f t="shared" si="32"/>
        <v/>
      </c>
      <c r="AS8" s="4" t="str">
        <f t="shared" si="32"/>
        <v/>
      </c>
      <c r="AT8" s="4" t="str">
        <f t="shared" si="32"/>
        <v/>
      </c>
      <c r="AU8" s="4" t="str">
        <f t="shared" si="32"/>
        <v/>
      </c>
      <c r="AV8" s="4" t="str">
        <f t="shared" si="32"/>
        <v/>
      </c>
      <c r="AW8" s="4" t="str">
        <f t="shared" si="32"/>
        <v/>
      </c>
      <c r="AX8" s="4" t="str">
        <f t="shared" si="32"/>
        <v/>
      </c>
      <c r="AY8" s="4" t="str">
        <f t="shared" si="32"/>
        <v/>
      </c>
      <c r="AZ8" s="4" t="str">
        <f t="shared" si="32"/>
        <v/>
      </c>
      <c r="BA8" s="4" t="str">
        <f t="shared" si="32"/>
        <v/>
      </c>
      <c r="BB8" s="4" t="str">
        <f t="shared" si="32"/>
        <v/>
      </c>
      <c r="BC8" s="4" t="str">
        <f t="shared" si="32"/>
        <v/>
      </c>
      <c r="BD8" s="4" t="str">
        <f t="shared" si="32"/>
        <v/>
      </c>
      <c r="BE8" s="4" t="str">
        <f t="shared" si="32"/>
        <v/>
      </c>
      <c r="BF8" s="4" t="str">
        <f t="shared" si="32"/>
        <v/>
      </c>
      <c r="BG8" s="4" t="str">
        <f t="shared" si="32"/>
        <v/>
      </c>
      <c r="BH8" s="4" t="str">
        <f t="shared" si="32"/>
        <v/>
      </c>
      <c r="BI8" s="4" t="str">
        <f t="shared" si="32"/>
        <v/>
      </c>
      <c r="BJ8" s="4" t="str">
        <f t="shared" si="32"/>
        <v/>
      </c>
      <c r="BK8" s="4" t="str">
        <f t="shared" si="32"/>
        <v/>
      </c>
      <c r="BL8" s="4" t="str">
        <f t="shared" si="32"/>
        <v/>
      </c>
      <c r="BM8" s="4" t="str">
        <f t="shared" si="32"/>
        <v/>
      </c>
      <c r="BN8" s="4" t="str">
        <f t="shared" si="32"/>
        <v/>
      </c>
      <c r="BO8" s="4" t="str">
        <f t="shared" si="32"/>
        <v/>
      </c>
      <c r="BP8" s="4" t="str">
        <f t="shared" si="32"/>
        <v/>
      </c>
      <c r="BQ8" s="4" t="str">
        <f t="shared" si="32"/>
        <v/>
      </c>
      <c r="BR8" s="4" t="str">
        <f t="shared" si="32"/>
        <v/>
      </c>
      <c r="BS8" s="4" t="str">
        <f t="shared" si="32"/>
        <v/>
      </c>
      <c r="BT8" s="4" t="str">
        <f t="shared" si="32"/>
        <v/>
      </c>
      <c r="BU8" s="4" t="str">
        <f t="shared" si="32"/>
        <v/>
      </c>
      <c r="BV8" s="4" t="str">
        <f t="shared" ref="BV8:EG8" si="33">BU8</f>
        <v/>
      </c>
      <c r="BW8" s="4" t="str">
        <f t="shared" si="33"/>
        <v/>
      </c>
      <c r="BX8" s="4" t="str">
        <f t="shared" si="33"/>
        <v/>
      </c>
      <c r="BY8" s="4" t="str">
        <f t="shared" si="33"/>
        <v/>
      </c>
      <c r="BZ8" s="4" t="str">
        <f t="shared" si="33"/>
        <v/>
      </c>
      <c r="CA8" s="4" t="str">
        <f t="shared" si="33"/>
        <v/>
      </c>
      <c r="CB8" s="4" t="str">
        <f t="shared" si="33"/>
        <v/>
      </c>
      <c r="CC8" s="4" t="str">
        <f t="shared" si="33"/>
        <v/>
      </c>
      <c r="CD8" s="4" t="str">
        <f t="shared" si="33"/>
        <v/>
      </c>
      <c r="CE8" s="4" t="str">
        <f t="shared" si="33"/>
        <v/>
      </c>
      <c r="CF8" s="4" t="str">
        <f t="shared" si="33"/>
        <v/>
      </c>
      <c r="CG8" s="4" t="str">
        <f t="shared" si="33"/>
        <v/>
      </c>
      <c r="CH8" s="4" t="str">
        <f t="shared" si="33"/>
        <v/>
      </c>
      <c r="CI8" s="4" t="str">
        <f t="shared" si="33"/>
        <v/>
      </c>
      <c r="CJ8" s="4" t="str">
        <f t="shared" si="33"/>
        <v/>
      </c>
      <c r="CK8" s="4" t="str">
        <f t="shared" si="33"/>
        <v/>
      </c>
      <c r="CL8" s="4" t="str">
        <f t="shared" si="33"/>
        <v/>
      </c>
      <c r="CM8" s="4" t="str">
        <f t="shared" si="33"/>
        <v/>
      </c>
      <c r="CN8" s="4" t="str">
        <f t="shared" si="33"/>
        <v/>
      </c>
      <c r="CO8" s="4" t="str">
        <f t="shared" si="33"/>
        <v/>
      </c>
      <c r="CP8" s="4" t="str">
        <f t="shared" si="33"/>
        <v/>
      </c>
      <c r="CQ8" s="4" t="str">
        <f t="shared" si="33"/>
        <v/>
      </c>
      <c r="CR8" s="4" t="str">
        <f t="shared" si="33"/>
        <v/>
      </c>
      <c r="CS8" s="4" t="str">
        <f t="shared" si="33"/>
        <v/>
      </c>
      <c r="CT8" s="4" t="str">
        <f t="shared" si="33"/>
        <v/>
      </c>
      <c r="CU8" s="4" t="str">
        <f t="shared" si="33"/>
        <v/>
      </c>
      <c r="CV8" s="4" t="str">
        <f t="shared" si="33"/>
        <v/>
      </c>
      <c r="CW8" s="4" t="str">
        <f t="shared" si="33"/>
        <v/>
      </c>
      <c r="CX8" s="4" t="str">
        <f t="shared" si="33"/>
        <v/>
      </c>
      <c r="CY8" s="4" t="str">
        <f t="shared" si="33"/>
        <v/>
      </c>
      <c r="CZ8" s="4" t="str">
        <f t="shared" si="33"/>
        <v/>
      </c>
      <c r="DA8" s="4" t="str">
        <f t="shared" si="33"/>
        <v/>
      </c>
      <c r="DB8" s="4" t="str">
        <f t="shared" si="33"/>
        <v/>
      </c>
      <c r="DC8" s="4" t="str">
        <f t="shared" si="33"/>
        <v/>
      </c>
      <c r="DD8" s="4" t="str">
        <f t="shared" si="33"/>
        <v/>
      </c>
      <c r="DE8" s="4" t="str">
        <f t="shared" si="33"/>
        <v/>
      </c>
      <c r="DF8" s="4" t="str">
        <f t="shared" si="33"/>
        <v/>
      </c>
      <c r="DG8" s="4" t="str">
        <f t="shared" si="33"/>
        <v/>
      </c>
      <c r="DH8" s="4" t="str">
        <f t="shared" si="33"/>
        <v/>
      </c>
      <c r="DI8" s="4" t="str">
        <f t="shared" si="33"/>
        <v/>
      </c>
      <c r="DJ8" s="4" t="str">
        <f t="shared" si="33"/>
        <v/>
      </c>
      <c r="DK8" s="4" t="str">
        <f t="shared" si="33"/>
        <v/>
      </c>
      <c r="DL8" s="4" t="str">
        <f t="shared" si="33"/>
        <v/>
      </c>
      <c r="DM8" s="4" t="str">
        <f t="shared" si="33"/>
        <v/>
      </c>
      <c r="DN8" s="4" t="str">
        <f t="shared" si="33"/>
        <v/>
      </c>
      <c r="DO8" s="4" t="str">
        <f t="shared" si="33"/>
        <v/>
      </c>
      <c r="DP8" s="4" t="str">
        <f t="shared" si="33"/>
        <v/>
      </c>
      <c r="DQ8" s="4" t="str">
        <f t="shared" si="33"/>
        <v/>
      </c>
      <c r="DR8" s="4" t="str">
        <f t="shared" si="33"/>
        <v/>
      </c>
      <c r="DS8" s="4" t="str">
        <f t="shared" si="33"/>
        <v/>
      </c>
      <c r="DT8" s="4" t="str">
        <f t="shared" si="33"/>
        <v/>
      </c>
      <c r="DU8" s="4" t="str">
        <f t="shared" si="33"/>
        <v/>
      </c>
      <c r="DV8" s="4" t="str">
        <f t="shared" si="33"/>
        <v/>
      </c>
      <c r="DW8" s="4" t="str">
        <f t="shared" si="33"/>
        <v/>
      </c>
      <c r="DX8" s="4" t="str">
        <f t="shared" si="33"/>
        <v/>
      </c>
      <c r="DY8" s="4" t="str">
        <f t="shared" si="33"/>
        <v/>
      </c>
      <c r="DZ8" s="4" t="str">
        <f t="shared" si="33"/>
        <v/>
      </c>
      <c r="EA8" s="4" t="str">
        <f t="shared" si="33"/>
        <v/>
      </c>
      <c r="EB8" s="4" t="str">
        <f t="shared" si="33"/>
        <v/>
      </c>
      <c r="EC8" s="4" t="str">
        <f t="shared" si="33"/>
        <v/>
      </c>
      <c r="ED8" s="4" t="str">
        <f t="shared" si="33"/>
        <v/>
      </c>
      <c r="EE8" s="4" t="str">
        <f t="shared" si="33"/>
        <v/>
      </c>
      <c r="EF8" s="4" t="str">
        <f t="shared" si="33"/>
        <v/>
      </c>
      <c r="EG8" s="4" t="str">
        <f t="shared" si="33"/>
        <v/>
      </c>
      <c r="EH8" s="4" t="str">
        <f t="shared" ref="EH8:GE8" si="34">EG8</f>
        <v/>
      </c>
      <c r="EI8" s="4" t="str">
        <f t="shared" si="34"/>
        <v/>
      </c>
      <c r="EJ8" s="4" t="str">
        <f t="shared" si="34"/>
        <v/>
      </c>
      <c r="EK8" s="4" t="str">
        <f t="shared" si="34"/>
        <v/>
      </c>
      <c r="EL8" s="4" t="str">
        <f t="shared" si="34"/>
        <v/>
      </c>
      <c r="EM8" s="4" t="str">
        <f t="shared" si="34"/>
        <v/>
      </c>
      <c r="EN8" s="4" t="str">
        <f t="shared" si="34"/>
        <v/>
      </c>
      <c r="EO8" s="4" t="str">
        <f t="shared" si="34"/>
        <v/>
      </c>
      <c r="EP8" s="4" t="str">
        <f t="shared" si="34"/>
        <v/>
      </c>
      <c r="EQ8" s="4" t="str">
        <f t="shared" si="34"/>
        <v/>
      </c>
      <c r="ER8" s="4" t="str">
        <f t="shared" si="34"/>
        <v/>
      </c>
      <c r="ES8" s="4" t="str">
        <f t="shared" si="34"/>
        <v/>
      </c>
      <c r="ET8" s="4" t="str">
        <f t="shared" si="34"/>
        <v/>
      </c>
      <c r="EU8" s="4" t="str">
        <f t="shared" si="34"/>
        <v/>
      </c>
      <c r="EV8" s="4" t="str">
        <f t="shared" si="34"/>
        <v/>
      </c>
      <c r="EW8" s="4" t="str">
        <f t="shared" si="34"/>
        <v/>
      </c>
      <c r="EX8" s="4" t="str">
        <f t="shared" si="34"/>
        <v/>
      </c>
      <c r="EY8" s="4" t="str">
        <f t="shared" si="34"/>
        <v/>
      </c>
      <c r="EZ8" s="4" t="str">
        <f t="shared" si="34"/>
        <v/>
      </c>
      <c r="FA8" s="4" t="str">
        <f t="shared" si="34"/>
        <v/>
      </c>
      <c r="FB8" s="4" t="str">
        <f t="shared" si="34"/>
        <v/>
      </c>
      <c r="FC8" s="4" t="str">
        <f t="shared" si="34"/>
        <v/>
      </c>
      <c r="FD8" s="4" t="str">
        <f t="shared" si="34"/>
        <v/>
      </c>
      <c r="FE8" s="4" t="str">
        <f t="shared" si="34"/>
        <v/>
      </c>
      <c r="FF8" s="4" t="str">
        <f t="shared" si="34"/>
        <v/>
      </c>
      <c r="FG8" s="4" t="str">
        <f t="shared" si="34"/>
        <v/>
      </c>
      <c r="FH8" s="4" t="str">
        <f t="shared" si="34"/>
        <v/>
      </c>
      <c r="FI8" s="4" t="str">
        <f t="shared" si="34"/>
        <v/>
      </c>
      <c r="FJ8" s="4" t="str">
        <f t="shared" si="34"/>
        <v/>
      </c>
      <c r="FK8" s="4" t="str">
        <f t="shared" si="34"/>
        <v/>
      </c>
      <c r="FL8" s="4" t="str">
        <f t="shared" si="34"/>
        <v/>
      </c>
      <c r="FM8" s="4" t="str">
        <f t="shared" si="34"/>
        <v/>
      </c>
      <c r="FN8" s="4" t="str">
        <f t="shared" si="34"/>
        <v/>
      </c>
      <c r="FO8" s="4" t="str">
        <f t="shared" si="34"/>
        <v/>
      </c>
      <c r="FP8" s="4" t="str">
        <f t="shared" si="34"/>
        <v/>
      </c>
      <c r="FQ8" s="4" t="str">
        <f t="shared" si="34"/>
        <v/>
      </c>
      <c r="FR8" s="4" t="str">
        <f t="shared" si="34"/>
        <v/>
      </c>
      <c r="FS8" s="4" t="str">
        <f t="shared" si="34"/>
        <v/>
      </c>
      <c r="FT8" s="4" t="str">
        <f t="shared" si="34"/>
        <v/>
      </c>
      <c r="FU8" s="4" t="str">
        <f t="shared" si="34"/>
        <v/>
      </c>
      <c r="FV8" s="4" t="str">
        <f t="shared" si="34"/>
        <v/>
      </c>
      <c r="FW8" s="4" t="str">
        <f t="shared" si="34"/>
        <v/>
      </c>
      <c r="FX8" s="4" t="str">
        <f t="shared" si="34"/>
        <v/>
      </c>
      <c r="FY8" s="4" t="str">
        <f t="shared" si="34"/>
        <v/>
      </c>
      <c r="FZ8" s="4" t="str">
        <f t="shared" si="34"/>
        <v/>
      </c>
      <c r="GA8" s="4" t="str">
        <f t="shared" si="34"/>
        <v/>
      </c>
      <c r="GB8" s="4" t="str">
        <f t="shared" si="34"/>
        <v/>
      </c>
      <c r="GC8" s="4" t="str">
        <f t="shared" si="34"/>
        <v/>
      </c>
      <c r="GD8" s="4" t="str">
        <f t="shared" si="34"/>
        <v/>
      </c>
      <c r="GE8" s="12" t="str">
        <f t="shared" si="34"/>
        <v/>
      </c>
    </row>
    <row r="9" spans="1:187" hidden="1" x14ac:dyDescent="0.3">
      <c r="A9" s="10"/>
      <c r="B9" s="5"/>
      <c r="C9" s="5"/>
      <c r="D9" s="5"/>
      <c r="E9" s="4"/>
      <c r="F9" s="4"/>
      <c r="G9" s="5" t="s">
        <v>47</v>
      </c>
      <c r="H9" s="4">
        <f ca="1">E6+H6-H7</f>
        <v>35</v>
      </c>
      <c r="I9" s="4">
        <f ca="1">H9+I6-I7</f>
        <v>35</v>
      </c>
      <c r="J9" s="4">
        <f t="shared" ref="J9:BU9" ca="1" si="35">I9+J6-J7</f>
        <v>35</v>
      </c>
      <c r="K9" s="4">
        <f t="shared" ca="1" si="35"/>
        <v>35</v>
      </c>
      <c r="L9" s="4">
        <f t="shared" ca="1" si="35"/>
        <v>35</v>
      </c>
      <c r="M9" s="4">
        <f t="shared" ca="1" si="35"/>
        <v>35</v>
      </c>
      <c r="N9" s="4">
        <f t="shared" ca="1" si="35"/>
        <v>35</v>
      </c>
      <c r="O9" s="4">
        <f t="shared" ca="1" si="35"/>
        <v>35</v>
      </c>
      <c r="P9" s="4">
        <f t="shared" ca="1" si="35"/>
        <v>35</v>
      </c>
      <c r="Q9" s="4">
        <f t="shared" ca="1" si="35"/>
        <v>35</v>
      </c>
      <c r="R9" s="4">
        <f t="shared" ca="1" si="35"/>
        <v>35</v>
      </c>
      <c r="S9" s="4">
        <f t="shared" ca="1" si="35"/>
        <v>35</v>
      </c>
      <c r="T9" s="4">
        <f t="shared" ca="1" si="35"/>
        <v>35</v>
      </c>
      <c r="U9" s="4">
        <f t="shared" ca="1" si="35"/>
        <v>35</v>
      </c>
      <c r="V9" s="4">
        <f t="shared" ca="1" si="35"/>
        <v>35</v>
      </c>
      <c r="W9" s="4">
        <f t="shared" ca="1" si="35"/>
        <v>35</v>
      </c>
      <c r="X9" s="4">
        <f t="shared" ca="1" si="35"/>
        <v>35</v>
      </c>
      <c r="Y9" s="4">
        <f t="shared" ca="1" si="35"/>
        <v>35</v>
      </c>
      <c r="Z9" s="4">
        <f t="shared" ca="1" si="35"/>
        <v>35</v>
      </c>
      <c r="AA9" s="4">
        <f t="shared" ca="1" si="35"/>
        <v>35</v>
      </c>
      <c r="AB9" s="4">
        <f t="shared" ca="1" si="35"/>
        <v>35</v>
      </c>
      <c r="AC9" s="4">
        <f t="shared" ca="1" si="35"/>
        <v>35</v>
      </c>
      <c r="AD9" s="4">
        <f t="shared" ca="1" si="35"/>
        <v>35</v>
      </c>
      <c r="AE9" s="4">
        <f t="shared" ca="1" si="35"/>
        <v>35</v>
      </c>
      <c r="AF9" s="4">
        <f t="shared" ca="1" si="35"/>
        <v>35</v>
      </c>
      <c r="AG9" s="4">
        <f t="shared" ca="1" si="35"/>
        <v>35</v>
      </c>
      <c r="AH9" s="4">
        <f t="shared" ca="1" si="35"/>
        <v>35</v>
      </c>
      <c r="AI9" s="4">
        <f t="shared" ca="1" si="35"/>
        <v>35</v>
      </c>
      <c r="AJ9" s="4">
        <f t="shared" ca="1" si="35"/>
        <v>35</v>
      </c>
      <c r="AK9" s="4">
        <f t="shared" ca="1" si="35"/>
        <v>35</v>
      </c>
      <c r="AL9" s="4">
        <f t="shared" ca="1" si="35"/>
        <v>35</v>
      </c>
      <c r="AM9" s="4">
        <f t="shared" ca="1" si="35"/>
        <v>35</v>
      </c>
      <c r="AN9" s="4">
        <f t="shared" ca="1" si="35"/>
        <v>35</v>
      </c>
      <c r="AO9" s="4">
        <f t="shared" ca="1" si="35"/>
        <v>35</v>
      </c>
      <c r="AP9" s="4">
        <f t="shared" ca="1" si="35"/>
        <v>35</v>
      </c>
      <c r="AQ9" s="4">
        <f t="shared" ca="1" si="35"/>
        <v>35</v>
      </c>
      <c r="AR9" s="4">
        <f t="shared" ca="1" si="35"/>
        <v>35</v>
      </c>
      <c r="AS9" s="4">
        <f t="shared" ca="1" si="35"/>
        <v>35</v>
      </c>
      <c r="AT9" s="4">
        <f t="shared" ca="1" si="35"/>
        <v>35</v>
      </c>
      <c r="AU9" s="4">
        <f t="shared" ca="1" si="35"/>
        <v>35</v>
      </c>
      <c r="AV9" s="4">
        <f t="shared" ca="1" si="35"/>
        <v>35</v>
      </c>
      <c r="AW9" s="4">
        <f t="shared" ca="1" si="35"/>
        <v>35</v>
      </c>
      <c r="AX9" s="4">
        <f t="shared" ca="1" si="35"/>
        <v>35</v>
      </c>
      <c r="AY9" s="4">
        <f t="shared" ca="1" si="35"/>
        <v>35</v>
      </c>
      <c r="AZ9" s="4">
        <f t="shared" ca="1" si="35"/>
        <v>35</v>
      </c>
      <c r="BA9" s="4">
        <f t="shared" ca="1" si="35"/>
        <v>35</v>
      </c>
      <c r="BB9" s="4">
        <f t="shared" ca="1" si="35"/>
        <v>35</v>
      </c>
      <c r="BC9" s="4">
        <f t="shared" ca="1" si="35"/>
        <v>35</v>
      </c>
      <c r="BD9" s="4">
        <f t="shared" ca="1" si="35"/>
        <v>35</v>
      </c>
      <c r="BE9" s="4">
        <f t="shared" ca="1" si="35"/>
        <v>35</v>
      </c>
      <c r="BF9" s="4">
        <f t="shared" ca="1" si="35"/>
        <v>35</v>
      </c>
      <c r="BG9" s="4">
        <f t="shared" ca="1" si="35"/>
        <v>35</v>
      </c>
      <c r="BH9" s="4">
        <f t="shared" ca="1" si="35"/>
        <v>35</v>
      </c>
      <c r="BI9" s="4">
        <f t="shared" ca="1" si="35"/>
        <v>35</v>
      </c>
      <c r="BJ9" s="4">
        <f t="shared" ca="1" si="35"/>
        <v>35</v>
      </c>
      <c r="BK9" s="4">
        <f t="shared" ca="1" si="35"/>
        <v>35</v>
      </c>
      <c r="BL9" s="4">
        <f t="shared" ca="1" si="35"/>
        <v>35</v>
      </c>
      <c r="BM9" s="4">
        <f t="shared" ca="1" si="35"/>
        <v>35</v>
      </c>
      <c r="BN9" s="4">
        <f t="shared" ca="1" si="35"/>
        <v>35</v>
      </c>
      <c r="BO9" s="4">
        <f t="shared" ca="1" si="35"/>
        <v>35</v>
      </c>
      <c r="BP9" s="4">
        <f t="shared" ca="1" si="35"/>
        <v>35</v>
      </c>
      <c r="BQ9" s="4">
        <f t="shared" ca="1" si="35"/>
        <v>35</v>
      </c>
      <c r="BR9" s="4">
        <f t="shared" ca="1" si="35"/>
        <v>35</v>
      </c>
      <c r="BS9" s="4">
        <f t="shared" ca="1" si="35"/>
        <v>35</v>
      </c>
      <c r="BT9" s="4">
        <f t="shared" ca="1" si="35"/>
        <v>35</v>
      </c>
      <c r="BU9" s="4">
        <f t="shared" ca="1" si="35"/>
        <v>35</v>
      </c>
      <c r="BV9" s="4">
        <f t="shared" ref="BV9:EG9" ca="1" si="36">BU9+BV6-BV7</f>
        <v>35</v>
      </c>
      <c r="BW9" s="4">
        <f t="shared" ca="1" si="36"/>
        <v>35</v>
      </c>
      <c r="BX9" s="4">
        <f t="shared" ca="1" si="36"/>
        <v>35</v>
      </c>
      <c r="BY9" s="4">
        <f t="shared" ca="1" si="36"/>
        <v>35</v>
      </c>
      <c r="BZ9" s="4">
        <f t="shared" ca="1" si="36"/>
        <v>35</v>
      </c>
      <c r="CA9" s="4">
        <f t="shared" ca="1" si="36"/>
        <v>35</v>
      </c>
      <c r="CB9" s="4">
        <f t="shared" ca="1" si="36"/>
        <v>35</v>
      </c>
      <c r="CC9" s="4">
        <f t="shared" ca="1" si="36"/>
        <v>35</v>
      </c>
      <c r="CD9" s="4">
        <f t="shared" ca="1" si="36"/>
        <v>35</v>
      </c>
      <c r="CE9" s="4">
        <f t="shared" ca="1" si="36"/>
        <v>35</v>
      </c>
      <c r="CF9" s="4">
        <f t="shared" ca="1" si="36"/>
        <v>35</v>
      </c>
      <c r="CG9" s="4">
        <f t="shared" ca="1" si="36"/>
        <v>35</v>
      </c>
      <c r="CH9" s="4">
        <f t="shared" ca="1" si="36"/>
        <v>35</v>
      </c>
      <c r="CI9" s="4">
        <f t="shared" ca="1" si="36"/>
        <v>35</v>
      </c>
      <c r="CJ9" s="4">
        <f t="shared" ca="1" si="36"/>
        <v>35</v>
      </c>
      <c r="CK9" s="4">
        <f t="shared" ca="1" si="36"/>
        <v>35</v>
      </c>
      <c r="CL9" s="4">
        <f t="shared" ca="1" si="36"/>
        <v>35</v>
      </c>
      <c r="CM9" s="4">
        <f t="shared" ca="1" si="36"/>
        <v>35</v>
      </c>
      <c r="CN9" s="4">
        <f t="shared" ca="1" si="36"/>
        <v>35</v>
      </c>
      <c r="CO9" s="4">
        <f t="shared" ca="1" si="36"/>
        <v>35</v>
      </c>
      <c r="CP9" s="4">
        <f t="shared" ca="1" si="36"/>
        <v>35</v>
      </c>
      <c r="CQ9" s="4">
        <f t="shared" ca="1" si="36"/>
        <v>35</v>
      </c>
      <c r="CR9" s="4">
        <f t="shared" ca="1" si="36"/>
        <v>35</v>
      </c>
      <c r="CS9" s="4">
        <f t="shared" ca="1" si="36"/>
        <v>35</v>
      </c>
      <c r="CT9" s="4">
        <f t="shared" ca="1" si="36"/>
        <v>35</v>
      </c>
      <c r="CU9" s="4">
        <f t="shared" ca="1" si="36"/>
        <v>35</v>
      </c>
      <c r="CV9" s="4">
        <f t="shared" ca="1" si="36"/>
        <v>35</v>
      </c>
      <c r="CW9" s="4">
        <f t="shared" ca="1" si="36"/>
        <v>35</v>
      </c>
      <c r="CX9" s="4">
        <f t="shared" ca="1" si="36"/>
        <v>35</v>
      </c>
      <c r="CY9" s="4">
        <f t="shared" ca="1" si="36"/>
        <v>35</v>
      </c>
      <c r="CZ9" s="4">
        <f t="shared" ca="1" si="36"/>
        <v>35</v>
      </c>
      <c r="DA9" s="4">
        <f t="shared" ca="1" si="36"/>
        <v>35</v>
      </c>
      <c r="DB9" s="4">
        <f t="shared" ca="1" si="36"/>
        <v>35</v>
      </c>
      <c r="DC9" s="4">
        <f t="shared" ca="1" si="36"/>
        <v>35</v>
      </c>
      <c r="DD9" s="4">
        <f t="shared" ca="1" si="36"/>
        <v>35</v>
      </c>
      <c r="DE9" s="4">
        <f t="shared" ca="1" si="36"/>
        <v>35</v>
      </c>
      <c r="DF9" s="4">
        <f t="shared" ca="1" si="36"/>
        <v>35</v>
      </c>
      <c r="DG9" s="4">
        <f t="shared" ca="1" si="36"/>
        <v>35</v>
      </c>
      <c r="DH9" s="4">
        <f t="shared" ca="1" si="36"/>
        <v>35</v>
      </c>
      <c r="DI9" s="4">
        <f t="shared" ca="1" si="36"/>
        <v>35</v>
      </c>
      <c r="DJ9" s="4">
        <f t="shared" ca="1" si="36"/>
        <v>35</v>
      </c>
      <c r="DK9" s="4">
        <f t="shared" ca="1" si="36"/>
        <v>35</v>
      </c>
      <c r="DL9" s="4">
        <f t="shared" ca="1" si="36"/>
        <v>35</v>
      </c>
      <c r="DM9" s="4">
        <f t="shared" ca="1" si="36"/>
        <v>35</v>
      </c>
      <c r="DN9" s="4">
        <f t="shared" ca="1" si="36"/>
        <v>35</v>
      </c>
      <c r="DO9" s="4">
        <f t="shared" ca="1" si="36"/>
        <v>35</v>
      </c>
      <c r="DP9" s="4">
        <f t="shared" ca="1" si="36"/>
        <v>35</v>
      </c>
      <c r="DQ9" s="4">
        <f t="shared" ca="1" si="36"/>
        <v>35</v>
      </c>
      <c r="DR9" s="4">
        <f t="shared" ca="1" si="36"/>
        <v>35</v>
      </c>
      <c r="DS9" s="4">
        <f t="shared" ca="1" si="36"/>
        <v>35</v>
      </c>
      <c r="DT9" s="4">
        <f t="shared" ca="1" si="36"/>
        <v>35</v>
      </c>
      <c r="DU9" s="4">
        <f t="shared" ca="1" si="36"/>
        <v>35</v>
      </c>
      <c r="DV9" s="4">
        <f t="shared" ca="1" si="36"/>
        <v>35</v>
      </c>
      <c r="DW9" s="4">
        <f t="shared" ca="1" si="36"/>
        <v>35</v>
      </c>
      <c r="DX9" s="4">
        <f t="shared" ca="1" si="36"/>
        <v>35</v>
      </c>
      <c r="DY9" s="4">
        <f t="shared" ca="1" si="36"/>
        <v>35</v>
      </c>
      <c r="DZ9" s="4">
        <f t="shared" ca="1" si="36"/>
        <v>35</v>
      </c>
      <c r="EA9" s="4">
        <f t="shared" ca="1" si="36"/>
        <v>35</v>
      </c>
      <c r="EB9" s="4">
        <f t="shared" ca="1" si="36"/>
        <v>35</v>
      </c>
      <c r="EC9" s="4">
        <f t="shared" ca="1" si="36"/>
        <v>35</v>
      </c>
      <c r="ED9" s="4">
        <f t="shared" ca="1" si="36"/>
        <v>35</v>
      </c>
      <c r="EE9" s="4">
        <f t="shared" ca="1" si="36"/>
        <v>35</v>
      </c>
      <c r="EF9" s="4">
        <f t="shared" ca="1" si="36"/>
        <v>35</v>
      </c>
      <c r="EG9" s="4">
        <f t="shared" ca="1" si="36"/>
        <v>35</v>
      </c>
      <c r="EH9" s="4">
        <f t="shared" ref="EH9:GE9" ca="1" si="37">EG9+EH6-EH7</f>
        <v>35</v>
      </c>
      <c r="EI9" s="4">
        <f t="shared" ca="1" si="37"/>
        <v>35</v>
      </c>
      <c r="EJ9" s="4">
        <f t="shared" ca="1" si="37"/>
        <v>35</v>
      </c>
      <c r="EK9" s="4">
        <f t="shared" ca="1" si="37"/>
        <v>35</v>
      </c>
      <c r="EL9" s="4">
        <f t="shared" ca="1" si="37"/>
        <v>35</v>
      </c>
      <c r="EM9" s="4">
        <f t="shared" ca="1" si="37"/>
        <v>35</v>
      </c>
      <c r="EN9" s="4">
        <f t="shared" ca="1" si="37"/>
        <v>35</v>
      </c>
      <c r="EO9" s="4">
        <f t="shared" ca="1" si="37"/>
        <v>35</v>
      </c>
      <c r="EP9" s="4">
        <f t="shared" ca="1" si="37"/>
        <v>35</v>
      </c>
      <c r="EQ9" s="4">
        <f t="shared" ca="1" si="37"/>
        <v>35</v>
      </c>
      <c r="ER9" s="4">
        <f t="shared" ca="1" si="37"/>
        <v>35</v>
      </c>
      <c r="ES9" s="4">
        <f t="shared" ca="1" si="37"/>
        <v>35</v>
      </c>
      <c r="ET9" s="4">
        <f t="shared" ca="1" si="37"/>
        <v>35</v>
      </c>
      <c r="EU9" s="4">
        <f t="shared" ca="1" si="37"/>
        <v>35</v>
      </c>
      <c r="EV9" s="4">
        <f t="shared" ca="1" si="37"/>
        <v>35</v>
      </c>
      <c r="EW9" s="4">
        <f t="shared" ca="1" si="37"/>
        <v>35</v>
      </c>
      <c r="EX9" s="4">
        <f t="shared" ca="1" si="37"/>
        <v>35</v>
      </c>
      <c r="EY9" s="4">
        <f t="shared" ca="1" si="37"/>
        <v>35</v>
      </c>
      <c r="EZ9" s="4">
        <f t="shared" ca="1" si="37"/>
        <v>35</v>
      </c>
      <c r="FA9" s="4">
        <f t="shared" ca="1" si="37"/>
        <v>35</v>
      </c>
      <c r="FB9" s="4">
        <f t="shared" ca="1" si="37"/>
        <v>35</v>
      </c>
      <c r="FC9" s="4">
        <f t="shared" ca="1" si="37"/>
        <v>35</v>
      </c>
      <c r="FD9" s="4">
        <f t="shared" ca="1" si="37"/>
        <v>35</v>
      </c>
      <c r="FE9" s="4">
        <f t="shared" ca="1" si="37"/>
        <v>35</v>
      </c>
      <c r="FF9" s="4">
        <f t="shared" ca="1" si="37"/>
        <v>35</v>
      </c>
      <c r="FG9" s="4">
        <f t="shared" ca="1" si="37"/>
        <v>35</v>
      </c>
      <c r="FH9" s="4">
        <f t="shared" ca="1" si="37"/>
        <v>35</v>
      </c>
      <c r="FI9" s="4">
        <f t="shared" ca="1" si="37"/>
        <v>35</v>
      </c>
      <c r="FJ9" s="4">
        <f t="shared" ca="1" si="37"/>
        <v>35</v>
      </c>
      <c r="FK9" s="4">
        <f t="shared" ca="1" si="37"/>
        <v>35</v>
      </c>
      <c r="FL9" s="4">
        <f t="shared" ca="1" si="37"/>
        <v>35</v>
      </c>
      <c r="FM9" s="4">
        <f t="shared" ca="1" si="37"/>
        <v>35</v>
      </c>
      <c r="FN9" s="4">
        <f t="shared" ca="1" si="37"/>
        <v>35</v>
      </c>
      <c r="FO9" s="4">
        <f t="shared" ca="1" si="37"/>
        <v>35</v>
      </c>
      <c r="FP9" s="4">
        <f t="shared" ca="1" si="37"/>
        <v>35</v>
      </c>
      <c r="FQ9" s="4">
        <f t="shared" ca="1" si="37"/>
        <v>35</v>
      </c>
      <c r="FR9" s="4">
        <f t="shared" ca="1" si="37"/>
        <v>35</v>
      </c>
      <c r="FS9" s="4">
        <f t="shared" ca="1" si="37"/>
        <v>35</v>
      </c>
      <c r="FT9" s="4">
        <f t="shared" ca="1" si="37"/>
        <v>35</v>
      </c>
      <c r="FU9" s="4">
        <f t="shared" ca="1" si="37"/>
        <v>35</v>
      </c>
      <c r="FV9" s="4">
        <f t="shared" ca="1" si="37"/>
        <v>35</v>
      </c>
      <c r="FW9" s="4">
        <f t="shared" ca="1" si="37"/>
        <v>35</v>
      </c>
      <c r="FX9" s="4">
        <f t="shared" ca="1" si="37"/>
        <v>35</v>
      </c>
      <c r="FY9" s="4">
        <f t="shared" ca="1" si="37"/>
        <v>35</v>
      </c>
      <c r="FZ9" s="4">
        <f t="shared" ca="1" si="37"/>
        <v>35</v>
      </c>
      <c r="GA9" s="4">
        <f t="shared" ca="1" si="37"/>
        <v>35</v>
      </c>
      <c r="GB9" s="4">
        <f t="shared" ca="1" si="37"/>
        <v>35</v>
      </c>
      <c r="GC9" s="4">
        <f t="shared" ca="1" si="37"/>
        <v>35</v>
      </c>
      <c r="GD9" s="4">
        <f t="shared" ca="1" si="37"/>
        <v>35</v>
      </c>
      <c r="GE9" s="12">
        <f t="shared" ca="1" si="37"/>
        <v>35</v>
      </c>
    </row>
    <row r="10" spans="1:187" hidden="1" x14ac:dyDescent="0.3">
      <c r="A10" s="10"/>
      <c r="B10" s="5"/>
      <c r="C10" s="5"/>
      <c r="D10" s="5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12"/>
    </row>
    <row r="11" spans="1:187" s="13" customFormat="1" ht="20.149999999999999" customHeight="1" x14ac:dyDescent="0.3">
      <c r="A11" s="5"/>
      <c r="B11" s="5"/>
      <c r="C11" s="5"/>
      <c r="D11" s="5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</row>
    <row r="12" spans="1:187" s="1" customFormat="1" ht="32.15" customHeight="1" x14ac:dyDescent="0.45">
      <c r="A12" s="178" t="s">
        <v>49</v>
      </c>
      <c r="B12" s="178"/>
      <c r="C12" s="178"/>
      <c r="D12" s="178"/>
      <c r="E12" s="178"/>
      <c r="F12" s="178"/>
      <c r="G12" s="178"/>
      <c r="H12" s="175" t="s">
        <v>41</v>
      </c>
      <c r="I12" s="176"/>
      <c r="J12" s="197">
        <v>45558</v>
      </c>
      <c r="K12" s="198"/>
      <c r="L12" s="91"/>
      <c r="M12" s="180" t="e">
        <f>HYPERLINK("#"&amp;ADDRESS(ROW(A16)+G3*2,COLUMN(H1)+D3-H15),"EXIBIR GRÁFICO DO ITEM "&amp;G3&amp;" NA DATA "&amp;TEXT(D3,"DD/MM/AAAA"))</f>
        <v>#VALUE!</v>
      </c>
      <c r="N12" s="180"/>
      <c r="O12" s="180"/>
      <c r="P12" s="181" t="str">
        <f>HYPERLINK("#"&amp;ADDRESS(ROW(D3),COLUMN(D3)),"EDITAR DATA")</f>
        <v>EDITAR DATA</v>
      </c>
      <c r="Q12" s="18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</row>
    <row r="13" spans="1:187" ht="10" customHeight="1" x14ac:dyDescent="0.3">
      <c r="A13" s="182"/>
      <c r="B13" s="182"/>
      <c r="C13" s="182"/>
      <c r="D13" s="182"/>
      <c r="E13" s="182"/>
      <c r="F13" s="182"/>
      <c r="G13" s="18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</row>
    <row r="14" spans="1:187" s="14" customFormat="1" ht="18" customHeight="1" x14ac:dyDescent="0.35">
      <c r="A14" s="193" t="str">
        <f>PAINEL!B38</f>
        <v>ITEM</v>
      </c>
      <c r="B14" s="191" t="str">
        <f>PAINEL!C38</f>
        <v>CÓDIGO</v>
      </c>
      <c r="C14" s="189" t="str">
        <f>PAINEL!E38</f>
        <v>DESCRIÇÃO</v>
      </c>
      <c r="D14" s="191" t="s">
        <v>3</v>
      </c>
      <c r="E14" s="191" t="s">
        <v>42</v>
      </c>
      <c r="F14" s="191" t="s">
        <v>45</v>
      </c>
      <c r="G14" s="187" t="s">
        <v>48</v>
      </c>
      <c r="H14" s="107" t="str">
        <f>UPPER(TEXT(H15,"MMM/AA"))</f>
        <v>SET/24</v>
      </c>
      <c r="I14" s="44" t="str">
        <f>IF(DAY(I15)=1,UPPER(TEXT(I15,"MMM/AA")),TEXT(I15,"DDD"))</f>
        <v>ter</v>
      </c>
      <c r="J14" s="44" t="str">
        <f t="shared" ref="J14:BU14" si="38">IF(DAY(J15)=1,UPPER(TEXT(J15,"MMM/AA")),TEXT(J15,"DDD"))</f>
        <v>qua</v>
      </c>
      <c r="K14" s="44" t="str">
        <f t="shared" si="38"/>
        <v>qui</v>
      </c>
      <c r="L14" s="44" t="str">
        <f t="shared" si="38"/>
        <v>sex</v>
      </c>
      <c r="M14" s="44" t="str">
        <f t="shared" si="38"/>
        <v>sáb</v>
      </c>
      <c r="N14" s="44" t="str">
        <f t="shared" si="38"/>
        <v>dom</v>
      </c>
      <c r="O14" s="44" t="str">
        <f t="shared" si="38"/>
        <v>seg</v>
      </c>
      <c r="P14" s="44" t="str">
        <f t="shared" si="38"/>
        <v>OUT/24</v>
      </c>
      <c r="Q14" s="44" t="str">
        <f t="shared" si="38"/>
        <v>qua</v>
      </c>
      <c r="R14" s="44" t="str">
        <f t="shared" si="38"/>
        <v>qui</v>
      </c>
      <c r="S14" s="44" t="str">
        <f t="shared" si="38"/>
        <v>sex</v>
      </c>
      <c r="T14" s="44" t="str">
        <f t="shared" si="38"/>
        <v>sáb</v>
      </c>
      <c r="U14" s="44" t="str">
        <f t="shared" si="38"/>
        <v>dom</v>
      </c>
      <c r="V14" s="44" t="str">
        <f t="shared" si="38"/>
        <v>seg</v>
      </c>
      <c r="W14" s="44" t="str">
        <f t="shared" si="38"/>
        <v>ter</v>
      </c>
      <c r="X14" s="44" t="str">
        <f t="shared" si="38"/>
        <v>qua</v>
      </c>
      <c r="Y14" s="44" t="str">
        <f t="shared" si="38"/>
        <v>qui</v>
      </c>
      <c r="Z14" s="44" t="str">
        <f t="shared" si="38"/>
        <v>sex</v>
      </c>
      <c r="AA14" s="44" t="str">
        <f t="shared" si="38"/>
        <v>sáb</v>
      </c>
      <c r="AB14" s="44" t="str">
        <f t="shared" si="38"/>
        <v>dom</v>
      </c>
      <c r="AC14" s="44" t="str">
        <f t="shared" si="38"/>
        <v>seg</v>
      </c>
      <c r="AD14" s="44" t="str">
        <f t="shared" si="38"/>
        <v>ter</v>
      </c>
      <c r="AE14" s="44" t="str">
        <f t="shared" si="38"/>
        <v>qua</v>
      </c>
      <c r="AF14" s="44" t="str">
        <f t="shared" si="38"/>
        <v>qui</v>
      </c>
      <c r="AG14" s="44" t="str">
        <f t="shared" si="38"/>
        <v>sex</v>
      </c>
      <c r="AH14" s="44" t="str">
        <f t="shared" si="38"/>
        <v>sáb</v>
      </c>
      <c r="AI14" s="44" t="str">
        <f t="shared" si="38"/>
        <v>dom</v>
      </c>
      <c r="AJ14" s="44" t="str">
        <f t="shared" si="38"/>
        <v>seg</v>
      </c>
      <c r="AK14" s="44" t="str">
        <f t="shared" si="38"/>
        <v>ter</v>
      </c>
      <c r="AL14" s="44" t="str">
        <f t="shared" si="38"/>
        <v>qua</v>
      </c>
      <c r="AM14" s="44" t="str">
        <f t="shared" si="38"/>
        <v>qui</v>
      </c>
      <c r="AN14" s="44" t="str">
        <f t="shared" si="38"/>
        <v>sex</v>
      </c>
      <c r="AO14" s="44" t="str">
        <f t="shared" si="38"/>
        <v>sáb</v>
      </c>
      <c r="AP14" s="44" t="str">
        <f t="shared" si="38"/>
        <v>dom</v>
      </c>
      <c r="AQ14" s="44" t="str">
        <f t="shared" si="38"/>
        <v>seg</v>
      </c>
      <c r="AR14" s="44" t="str">
        <f t="shared" si="38"/>
        <v>ter</v>
      </c>
      <c r="AS14" s="44" t="str">
        <f t="shared" si="38"/>
        <v>qua</v>
      </c>
      <c r="AT14" s="44" t="str">
        <f t="shared" si="38"/>
        <v>qui</v>
      </c>
      <c r="AU14" s="44" t="str">
        <f t="shared" si="38"/>
        <v>NOV/24</v>
      </c>
      <c r="AV14" s="44" t="str">
        <f t="shared" si="38"/>
        <v>sáb</v>
      </c>
      <c r="AW14" s="44" t="str">
        <f t="shared" si="38"/>
        <v>dom</v>
      </c>
      <c r="AX14" s="44" t="str">
        <f t="shared" si="38"/>
        <v>seg</v>
      </c>
      <c r="AY14" s="44" t="str">
        <f t="shared" si="38"/>
        <v>ter</v>
      </c>
      <c r="AZ14" s="44" t="str">
        <f t="shared" si="38"/>
        <v>qua</v>
      </c>
      <c r="BA14" s="44" t="str">
        <f t="shared" si="38"/>
        <v>qui</v>
      </c>
      <c r="BB14" s="44" t="str">
        <f t="shared" si="38"/>
        <v>sex</v>
      </c>
      <c r="BC14" s="44" t="str">
        <f t="shared" si="38"/>
        <v>sáb</v>
      </c>
      <c r="BD14" s="44" t="str">
        <f t="shared" si="38"/>
        <v>dom</v>
      </c>
      <c r="BE14" s="44" t="str">
        <f t="shared" si="38"/>
        <v>seg</v>
      </c>
      <c r="BF14" s="44" t="str">
        <f t="shared" si="38"/>
        <v>ter</v>
      </c>
      <c r="BG14" s="44" t="str">
        <f t="shared" si="38"/>
        <v>qua</v>
      </c>
      <c r="BH14" s="44" t="str">
        <f t="shared" si="38"/>
        <v>qui</v>
      </c>
      <c r="BI14" s="44" t="str">
        <f t="shared" si="38"/>
        <v>sex</v>
      </c>
      <c r="BJ14" s="44" t="str">
        <f t="shared" si="38"/>
        <v>sáb</v>
      </c>
      <c r="BK14" s="44" t="str">
        <f t="shared" si="38"/>
        <v>dom</v>
      </c>
      <c r="BL14" s="44" t="str">
        <f t="shared" si="38"/>
        <v>seg</v>
      </c>
      <c r="BM14" s="44" t="str">
        <f t="shared" si="38"/>
        <v>ter</v>
      </c>
      <c r="BN14" s="44" t="str">
        <f t="shared" si="38"/>
        <v>qua</v>
      </c>
      <c r="BO14" s="44" t="str">
        <f t="shared" si="38"/>
        <v>qui</v>
      </c>
      <c r="BP14" s="44" t="str">
        <f t="shared" si="38"/>
        <v>sex</v>
      </c>
      <c r="BQ14" s="44" t="str">
        <f t="shared" si="38"/>
        <v>sáb</v>
      </c>
      <c r="BR14" s="44" t="str">
        <f t="shared" si="38"/>
        <v>dom</v>
      </c>
      <c r="BS14" s="44" t="str">
        <f t="shared" si="38"/>
        <v>seg</v>
      </c>
      <c r="BT14" s="44" t="str">
        <f t="shared" si="38"/>
        <v>ter</v>
      </c>
      <c r="BU14" s="44" t="str">
        <f t="shared" si="38"/>
        <v>qua</v>
      </c>
      <c r="BV14" s="44" t="str">
        <f t="shared" ref="BV14:EG14" si="39">IF(DAY(BV15)=1,UPPER(TEXT(BV15,"MMM/AA")),TEXT(BV15,"DDD"))</f>
        <v>qui</v>
      </c>
      <c r="BW14" s="44" t="str">
        <f t="shared" si="39"/>
        <v>sex</v>
      </c>
      <c r="BX14" s="44" t="str">
        <f t="shared" si="39"/>
        <v>sáb</v>
      </c>
      <c r="BY14" s="44" t="str">
        <f t="shared" si="39"/>
        <v>DEZ/24</v>
      </c>
      <c r="BZ14" s="44" t="str">
        <f t="shared" si="39"/>
        <v>seg</v>
      </c>
      <c r="CA14" s="44" t="str">
        <f t="shared" si="39"/>
        <v>ter</v>
      </c>
      <c r="CB14" s="44" t="str">
        <f t="shared" si="39"/>
        <v>qua</v>
      </c>
      <c r="CC14" s="44" t="str">
        <f t="shared" si="39"/>
        <v>qui</v>
      </c>
      <c r="CD14" s="44" t="str">
        <f t="shared" si="39"/>
        <v>sex</v>
      </c>
      <c r="CE14" s="44" t="str">
        <f t="shared" si="39"/>
        <v>sáb</v>
      </c>
      <c r="CF14" s="44" t="str">
        <f t="shared" si="39"/>
        <v>dom</v>
      </c>
      <c r="CG14" s="44" t="str">
        <f t="shared" si="39"/>
        <v>seg</v>
      </c>
      <c r="CH14" s="44" t="str">
        <f t="shared" si="39"/>
        <v>ter</v>
      </c>
      <c r="CI14" s="44" t="str">
        <f t="shared" si="39"/>
        <v>qua</v>
      </c>
      <c r="CJ14" s="44" t="str">
        <f t="shared" si="39"/>
        <v>qui</v>
      </c>
      <c r="CK14" s="44" t="str">
        <f t="shared" si="39"/>
        <v>sex</v>
      </c>
      <c r="CL14" s="44" t="str">
        <f t="shared" si="39"/>
        <v>sáb</v>
      </c>
      <c r="CM14" s="44" t="str">
        <f t="shared" si="39"/>
        <v>dom</v>
      </c>
      <c r="CN14" s="44" t="str">
        <f t="shared" si="39"/>
        <v>seg</v>
      </c>
      <c r="CO14" s="44" t="str">
        <f t="shared" si="39"/>
        <v>ter</v>
      </c>
      <c r="CP14" s="44" t="str">
        <f t="shared" si="39"/>
        <v>qua</v>
      </c>
      <c r="CQ14" s="44" t="str">
        <f t="shared" si="39"/>
        <v>qui</v>
      </c>
      <c r="CR14" s="44" t="str">
        <f t="shared" si="39"/>
        <v>sex</v>
      </c>
      <c r="CS14" s="44" t="str">
        <f t="shared" si="39"/>
        <v>sáb</v>
      </c>
      <c r="CT14" s="44" t="str">
        <f t="shared" si="39"/>
        <v>dom</v>
      </c>
      <c r="CU14" s="44" t="str">
        <f t="shared" si="39"/>
        <v>seg</v>
      </c>
      <c r="CV14" s="44" t="str">
        <f t="shared" si="39"/>
        <v>ter</v>
      </c>
      <c r="CW14" s="44" t="str">
        <f t="shared" si="39"/>
        <v>qua</v>
      </c>
      <c r="CX14" s="44" t="str">
        <f t="shared" si="39"/>
        <v>qui</v>
      </c>
      <c r="CY14" s="44" t="str">
        <f t="shared" si="39"/>
        <v>sex</v>
      </c>
      <c r="CZ14" s="44" t="str">
        <f t="shared" si="39"/>
        <v>sáb</v>
      </c>
      <c r="DA14" s="44" t="str">
        <f t="shared" si="39"/>
        <v>dom</v>
      </c>
      <c r="DB14" s="44" t="str">
        <f t="shared" si="39"/>
        <v>seg</v>
      </c>
      <c r="DC14" s="44" t="str">
        <f t="shared" si="39"/>
        <v>ter</v>
      </c>
      <c r="DD14" s="44" t="str">
        <f t="shared" si="39"/>
        <v>JAN/25</v>
      </c>
      <c r="DE14" s="44" t="str">
        <f t="shared" si="39"/>
        <v>qui</v>
      </c>
      <c r="DF14" s="44" t="str">
        <f t="shared" si="39"/>
        <v>sex</v>
      </c>
      <c r="DG14" s="44" t="str">
        <f t="shared" si="39"/>
        <v>sáb</v>
      </c>
      <c r="DH14" s="44" t="str">
        <f t="shared" si="39"/>
        <v>dom</v>
      </c>
      <c r="DI14" s="44" t="str">
        <f t="shared" si="39"/>
        <v>seg</v>
      </c>
      <c r="DJ14" s="44" t="str">
        <f t="shared" si="39"/>
        <v>ter</v>
      </c>
      <c r="DK14" s="44" t="str">
        <f t="shared" si="39"/>
        <v>qua</v>
      </c>
      <c r="DL14" s="44" t="str">
        <f t="shared" si="39"/>
        <v>qui</v>
      </c>
      <c r="DM14" s="44" t="str">
        <f t="shared" si="39"/>
        <v>sex</v>
      </c>
      <c r="DN14" s="44" t="str">
        <f t="shared" si="39"/>
        <v>sáb</v>
      </c>
      <c r="DO14" s="44" t="str">
        <f t="shared" si="39"/>
        <v>dom</v>
      </c>
      <c r="DP14" s="44" t="str">
        <f t="shared" si="39"/>
        <v>seg</v>
      </c>
      <c r="DQ14" s="44" t="str">
        <f t="shared" si="39"/>
        <v>ter</v>
      </c>
      <c r="DR14" s="44" t="str">
        <f t="shared" si="39"/>
        <v>qua</v>
      </c>
      <c r="DS14" s="44" t="str">
        <f t="shared" si="39"/>
        <v>qui</v>
      </c>
      <c r="DT14" s="44" t="str">
        <f t="shared" si="39"/>
        <v>sex</v>
      </c>
      <c r="DU14" s="44" t="str">
        <f t="shared" si="39"/>
        <v>sáb</v>
      </c>
      <c r="DV14" s="44" t="str">
        <f t="shared" si="39"/>
        <v>dom</v>
      </c>
      <c r="DW14" s="44" t="str">
        <f t="shared" si="39"/>
        <v>seg</v>
      </c>
      <c r="DX14" s="44" t="str">
        <f t="shared" si="39"/>
        <v>ter</v>
      </c>
      <c r="DY14" s="44" t="str">
        <f t="shared" si="39"/>
        <v>qua</v>
      </c>
      <c r="DZ14" s="44" t="str">
        <f t="shared" si="39"/>
        <v>qui</v>
      </c>
      <c r="EA14" s="44" t="str">
        <f t="shared" si="39"/>
        <v>sex</v>
      </c>
      <c r="EB14" s="44" t="str">
        <f t="shared" si="39"/>
        <v>sáb</v>
      </c>
      <c r="EC14" s="44" t="str">
        <f t="shared" si="39"/>
        <v>dom</v>
      </c>
      <c r="ED14" s="44" t="str">
        <f t="shared" si="39"/>
        <v>seg</v>
      </c>
      <c r="EE14" s="44" t="str">
        <f t="shared" si="39"/>
        <v>ter</v>
      </c>
      <c r="EF14" s="44" t="str">
        <f t="shared" si="39"/>
        <v>qua</v>
      </c>
      <c r="EG14" s="44" t="str">
        <f t="shared" si="39"/>
        <v>qui</v>
      </c>
      <c r="EH14" s="44" t="str">
        <f t="shared" ref="EH14:GE14" si="40">IF(DAY(EH15)=1,UPPER(TEXT(EH15,"MMM/AA")),TEXT(EH15,"DDD"))</f>
        <v>sex</v>
      </c>
      <c r="EI14" s="44" t="str">
        <f t="shared" si="40"/>
        <v>FEV/25</v>
      </c>
      <c r="EJ14" s="44" t="str">
        <f t="shared" si="40"/>
        <v>dom</v>
      </c>
      <c r="EK14" s="44" t="str">
        <f t="shared" si="40"/>
        <v>seg</v>
      </c>
      <c r="EL14" s="44" t="str">
        <f t="shared" si="40"/>
        <v>ter</v>
      </c>
      <c r="EM14" s="44" t="str">
        <f t="shared" si="40"/>
        <v>qua</v>
      </c>
      <c r="EN14" s="44" t="str">
        <f t="shared" si="40"/>
        <v>qui</v>
      </c>
      <c r="EO14" s="44" t="str">
        <f t="shared" si="40"/>
        <v>sex</v>
      </c>
      <c r="EP14" s="44" t="str">
        <f t="shared" si="40"/>
        <v>sáb</v>
      </c>
      <c r="EQ14" s="44" t="str">
        <f t="shared" si="40"/>
        <v>dom</v>
      </c>
      <c r="ER14" s="44" t="str">
        <f t="shared" si="40"/>
        <v>seg</v>
      </c>
      <c r="ES14" s="44" t="str">
        <f t="shared" si="40"/>
        <v>ter</v>
      </c>
      <c r="ET14" s="44" t="str">
        <f t="shared" si="40"/>
        <v>qua</v>
      </c>
      <c r="EU14" s="44" t="str">
        <f t="shared" si="40"/>
        <v>qui</v>
      </c>
      <c r="EV14" s="44" t="str">
        <f t="shared" si="40"/>
        <v>sex</v>
      </c>
      <c r="EW14" s="44" t="str">
        <f t="shared" si="40"/>
        <v>sáb</v>
      </c>
      <c r="EX14" s="44" t="str">
        <f t="shared" si="40"/>
        <v>dom</v>
      </c>
      <c r="EY14" s="44" t="str">
        <f t="shared" si="40"/>
        <v>seg</v>
      </c>
      <c r="EZ14" s="44" t="str">
        <f t="shared" si="40"/>
        <v>ter</v>
      </c>
      <c r="FA14" s="44" t="str">
        <f t="shared" si="40"/>
        <v>qua</v>
      </c>
      <c r="FB14" s="44" t="str">
        <f t="shared" si="40"/>
        <v>qui</v>
      </c>
      <c r="FC14" s="44" t="str">
        <f t="shared" si="40"/>
        <v>sex</v>
      </c>
      <c r="FD14" s="44" t="str">
        <f t="shared" si="40"/>
        <v>sáb</v>
      </c>
      <c r="FE14" s="44" t="str">
        <f t="shared" si="40"/>
        <v>dom</v>
      </c>
      <c r="FF14" s="44" t="str">
        <f t="shared" si="40"/>
        <v>seg</v>
      </c>
      <c r="FG14" s="44" t="str">
        <f t="shared" si="40"/>
        <v>ter</v>
      </c>
      <c r="FH14" s="44" t="str">
        <f t="shared" si="40"/>
        <v>qua</v>
      </c>
      <c r="FI14" s="44" t="str">
        <f t="shared" si="40"/>
        <v>qui</v>
      </c>
      <c r="FJ14" s="44" t="str">
        <f t="shared" si="40"/>
        <v>sex</v>
      </c>
      <c r="FK14" s="44" t="str">
        <f t="shared" si="40"/>
        <v>MAR/25</v>
      </c>
      <c r="FL14" s="44" t="str">
        <f t="shared" si="40"/>
        <v>dom</v>
      </c>
      <c r="FM14" s="44" t="str">
        <f t="shared" si="40"/>
        <v>seg</v>
      </c>
      <c r="FN14" s="44" t="str">
        <f t="shared" si="40"/>
        <v>ter</v>
      </c>
      <c r="FO14" s="44" t="str">
        <f t="shared" si="40"/>
        <v>qua</v>
      </c>
      <c r="FP14" s="44" t="str">
        <f t="shared" si="40"/>
        <v>qui</v>
      </c>
      <c r="FQ14" s="44" t="str">
        <f t="shared" si="40"/>
        <v>sex</v>
      </c>
      <c r="FR14" s="44" t="str">
        <f t="shared" si="40"/>
        <v>sáb</v>
      </c>
      <c r="FS14" s="44" t="str">
        <f t="shared" si="40"/>
        <v>dom</v>
      </c>
      <c r="FT14" s="44" t="str">
        <f t="shared" si="40"/>
        <v>seg</v>
      </c>
      <c r="FU14" s="44" t="str">
        <f t="shared" si="40"/>
        <v>ter</v>
      </c>
      <c r="FV14" s="44" t="str">
        <f t="shared" si="40"/>
        <v>qua</v>
      </c>
      <c r="FW14" s="44" t="str">
        <f t="shared" si="40"/>
        <v>qui</v>
      </c>
      <c r="FX14" s="44" t="str">
        <f t="shared" si="40"/>
        <v>sex</v>
      </c>
      <c r="FY14" s="44" t="str">
        <f t="shared" si="40"/>
        <v>sáb</v>
      </c>
      <c r="FZ14" s="44" t="str">
        <f t="shared" si="40"/>
        <v>dom</v>
      </c>
      <c r="GA14" s="44" t="str">
        <f t="shared" si="40"/>
        <v>seg</v>
      </c>
      <c r="GB14" s="44" t="str">
        <f t="shared" si="40"/>
        <v>ter</v>
      </c>
      <c r="GC14" s="44" t="str">
        <f t="shared" si="40"/>
        <v>qua</v>
      </c>
      <c r="GD14" s="44" t="str">
        <f t="shared" si="40"/>
        <v>qui</v>
      </c>
      <c r="GE14" s="44" t="str">
        <f t="shared" si="40"/>
        <v>sex</v>
      </c>
    </row>
    <row r="15" spans="1:187" s="18" customFormat="1" ht="18" customHeight="1" x14ac:dyDescent="0.35">
      <c r="A15" s="194"/>
      <c r="B15" s="192"/>
      <c r="C15" s="190"/>
      <c r="D15" s="192"/>
      <c r="E15" s="192"/>
      <c r="F15" s="192"/>
      <c r="G15" s="188"/>
      <c r="H15" s="15">
        <f>J12</f>
        <v>45558</v>
      </c>
      <c r="I15" s="16">
        <f>H15+1</f>
        <v>45559</v>
      </c>
      <c r="J15" s="16">
        <f t="shared" ref="J15:BU15" si="41">I15+1</f>
        <v>45560</v>
      </c>
      <c r="K15" s="16">
        <f t="shared" si="41"/>
        <v>45561</v>
      </c>
      <c r="L15" s="16">
        <f t="shared" si="41"/>
        <v>45562</v>
      </c>
      <c r="M15" s="16">
        <f t="shared" si="41"/>
        <v>45563</v>
      </c>
      <c r="N15" s="16">
        <f t="shared" si="41"/>
        <v>45564</v>
      </c>
      <c r="O15" s="16">
        <f t="shared" si="41"/>
        <v>45565</v>
      </c>
      <c r="P15" s="16">
        <f t="shared" si="41"/>
        <v>45566</v>
      </c>
      <c r="Q15" s="16">
        <f t="shared" si="41"/>
        <v>45567</v>
      </c>
      <c r="R15" s="16">
        <f t="shared" si="41"/>
        <v>45568</v>
      </c>
      <c r="S15" s="16">
        <f t="shared" si="41"/>
        <v>45569</v>
      </c>
      <c r="T15" s="16">
        <f t="shared" si="41"/>
        <v>45570</v>
      </c>
      <c r="U15" s="16">
        <f t="shared" si="41"/>
        <v>45571</v>
      </c>
      <c r="V15" s="16">
        <f t="shared" si="41"/>
        <v>45572</v>
      </c>
      <c r="W15" s="16">
        <f t="shared" si="41"/>
        <v>45573</v>
      </c>
      <c r="X15" s="16">
        <f t="shared" si="41"/>
        <v>45574</v>
      </c>
      <c r="Y15" s="16">
        <f t="shared" si="41"/>
        <v>45575</v>
      </c>
      <c r="Z15" s="16">
        <f t="shared" si="41"/>
        <v>45576</v>
      </c>
      <c r="AA15" s="16">
        <f t="shared" si="41"/>
        <v>45577</v>
      </c>
      <c r="AB15" s="16">
        <f t="shared" si="41"/>
        <v>45578</v>
      </c>
      <c r="AC15" s="16">
        <f t="shared" si="41"/>
        <v>45579</v>
      </c>
      <c r="AD15" s="16">
        <f t="shared" si="41"/>
        <v>45580</v>
      </c>
      <c r="AE15" s="16">
        <f t="shared" si="41"/>
        <v>45581</v>
      </c>
      <c r="AF15" s="16">
        <f t="shared" si="41"/>
        <v>45582</v>
      </c>
      <c r="AG15" s="16">
        <f t="shared" si="41"/>
        <v>45583</v>
      </c>
      <c r="AH15" s="16">
        <f t="shared" si="41"/>
        <v>45584</v>
      </c>
      <c r="AI15" s="16">
        <f t="shared" si="41"/>
        <v>45585</v>
      </c>
      <c r="AJ15" s="16">
        <f t="shared" si="41"/>
        <v>45586</v>
      </c>
      <c r="AK15" s="16">
        <f t="shared" si="41"/>
        <v>45587</v>
      </c>
      <c r="AL15" s="16">
        <f t="shared" si="41"/>
        <v>45588</v>
      </c>
      <c r="AM15" s="16">
        <f t="shared" si="41"/>
        <v>45589</v>
      </c>
      <c r="AN15" s="16">
        <f t="shared" si="41"/>
        <v>45590</v>
      </c>
      <c r="AO15" s="16">
        <f t="shared" si="41"/>
        <v>45591</v>
      </c>
      <c r="AP15" s="16">
        <f t="shared" si="41"/>
        <v>45592</v>
      </c>
      <c r="AQ15" s="16">
        <f t="shared" si="41"/>
        <v>45593</v>
      </c>
      <c r="AR15" s="16">
        <f t="shared" si="41"/>
        <v>45594</v>
      </c>
      <c r="AS15" s="16">
        <f t="shared" si="41"/>
        <v>45595</v>
      </c>
      <c r="AT15" s="16">
        <f t="shared" si="41"/>
        <v>45596</v>
      </c>
      <c r="AU15" s="16">
        <f t="shared" si="41"/>
        <v>45597</v>
      </c>
      <c r="AV15" s="16">
        <f t="shared" si="41"/>
        <v>45598</v>
      </c>
      <c r="AW15" s="16">
        <f t="shared" si="41"/>
        <v>45599</v>
      </c>
      <c r="AX15" s="16">
        <f t="shared" si="41"/>
        <v>45600</v>
      </c>
      <c r="AY15" s="16">
        <f t="shared" si="41"/>
        <v>45601</v>
      </c>
      <c r="AZ15" s="16">
        <f t="shared" si="41"/>
        <v>45602</v>
      </c>
      <c r="BA15" s="16">
        <f t="shared" si="41"/>
        <v>45603</v>
      </c>
      <c r="BB15" s="16">
        <f t="shared" si="41"/>
        <v>45604</v>
      </c>
      <c r="BC15" s="16">
        <f t="shared" si="41"/>
        <v>45605</v>
      </c>
      <c r="BD15" s="16">
        <f t="shared" si="41"/>
        <v>45606</v>
      </c>
      <c r="BE15" s="16">
        <f t="shared" si="41"/>
        <v>45607</v>
      </c>
      <c r="BF15" s="16">
        <f t="shared" si="41"/>
        <v>45608</v>
      </c>
      <c r="BG15" s="16">
        <f t="shared" si="41"/>
        <v>45609</v>
      </c>
      <c r="BH15" s="16">
        <f t="shared" si="41"/>
        <v>45610</v>
      </c>
      <c r="BI15" s="16">
        <f t="shared" si="41"/>
        <v>45611</v>
      </c>
      <c r="BJ15" s="16">
        <f t="shared" si="41"/>
        <v>45612</v>
      </c>
      <c r="BK15" s="16">
        <f t="shared" si="41"/>
        <v>45613</v>
      </c>
      <c r="BL15" s="16">
        <f t="shared" si="41"/>
        <v>45614</v>
      </c>
      <c r="BM15" s="16">
        <f t="shared" si="41"/>
        <v>45615</v>
      </c>
      <c r="BN15" s="16">
        <f t="shared" si="41"/>
        <v>45616</v>
      </c>
      <c r="BO15" s="16">
        <f t="shared" si="41"/>
        <v>45617</v>
      </c>
      <c r="BP15" s="16">
        <f t="shared" si="41"/>
        <v>45618</v>
      </c>
      <c r="BQ15" s="16">
        <f t="shared" si="41"/>
        <v>45619</v>
      </c>
      <c r="BR15" s="16">
        <f t="shared" si="41"/>
        <v>45620</v>
      </c>
      <c r="BS15" s="16">
        <f t="shared" si="41"/>
        <v>45621</v>
      </c>
      <c r="BT15" s="16">
        <f t="shared" si="41"/>
        <v>45622</v>
      </c>
      <c r="BU15" s="16">
        <f t="shared" si="41"/>
        <v>45623</v>
      </c>
      <c r="BV15" s="16">
        <f t="shared" ref="BV15:EG15" si="42">BU15+1</f>
        <v>45624</v>
      </c>
      <c r="BW15" s="16">
        <f t="shared" si="42"/>
        <v>45625</v>
      </c>
      <c r="BX15" s="16">
        <f t="shared" si="42"/>
        <v>45626</v>
      </c>
      <c r="BY15" s="16">
        <f t="shared" si="42"/>
        <v>45627</v>
      </c>
      <c r="BZ15" s="16">
        <f t="shared" si="42"/>
        <v>45628</v>
      </c>
      <c r="CA15" s="16">
        <f t="shared" si="42"/>
        <v>45629</v>
      </c>
      <c r="CB15" s="16">
        <f t="shared" si="42"/>
        <v>45630</v>
      </c>
      <c r="CC15" s="16">
        <f t="shared" si="42"/>
        <v>45631</v>
      </c>
      <c r="CD15" s="16">
        <f t="shared" si="42"/>
        <v>45632</v>
      </c>
      <c r="CE15" s="16">
        <f t="shared" si="42"/>
        <v>45633</v>
      </c>
      <c r="CF15" s="16">
        <f t="shared" si="42"/>
        <v>45634</v>
      </c>
      <c r="CG15" s="16">
        <f t="shared" si="42"/>
        <v>45635</v>
      </c>
      <c r="CH15" s="16">
        <f t="shared" si="42"/>
        <v>45636</v>
      </c>
      <c r="CI15" s="16">
        <f t="shared" si="42"/>
        <v>45637</v>
      </c>
      <c r="CJ15" s="16">
        <f t="shared" si="42"/>
        <v>45638</v>
      </c>
      <c r="CK15" s="16">
        <f t="shared" si="42"/>
        <v>45639</v>
      </c>
      <c r="CL15" s="16">
        <f t="shared" si="42"/>
        <v>45640</v>
      </c>
      <c r="CM15" s="16">
        <f t="shared" si="42"/>
        <v>45641</v>
      </c>
      <c r="CN15" s="16">
        <f t="shared" si="42"/>
        <v>45642</v>
      </c>
      <c r="CO15" s="16">
        <f t="shared" si="42"/>
        <v>45643</v>
      </c>
      <c r="CP15" s="16">
        <f t="shared" si="42"/>
        <v>45644</v>
      </c>
      <c r="CQ15" s="16">
        <f t="shared" si="42"/>
        <v>45645</v>
      </c>
      <c r="CR15" s="16">
        <f t="shared" si="42"/>
        <v>45646</v>
      </c>
      <c r="CS15" s="16">
        <f t="shared" si="42"/>
        <v>45647</v>
      </c>
      <c r="CT15" s="16">
        <f t="shared" si="42"/>
        <v>45648</v>
      </c>
      <c r="CU15" s="16">
        <f t="shared" si="42"/>
        <v>45649</v>
      </c>
      <c r="CV15" s="16">
        <f t="shared" si="42"/>
        <v>45650</v>
      </c>
      <c r="CW15" s="16">
        <f t="shared" si="42"/>
        <v>45651</v>
      </c>
      <c r="CX15" s="16">
        <f t="shared" si="42"/>
        <v>45652</v>
      </c>
      <c r="CY15" s="16">
        <f t="shared" si="42"/>
        <v>45653</v>
      </c>
      <c r="CZ15" s="16">
        <f t="shared" si="42"/>
        <v>45654</v>
      </c>
      <c r="DA15" s="16">
        <f t="shared" si="42"/>
        <v>45655</v>
      </c>
      <c r="DB15" s="16">
        <f t="shared" si="42"/>
        <v>45656</v>
      </c>
      <c r="DC15" s="16">
        <f t="shared" si="42"/>
        <v>45657</v>
      </c>
      <c r="DD15" s="16">
        <f t="shared" si="42"/>
        <v>45658</v>
      </c>
      <c r="DE15" s="16">
        <f t="shared" si="42"/>
        <v>45659</v>
      </c>
      <c r="DF15" s="16">
        <f t="shared" si="42"/>
        <v>45660</v>
      </c>
      <c r="DG15" s="16">
        <f t="shared" si="42"/>
        <v>45661</v>
      </c>
      <c r="DH15" s="16">
        <f t="shared" si="42"/>
        <v>45662</v>
      </c>
      <c r="DI15" s="16">
        <f t="shared" si="42"/>
        <v>45663</v>
      </c>
      <c r="DJ15" s="16">
        <f t="shared" si="42"/>
        <v>45664</v>
      </c>
      <c r="DK15" s="16">
        <f t="shared" si="42"/>
        <v>45665</v>
      </c>
      <c r="DL15" s="16">
        <f t="shared" si="42"/>
        <v>45666</v>
      </c>
      <c r="DM15" s="16">
        <f t="shared" si="42"/>
        <v>45667</v>
      </c>
      <c r="DN15" s="16">
        <f t="shared" si="42"/>
        <v>45668</v>
      </c>
      <c r="DO15" s="16">
        <f t="shared" si="42"/>
        <v>45669</v>
      </c>
      <c r="DP15" s="16">
        <f t="shared" si="42"/>
        <v>45670</v>
      </c>
      <c r="DQ15" s="16">
        <f t="shared" si="42"/>
        <v>45671</v>
      </c>
      <c r="DR15" s="16">
        <f t="shared" si="42"/>
        <v>45672</v>
      </c>
      <c r="DS15" s="16">
        <f t="shared" si="42"/>
        <v>45673</v>
      </c>
      <c r="DT15" s="16">
        <f t="shared" si="42"/>
        <v>45674</v>
      </c>
      <c r="DU15" s="16">
        <f t="shared" si="42"/>
        <v>45675</v>
      </c>
      <c r="DV15" s="16">
        <f t="shared" si="42"/>
        <v>45676</v>
      </c>
      <c r="DW15" s="16">
        <f t="shared" si="42"/>
        <v>45677</v>
      </c>
      <c r="DX15" s="16">
        <f t="shared" si="42"/>
        <v>45678</v>
      </c>
      <c r="DY15" s="16">
        <f t="shared" si="42"/>
        <v>45679</v>
      </c>
      <c r="DZ15" s="16">
        <f t="shared" si="42"/>
        <v>45680</v>
      </c>
      <c r="EA15" s="16">
        <f t="shared" si="42"/>
        <v>45681</v>
      </c>
      <c r="EB15" s="16">
        <f t="shared" si="42"/>
        <v>45682</v>
      </c>
      <c r="EC15" s="16">
        <f t="shared" si="42"/>
        <v>45683</v>
      </c>
      <c r="ED15" s="16">
        <f t="shared" si="42"/>
        <v>45684</v>
      </c>
      <c r="EE15" s="16">
        <f t="shared" si="42"/>
        <v>45685</v>
      </c>
      <c r="EF15" s="16">
        <f t="shared" si="42"/>
        <v>45686</v>
      </c>
      <c r="EG15" s="16">
        <f t="shared" si="42"/>
        <v>45687</v>
      </c>
      <c r="EH15" s="16">
        <f t="shared" ref="EH15:GE15" si="43">EG15+1</f>
        <v>45688</v>
      </c>
      <c r="EI15" s="16">
        <f t="shared" si="43"/>
        <v>45689</v>
      </c>
      <c r="EJ15" s="16">
        <f t="shared" si="43"/>
        <v>45690</v>
      </c>
      <c r="EK15" s="16">
        <f t="shared" si="43"/>
        <v>45691</v>
      </c>
      <c r="EL15" s="16">
        <f t="shared" si="43"/>
        <v>45692</v>
      </c>
      <c r="EM15" s="16">
        <f t="shared" si="43"/>
        <v>45693</v>
      </c>
      <c r="EN15" s="16">
        <f t="shared" si="43"/>
        <v>45694</v>
      </c>
      <c r="EO15" s="16">
        <f t="shared" si="43"/>
        <v>45695</v>
      </c>
      <c r="EP15" s="16">
        <f t="shared" si="43"/>
        <v>45696</v>
      </c>
      <c r="EQ15" s="16">
        <f t="shared" si="43"/>
        <v>45697</v>
      </c>
      <c r="ER15" s="16">
        <f t="shared" si="43"/>
        <v>45698</v>
      </c>
      <c r="ES15" s="16">
        <f t="shared" si="43"/>
        <v>45699</v>
      </c>
      <c r="ET15" s="16">
        <f t="shared" si="43"/>
        <v>45700</v>
      </c>
      <c r="EU15" s="16">
        <f t="shared" si="43"/>
        <v>45701</v>
      </c>
      <c r="EV15" s="16">
        <f t="shared" si="43"/>
        <v>45702</v>
      </c>
      <c r="EW15" s="16">
        <f t="shared" si="43"/>
        <v>45703</v>
      </c>
      <c r="EX15" s="16">
        <f t="shared" si="43"/>
        <v>45704</v>
      </c>
      <c r="EY15" s="16">
        <f t="shared" si="43"/>
        <v>45705</v>
      </c>
      <c r="EZ15" s="16">
        <f t="shared" si="43"/>
        <v>45706</v>
      </c>
      <c r="FA15" s="16">
        <f t="shared" si="43"/>
        <v>45707</v>
      </c>
      <c r="FB15" s="16">
        <f t="shared" si="43"/>
        <v>45708</v>
      </c>
      <c r="FC15" s="16">
        <f t="shared" si="43"/>
        <v>45709</v>
      </c>
      <c r="FD15" s="16">
        <f t="shared" si="43"/>
        <v>45710</v>
      </c>
      <c r="FE15" s="16">
        <f t="shared" si="43"/>
        <v>45711</v>
      </c>
      <c r="FF15" s="16">
        <f t="shared" si="43"/>
        <v>45712</v>
      </c>
      <c r="FG15" s="16">
        <f t="shared" si="43"/>
        <v>45713</v>
      </c>
      <c r="FH15" s="16">
        <f t="shared" si="43"/>
        <v>45714</v>
      </c>
      <c r="FI15" s="16">
        <f t="shared" si="43"/>
        <v>45715</v>
      </c>
      <c r="FJ15" s="16">
        <f t="shared" si="43"/>
        <v>45716</v>
      </c>
      <c r="FK15" s="16">
        <f t="shared" si="43"/>
        <v>45717</v>
      </c>
      <c r="FL15" s="16">
        <f t="shared" si="43"/>
        <v>45718</v>
      </c>
      <c r="FM15" s="16">
        <f t="shared" si="43"/>
        <v>45719</v>
      </c>
      <c r="FN15" s="16">
        <f t="shared" si="43"/>
        <v>45720</v>
      </c>
      <c r="FO15" s="16">
        <f t="shared" si="43"/>
        <v>45721</v>
      </c>
      <c r="FP15" s="16">
        <f t="shared" si="43"/>
        <v>45722</v>
      </c>
      <c r="FQ15" s="16">
        <f t="shared" si="43"/>
        <v>45723</v>
      </c>
      <c r="FR15" s="16">
        <f t="shared" si="43"/>
        <v>45724</v>
      </c>
      <c r="FS15" s="16">
        <f t="shared" si="43"/>
        <v>45725</v>
      </c>
      <c r="FT15" s="16">
        <f t="shared" si="43"/>
        <v>45726</v>
      </c>
      <c r="FU15" s="16">
        <f t="shared" si="43"/>
        <v>45727</v>
      </c>
      <c r="FV15" s="16">
        <f t="shared" si="43"/>
        <v>45728</v>
      </c>
      <c r="FW15" s="16">
        <f t="shared" si="43"/>
        <v>45729</v>
      </c>
      <c r="FX15" s="16">
        <f t="shared" si="43"/>
        <v>45730</v>
      </c>
      <c r="FY15" s="16">
        <f t="shared" si="43"/>
        <v>45731</v>
      </c>
      <c r="FZ15" s="16">
        <f t="shared" si="43"/>
        <v>45732</v>
      </c>
      <c r="GA15" s="16">
        <f t="shared" si="43"/>
        <v>45733</v>
      </c>
      <c r="GB15" s="16">
        <f t="shared" si="43"/>
        <v>45734</v>
      </c>
      <c r="GC15" s="16">
        <f t="shared" si="43"/>
        <v>45735</v>
      </c>
      <c r="GD15" s="16">
        <f t="shared" si="43"/>
        <v>45736</v>
      </c>
      <c r="GE15" s="17">
        <f t="shared" si="43"/>
        <v>45737</v>
      </c>
    </row>
    <row r="16" spans="1:187" s="22" customFormat="1" ht="6" customHeight="1" x14ac:dyDescent="0.3">
      <c r="A16" s="19"/>
      <c r="B16" s="20"/>
      <c r="C16" s="20"/>
      <c r="D16" s="20"/>
      <c r="E16" s="21"/>
      <c r="F16" s="21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</row>
    <row r="17" spans="1:187" s="25" customFormat="1" ht="20.149999999999999" customHeight="1" x14ac:dyDescent="0.35">
      <c r="A17" s="203">
        <v>1</v>
      </c>
      <c r="B17" s="219" t="str">
        <f ca="1">HYPERLINK("#"&amp;"PAINEL!"&amp;ADDRESS(ROW(PAINEL!$B$40)+$A17,2),TRIM(INDIRECT("PAINEL!"&amp;ADDRESS(ROW(PAINEL!$B$40)+$A17,COLUMN(LANÇAMENTOS!C13)))))</f>
        <v/>
      </c>
      <c r="C17" s="207" t="str">
        <f>PAINEL!Y42</f>
        <v>CALÇAS JEANS, SOCIAIS, ESPORTIVAS</v>
      </c>
      <c r="D17" s="207" t="str">
        <f ca="1">TRIM(INDIRECT("PAINEL!"&amp;ADDRESS(ROW(PAINEL!$B$40)+$A17,COLUMN(LANÇAMENTOS!K13))))</f>
        <v/>
      </c>
      <c r="E17" s="209">
        <v>30</v>
      </c>
      <c r="F17" s="201" t="str">
        <f t="shared" ref="F17" ca="1" si="44">IF(B17&lt;&gt;"",E17+SUM(H17:GE17)-SUM(H18:GE18),"")</f>
        <v/>
      </c>
      <c r="G17" s="24" t="s">
        <v>43</v>
      </c>
      <c r="H17" s="34">
        <v>10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</row>
    <row r="18" spans="1:187" s="25" customFormat="1" ht="20.149999999999999" customHeight="1" x14ac:dyDescent="0.35">
      <c r="A18" s="204"/>
      <c r="B18" s="206"/>
      <c r="C18" s="208"/>
      <c r="D18" s="208"/>
      <c r="E18" s="210"/>
      <c r="F18" s="202"/>
      <c r="G18" s="26" t="s">
        <v>44</v>
      </c>
      <c r="H18" s="35">
        <v>5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</row>
    <row r="19" spans="1:187" s="25" customFormat="1" ht="20.149999999999999" customHeight="1" x14ac:dyDescent="0.35">
      <c r="A19" s="211">
        <f>A17+1</f>
        <v>2</v>
      </c>
      <c r="B19" s="213" t="str">
        <f ca="1">HYPERLINK("#"&amp;"PAINEL!"&amp;ADDRESS(ROW(PAINEL!$B$40)+$A19,2),TRIM(INDIRECT("PAINEL!"&amp;ADDRESS(ROW(PAINEL!$B$40)+$A19,COLUMN(LANÇAMENTOS!C15)))))</f>
        <v/>
      </c>
      <c r="C19" s="215" t="str">
        <f ca="1">TRIM(INDIRECT("PAINEL!"&amp;ADDRESS(ROW(PAINEL!$B$40)+$A19,COLUMN(LANÇAMENTOS!E15))))</f>
        <v/>
      </c>
      <c r="D19" s="215" t="str">
        <f ca="1">TRIM(INDIRECT("PAINEL!"&amp;ADDRESS(ROW(PAINEL!$B$40)+$A19,COLUMN(LANÇAMENTOS!K15))))</f>
        <v/>
      </c>
      <c r="E19" s="217"/>
      <c r="F19" s="199" t="str">
        <f t="shared" ref="F19" ca="1" si="45">IF(B19&lt;&gt;"",E19+SUM(H19:GE19)-SUM(H20:GE20),"")</f>
        <v/>
      </c>
      <c r="G19" s="27" t="s">
        <v>43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7"/>
    </row>
    <row r="20" spans="1:187" s="25" customFormat="1" ht="20.149999999999999" customHeight="1" x14ac:dyDescent="0.35">
      <c r="A20" s="212"/>
      <c r="B20" s="214"/>
      <c r="C20" s="216"/>
      <c r="D20" s="216"/>
      <c r="E20" s="218"/>
      <c r="F20" s="200"/>
      <c r="G20" s="28" t="s">
        <v>44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9"/>
    </row>
    <row r="21" spans="1:187" s="25" customFormat="1" ht="20.149999999999999" customHeight="1" x14ac:dyDescent="0.35">
      <c r="A21" s="203">
        <f>A19+1</f>
        <v>3</v>
      </c>
      <c r="B21" s="205" t="str">
        <f ca="1">HYPERLINK("#"&amp;"PAINEL!"&amp;ADDRESS(ROW(PAINEL!$B$40)+$A21,2),TRIM(INDIRECT("PAINEL!"&amp;ADDRESS(ROW(PAINEL!$B$40)+$A21,COLUMN(LANÇAMENTOS!C17)))))</f>
        <v/>
      </c>
      <c r="C21" s="207" t="str">
        <f ca="1">TRIM(INDIRECT("PAINEL!"&amp;ADDRESS(ROW(PAINEL!$B$40)+$A21,COLUMN(LANÇAMENTOS!E17))))</f>
        <v/>
      </c>
      <c r="D21" s="207" t="str">
        <f ca="1">TRIM(INDIRECT("PAINEL!"&amp;ADDRESS(ROW(PAINEL!$B$40)+$A21,COLUMN(LANÇAMENTOS!K17))))</f>
        <v/>
      </c>
      <c r="E21" s="209"/>
      <c r="F21" s="201" t="str">
        <f t="shared" ref="F21" ca="1" si="46">IF(B21&lt;&gt;"",E21+SUM(H21:GE21)-SUM(H22:GE22),"")</f>
        <v/>
      </c>
      <c r="G21" s="29" t="s">
        <v>43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1"/>
    </row>
    <row r="22" spans="1:187" s="25" customFormat="1" ht="20.149999999999999" customHeight="1" x14ac:dyDescent="0.35">
      <c r="A22" s="204"/>
      <c r="B22" s="206"/>
      <c r="C22" s="208"/>
      <c r="D22" s="208"/>
      <c r="E22" s="210"/>
      <c r="F22" s="202"/>
      <c r="G22" s="26" t="s">
        <v>44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42"/>
    </row>
    <row r="23" spans="1:187" s="25" customFormat="1" ht="20.149999999999999" customHeight="1" x14ac:dyDescent="0.35">
      <c r="A23" s="211">
        <f t="shared" ref="A23" si="47">A21+1</f>
        <v>4</v>
      </c>
      <c r="B23" s="213" t="str">
        <f ca="1">HYPERLINK("#"&amp;"PAINEL!"&amp;ADDRESS(ROW(PAINEL!$B$40)+$A23,2),TRIM(INDIRECT("PAINEL!"&amp;ADDRESS(ROW(PAINEL!$B$40)+$A23,COLUMN(LANÇAMENTOS!C19)))))</f>
        <v/>
      </c>
      <c r="C23" s="215" t="str">
        <f ca="1">TRIM(INDIRECT("PAINEL!"&amp;ADDRESS(ROW(PAINEL!$B$40)+$A23,COLUMN(LANÇAMENTOS!E19))))</f>
        <v/>
      </c>
      <c r="D23" s="215" t="str">
        <f ca="1">TRIM(INDIRECT("PAINEL!"&amp;ADDRESS(ROW(PAINEL!$B$40)+$A23,COLUMN(LANÇAMENTOS!K19))))</f>
        <v/>
      </c>
      <c r="E23" s="217"/>
      <c r="F23" s="199" t="str">
        <f t="shared" ref="F23" ca="1" si="48">IF(B23&lt;&gt;"",E23+SUM(H23:GE23)-SUM(H24:GE24),"")</f>
        <v/>
      </c>
      <c r="G23" s="27" t="s">
        <v>43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7"/>
    </row>
    <row r="24" spans="1:187" s="25" customFormat="1" ht="20.149999999999999" customHeight="1" x14ac:dyDescent="0.35">
      <c r="A24" s="212"/>
      <c r="B24" s="214"/>
      <c r="C24" s="216"/>
      <c r="D24" s="216"/>
      <c r="E24" s="218"/>
      <c r="F24" s="200"/>
      <c r="G24" s="28" t="s">
        <v>44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9"/>
    </row>
    <row r="25" spans="1:187" s="25" customFormat="1" ht="20.149999999999999" customHeight="1" x14ac:dyDescent="0.35">
      <c r="A25" s="203">
        <f t="shared" ref="A25" si="49">A23+1</f>
        <v>5</v>
      </c>
      <c r="B25" s="205" t="str">
        <f ca="1">HYPERLINK("#"&amp;"PAINEL!"&amp;ADDRESS(ROW(PAINEL!$B$40)+$A25,2),TRIM(INDIRECT("PAINEL!"&amp;ADDRESS(ROW(PAINEL!$B$40)+$A25,COLUMN(LANÇAMENTOS!C21)))))</f>
        <v/>
      </c>
      <c r="C25" s="207" t="str">
        <f ca="1">TRIM(INDIRECT("PAINEL!"&amp;ADDRESS(ROW(PAINEL!$B$40)+$A25,COLUMN(LANÇAMENTOS!E21))))</f>
        <v/>
      </c>
      <c r="D25" s="207" t="str">
        <f ca="1">TRIM(INDIRECT("PAINEL!"&amp;ADDRESS(ROW(PAINEL!$B$40)+$A25,COLUMN(LANÇAMENTOS!K21))))</f>
        <v/>
      </c>
      <c r="E25" s="209"/>
      <c r="F25" s="201" t="str">
        <f t="shared" ref="F25" ca="1" si="50">IF(B25&lt;&gt;"",E25+SUM(H25:GE25)-SUM(H26:GE26),"")</f>
        <v/>
      </c>
      <c r="G25" s="29" t="s">
        <v>43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1"/>
    </row>
    <row r="26" spans="1:187" s="25" customFormat="1" ht="20.149999999999999" customHeight="1" x14ac:dyDescent="0.35">
      <c r="A26" s="204"/>
      <c r="B26" s="206"/>
      <c r="C26" s="208"/>
      <c r="D26" s="208"/>
      <c r="E26" s="210"/>
      <c r="F26" s="202"/>
      <c r="G26" s="26" t="s">
        <v>44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42"/>
    </row>
    <row r="27" spans="1:187" s="25" customFormat="1" ht="20.149999999999999" customHeight="1" x14ac:dyDescent="0.35">
      <c r="A27" s="211">
        <f t="shared" ref="A27:A87" si="51">A25+1</f>
        <v>6</v>
      </c>
      <c r="B27" s="213" t="str">
        <f ca="1">HYPERLINK("#"&amp;"PAINEL!"&amp;ADDRESS(ROW(PAINEL!$B$40)+$A27,2),TRIM(INDIRECT("PAINEL!"&amp;ADDRESS(ROW(PAINEL!$B$40)+$A27,COLUMN(LANÇAMENTOS!C23)))))</f>
        <v/>
      </c>
      <c r="C27" s="215" t="str">
        <f ca="1">TRIM(INDIRECT("PAINEL!"&amp;ADDRESS(ROW(PAINEL!$B$40)+$A27,COLUMN(LANÇAMENTOS!E23))))</f>
        <v/>
      </c>
      <c r="D27" s="215" t="str">
        <f ca="1">TRIM(INDIRECT("PAINEL!"&amp;ADDRESS(ROW(PAINEL!$B$40)+$A27,COLUMN(LANÇAMENTOS!K23))))</f>
        <v/>
      </c>
      <c r="E27" s="217"/>
      <c r="F27" s="199" t="str">
        <f t="shared" ref="F27" ca="1" si="52">IF(B27&lt;&gt;"",E27+SUM(H27:GE27)-SUM(H28:GE28),"")</f>
        <v/>
      </c>
      <c r="G27" s="27" t="s">
        <v>43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7"/>
    </row>
    <row r="28" spans="1:187" s="25" customFormat="1" ht="20.149999999999999" customHeight="1" x14ac:dyDescent="0.35">
      <c r="A28" s="212"/>
      <c r="B28" s="214"/>
      <c r="C28" s="216"/>
      <c r="D28" s="216"/>
      <c r="E28" s="218"/>
      <c r="F28" s="200"/>
      <c r="G28" s="28" t="s">
        <v>44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9"/>
    </row>
    <row r="29" spans="1:187" s="25" customFormat="1" ht="20.149999999999999" customHeight="1" x14ac:dyDescent="0.35">
      <c r="A29" s="203">
        <f t="shared" ref="A29" si="53">A27+1</f>
        <v>7</v>
      </c>
      <c r="B29" s="205" t="str">
        <f ca="1">HYPERLINK("#"&amp;"PAINEL!"&amp;ADDRESS(ROW(PAINEL!$B$40)+$A29,2),TRIM(INDIRECT("PAINEL!"&amp;ADDRESS(ROW(PAINEL!$B$40)+$A29,COLUMN(LANÇAMENTOS!C25)))))</f>
        <v/>
      </c>
      <c r="C29" s="207" t="str">
        <f ca="1">TRIM(INDIRECT("PAINEL!"&amp;ADDRESS(ROW(PAINEL!$B$40)+$A29,COLUMN(LANÇAMENTOS!E25))))</f>
        <v/>
      </c>
      <c r="D29" s="207" t="str">
        <f ca="1">TRIM(INDIRECT("PAINEL!"&amp;ADDRESS(ROW(PAINEL!$B$40)+$A29,COLUMN(LANÇAMENTOS!K25))))</f>
        <v/>
      </c>
      <c r="E29" s="209"/>
      <c r="F29" s="201" t="str">
        <f t="shared" ref="F29" ca="1" si="54">IF(B29&lt;&gt;"",E29+SUM(H29:GE29)-SUM(H30:GE30),"")</f>
        <v/>
      </c>
      <c r="G29" s="29" t="s">
        <v>43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1"/>
    </row>
    <row r="30" spans="1:187" s="25" customFormat="1" ht="20.149999999999999" customHeight="1" x14ac:dyDescent="0.35">
      <c r="A30" s="204"/>
      <c r="B30" s="206"/>
      <c r="C30" s="208"/>
      <c r="D30" s="208"/>
      <c r="E30" s="210"/>
      <c r="F30" s="202"/>
      <c r="G30" s="26" t="s">
        <v>44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42"/>
    </row>
    <row r="31" spans="1:187" s="25" customFormat="1" ht="20.149999999999999" customHeight="1" x14ac:dyDescent="0.35">
      <c r="A31" s="211">
        <f t="shared" si="51"/>
        <v>8</v>
      </c>
      <c r="B31" s="213" t="str">
        <f ca="1">HYPERLINK("#"&amp;"PAINEL!"&amp;ADDRESS(ROW(PAINEL!$B$40)+$A31,2),TRIM(INDIRECT("PAINEL!"&amp;ADDRESS(ROW(PAINEL!$B$40)+$A31,COLUMN(LANÇAMENTOS!C27)))))</f>
        <v/>
      </c>
      <c r="C31" s="215" t="str">
        <f ca="1">TRIM(INDIRECT("PAINEL!"&amp;ADDRESS(ROW(PAINEL!$B$40)+$A31,COLUMN(LANÇAMENTOS!E27))))</f>
        <v/>
      </c>
      <c r="D31" s="215" t="str">
        <f ca="1">TRIM(INDIRECT("PAINEL!"&amp;ADDRESS(ROW(PAINEL!$B$40)+$A31,COLUMN(LANÇAMENTOS!K27))))</f>
        <v/>
      </c>
      <c r="E31" s="217"/>
      <c r="F31" s="199" t="str">
        <f t="shared" ref="F31" ca="1" si="55">IF(B31&lt;&gt;"",E31+SUM(H31:GE31)-SUM(H32:GE32),"")</f>
        <v/>
      </c>
      <c r="G31" s="27" t="s">
        <v>43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7"/>
    </row>
    <row r="32" spans="1:187" s="25" customFormat="1" ht="20.149999999999999" customHeight="1" x14ac:dyDescent="0.35">
      <c r="A32" s="212"/>
      <c r="B32" s="214"/>
      <c r="C32" s="216"/>
      <c r="D32" s="216"/>
      <c r="E32" s="218"/>
      <c r="F32" s="200"/>
      <c r="G32" s="28" t="s">
        <v>44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9"/>
    </row>
    <row r="33" spans="1:187" s="25" customFormat="1" ht="20.149999999999999" customHeight="1" x14ac:dyDescent="0.35">
      <c r="A33" s="203">
        <f t="shared" ref="A33" si="56">A31+1</f>
        <v>9</v>
      </c>
      <c r="B33" s="205" t="str">
        <f ca="1">HYPERLINK("#"&amp;"PAINEL!"&amp;ADDRESS(ROW(PAINEL!$B$40)+$A33,2),TRIM(INDIRECT("PAINEL!"&amp;ADDRESS(ROW(PAINEL!$B$40)+$A33,COLUMN(LANÇAMENTOS!C29)))))</f>
        <v/>
      </c>
      <c r="C33" s="207" t="str">
        <f ca="1">TRIM(INDIRECT("PAINEL!"&amp;ADDRESS(ROW(PAINEL!$B$40)+$A33,COLUMN(LANÇAMENTOS!E29))))</f>
        <v/>
      </c>
      <c r="D33" s="207" t="str">
        <f ca="1">TRIM(INDIRECT("PAINEL!"&amp;ADDRESS(ROW(PAINEL!$B$40)+$A33,COLUMN(LANÇAMENTOS!K29))))</f>
        <v/>
      </c>
      <c r="E33" s="209"/>
      <c r="F33" s="201" t="str">
        <f t="shared" ref="F33" ca="1" si="57">IF(B33&lt;&gt;"",E33+SUM(H33:GE33)-SUM(H34:GE34),"")</f>
        <v/>
      </c>
      <c r="G33" s="29" t="s">
        <v>43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1"/>
    </row>
    <row r="34" spans="1:187" s="25" customFormat="1" ht="20.149999999999999" customHeight="1" x14ac:dyDescent="0.35">
      <c r="A34" s="204"/>
      <c r="B34" s="206"/>
      <c r="C34" s="208"/>
      <c r="D34" s="208"/>
      <c r="E34" s="210"/>
      <c r="F34" s="202"/>
      <c r="G34" s="26" t="s">
        <v>44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42"/>
    </row>
    <row r="35" spans="1:187" s="25" customFormat="1" ht="20.149999999999999" customHeight="1" x14ac:dyDescent="0.35">
      <c r="A35" s="211">
        <f t="shared" si="51"/>
        <v>10</v>
      </c>
      <c r="B35" s="213" t="str">
        <f ca="1">HYPERLINK("#"&amp;"PAINEL!"&amp;ADDRESS(ROW(PAINEL!$B$40)+$A35,2),TRIM(INDIRECT("PAINEL!"&amp;ADDRESS(ROW(PAINEL!$B$40)+$A35,COLUMN(LANÇAMENTOS!C31)))))</f>
        <v/>
      </c>
      <c r="C35" s="215" t="str">
        <f ca="1">TRIM(INDIRECT("PAINEL!"&amp;ADDRESS(ROW(PAINEL!$B$40)+$A35,COLUMN(LANÇAMENTOS!E31))))</f>
        <v/>
      </c>
      <c r="D35" s="215" t="str">
        <f ca="1">TRIM(INDIRECT("PAINEL!"&amp;ADDRESS(ROW(PAINEL!$B$40)+$A35,COLUMN(LANÇAMENTOS!K31))))</f>
        <v/>
      </c>
      <c r="E35" s="217"/>
      <c r="F35" s="199" t="str">
        <f t="shared" ref="F35" ca="1" si="58">IF(B35&lt;&gt;"",E35+SUM(H35:GE35)-SUM(H36:GE36),"")</f>
        <v/>
      </c>
      <c r="G35" s="27" t="s">
        <v>43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7"/>
    </row>
    <row r="36" spans="1:187" s="25" customFormat="1" ht="20.149999999999999" customHeight="1" x14ac:dyDescent="0.35">
      <c r="A36" s="212"/>
      <c r="B36" s="214"/>
      <c r="C36" s="216"/>
      <c r="D36" s="216"/>
      <c r="E36" s="218"/>
      <c r="F36" s="200"/>
      <c r="G36" s="28" t="s">
        <v>44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9"/>
    </row>
    <row r="37" spans="1:187" s="25" customFormat="1" ht="20.149999999999999" customHeight="1" x14ac:dyDescent="0.35">
      <c r="A37" s="203">
        <f t="shared" ref="A37" si="59">A35+1</f>
        <v>11</v>
      </c>
      <c r="B37" s="205" t="str">
        <f ca="1">HYPERLINK("#"&amp;"PAINEL!"&amp;ADDRESS(ROW(PAINEL!$B$40)+$A37,2),TRIM(INDIRECT("PAINEL!"&amp;ADDRESS(ROW(PAINEL!$B$40)+$A37,COLUMN(LANÇAMENTOS!C33)))))</f>
        <v/>
      </c>
      <c r="C37" s="207" t="str">
        <f ca="1">TRIM(INDIRECT("PAINEL!"&amp;ADDRESS(ROW(PAINEL!$B$40)+$A37,COLUMN(LANÇAMENTOS!E33))))</f>
        <v/>
      </c>
      <c r="D37" s="207" t="str">
        <f ca="1">TRIM(INDIRECT("PAINEL!"&amp;ADDRESS(ROW(PAINEL!$B$40)+$A37,COLUMN(LANÇAMENTOS!K33))))</f>
        <v/>
      </c>
      <c r="E37" s="209"/>
      <c r="F37" s="201" t="str">
        <f t="shared" ref="F37" ca="1" si="60">IF(B37&lt;&gt;"",E37+SUM(H37:GE37)-SUM(H38:GE38),"")</f>
        <v/>
      </c>
      <c r="G37" s="29" t="s">
        <v>43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1"/>
    </row>
    <row r="38" spans="1:187" s="25" customFormat="1" ht="20.149999999999999" customHeight="1" x14ac:dyDescent="0.35">
      <c r="A38" s="204"/>
      <c r="B38" s="206"/>
      <c r="C38" s="208"/>
      <c r="D38" s="208"/>
      <c r="E38" s="210"/>
      <c r="F38" s="202"/>
      <c r="G38" s="26" t="s">
        <v>44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42"/>
    </row>
    <row r="39" spans="1:187" s="25" customFormat="1" ht="20.149999999999999" customHeight="1" x14ac:dyDescent="0.35">
      <c r="A39" s="211">
        <f t="shared" si="51"/>
        <v>12</v>
      </c>
      <c r="B39" s="213" t="str">
        <f ca="1">HYPERLINK("#"&amp;"PAINEL!"&amp;ADDRESS(ROW(PAINEL!$B$40)+$A39,2),TRIM(INDIRECT("PAINEL!"&amp;ADDRESS(ROW(PAINEL!$B$40)+$A39,COLUMN(LANÇAMENTOS!C35)))))</f>
        <v/>
      </c>
      <c r="C39" s="215" t="str">
        <f ca="1">TRIM(INDIRECT("PAINEL!"&amp;ADDRESS(ROW(PAINEL!$B$40)+$A39,COLUMN(LANÇAMENTOS!E35))))</f>
        <v/>
      </c>
      <c r="D39" s="215" t="str">
        <f ca="1">TRIM(INDIRECT("PAINEL!"&amp;ADDRESS(ROW(PAINEL!$B$40)+$A39,COLUMN(LANÇAMENTOS!K35))))</f>
        <v/>
      </c>
      <c r="E39" s="217"/>
      <c r="F39" s="199" t="str">
        <f t="shared" ref="F39" ca="1" si="61">IF(B39&lt;&gt;"",E39+SUM(H39:GE39)-SUM(H40:GE40),"")</f>
        <v/>
      </c>
      <c r="G39" s="27" t="s">
        <v>43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7"/>
    </row>
    <row r="40" spans="1:187" s="25" customFormat="1" ht="20.149999999999999" customHeight="1" x14ac:dyDescent="0.35">
      <c r="A40" s="212"/>
      <c r="B40" s="214"/>
      <c r="C40" s="216"/>
      <c r="D40" s="216"/>
      <c r="E40" s="218"/>
      <c r="F40" s="200"/>
      <c r="G40" s="28" t="s">
        <v>44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9"/>
    </row>
    <row r="41" spans="1:187" s="25" customFormat="1" ht="20.149999999999999" customHeight="1" x14ac:dyDescent="0.35">
      <c r="A41" s="203">
        <f t="shared" ref="A41" si="62">A39+1</f>
        <v>13</v>
      </c>
      <c r="B41" s="205" t="str">
        <f ca="1">HYPERLINK("#"&amp;"PAINEL!"&amp;ADDRESS(ROW(PAINEL!$B$40)+$A41,2),TRIM(INDIRECT("PAINEL!"&amp;ADDRESS(ROW(PAINEL!$B$40)+$A41,COLUMN(LANÇAMENTOS!C37)))))</f>
        <v/>
      </c>
      <c r="C41" s="207" t="str">
        <f ca="1">TRIM(INDIRECT("PAINEL!"&amp;ADDRESS(ROW(PAINEL!$B$40)+$A41,COLUMN(LANÇAMENTOS!E37))))</f>
        <v/>
      </c>
      <c r="D41" s="207" t="str">
        <f ca="1">TRIM(INDIRECT("PAINEL!"&amp;ADDRESS(ROW(PAINEL!$B$40)+$A41,COLUMN(LANÇAMENTOS!K37))))</f>
        <v/>
      </c>
      <c r="E41" s="209"/>
      <c r="F41" s="201" t="str">
        <f t="shared" ref="F41" ca="1" si="63">IF(B41&lt;&gt;"",E41+SUM(H41:GE41)-SUM(H42:GE42),"")</f>
        <v/>
      </c>
      <c r="G41" s="29" t="s">
        <v>43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1"/>
    </row>
    <row r="42" spans="1:187" s="25" customFormat="1" ht="20.149999999999999" customHeight="1" x14ac:dyDescent="0.35">
      <c r="A42" s="204"/>
      <c r="B42" s="206"/>
      <c r="C42" s="208"/>
      <c r="D42" s="208"/>
      <c r="E42" s="210"/>
      <c r="F42" s="202"/>
      <c r="G42" s="26" t="s">
        <v>44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42"/>
    </row>
    <row r="43" spans="1:187" s="25" customFormat="1" ht="20.149999999999999" customHeight="1" x14ac:dyDescent="0.35">
      <c r="A43" s="211">
        <f t="shared" si="51"/>
        <v>14</v>
      </c>
      <c r="B43" s="213" t="str">
        <f ca="1">HYPERLINK("#"&amp;"PAINEL!"&amp;ADDRESS(ROW(PAINEL!$B$40)+$A43,2),TRIM(INDIRECT("PAINEL!"&amp;ADDRESS(ROW(PAINEL!$B$40)+$A43,COLUMN(LANÇAMENTOS!C39)))))</f>
        <v/>
      </c>
      <c r="C43" s="215" t="str">
        <f ca="1">TRIM(INDIRECT("PAINEL!"&amp;ADDRESS(ROW(PAINEL!$B$40)+$A43,COLUMN(LANÇAMENTOS!E39))))</f>
        <v/>
      </c>
      <c r="D43" s="215" t="str">
        <f ca="1">TRIM(INDIRECT("PAINEL!"&amp;ADDRESS(ROW(PAINEL!$B$40)+$A43,COLUMN(LANÇAMENTOS!K39))))</f>
        <v/>
      </c>
      <c r="E43" s="217"/>
      <c r="F43" s="199" t="str">
        <f t="shared" ref="F43" ca="1" si="64">IF(B43&lt;&gt;"",E43+SUM(H43:GE43)-SUM(H44:GE44),"")</f>
        <v/>
      </c>
      <c r="G43" s="27" t="s">
        <v>43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7"/>
    </row>
    <row r="44" spans="1:187" s="25" customFormat="1" ht="20.149999999999999" customHeight="1" x14ac:dyDescent="0.35">
      <c r="A44" s="212"/>
      <c r="B44" s="214"/>
      <c r="C44" s="216"/>
      <c r="D44" s="216"/>
      <c r="E44" s="218"/>
      <c r="F44" s="200"/>
      <c r="G44" s="28" t="s">
        <v>44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9"/>
    </row>
    <row r="45" spans="1:187" s="25" customFormat="1" ht="20.149999999999999" customHeight="1" x14ac:dyDescent="0.35">
      <c r="A45" s="203">
        <f t="shared" ref="A45" si="65">A43+1</f>
        <v>15</v>
      </c>
      <c r="B45" s="205" t="str">
        <f ca="1">HYPERLINK("#"&amp;"PAINEL!"&amp;ADDRESS(ROW(PAINEL!$B$40)+$A45,2),TRIM(INDIRECT("PAINEL!"&amp;ADDRESS(ROW(PAINEL!$B$40)+$A45,COLUMN(LANÇAMENTOS!C41)))))</f>
        <v/>
      </c>
      <c r="C45" s="207" t="str">
        <f ca="1">TRIM(INDIRECT("PAINEL!"&amp;ADDRESS(ROW(PAINEL!$B$40)+$A45,COLUMN(LANÇAMENTOS!E41))))</f>
        <v/>
      </c>
      <c r="D45" s="207" t="str">
        <f ca="1">TRIM(INDIRECT("PAINEL!"&amp;ADDRESS(ROW(PAINEL!$B$40)+$A45,COLUMN(LANÇAMENTOS!K41))))</f>
        <v/>
      </c>
      <c r="E45" s="209"/>
      <c r="F45" s="201" t="str">
        <f t="shared" ref="F45" ca="1" si="66">IF(B45&lt;&gt;"",E45+SUM(H45:GE45)-SUM(H46:GE46),"")</f>
        <v/>
      </c>
      <c r="G45" s="29" t="s">
        <v>43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1"/>
    </row>
    <row r="46" spans="1:187" s="25" customFormat="1" ht="20.149999999999999" customHeight="1" x14ac:dyDescent="0.35">
      <c r="A46" s="204"/>
      <c r="B46" s="206"/>
      <c r="C46" s="208"/>
      <c r="D46" s="208"/>
      <c r="E46" s="210"/>
      <c r="F46" s="202"/>
      <c r="G46" s="26" t="s">
        <v>44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42"/>
    </row>
    <row r="47" spans="1:187" s="25" customFormat="1" ht="20.149999999999999" customHeight="1" x14ac:dyDescent="0.35">
      <c r="A47" s="211">
        <f t="shared" si="51"/>
        <v>16</v>
      </c>
      <c r="B47" s="213" t="str">
        <f ca="1">HYPERLINK("#"&amp;"PAINEL!"&amp;ADDRESS(ROW(PAINEL!$B$40)+$A47,2),TRIM(INDIRECT("PAINEL!"&amp;ADDRESS(ROW(PAINEL!$B$40)+$A47,COLUMN(LANÇAMENTOS!C43)))))</f>
        <v/>
      </c>
      <c r="C47" s="215" t="str">
        <f ca="1">TRIM(INDIRECT("PAINEL!"&amp;ADDRESS(ROW(PAINEL!$B$40)+$A47,COLUMN(LANÇAMENTOS!E43))))</f>
        <v/>
      </c>
      <c r="D47" s="215" t="str">
        <f ca="1">TRIM(INDIRECT("PAINEL!"&amp;ADDRESS(ROW(PAINEL!$B$40)+$A47,COLUMN(LANÇAMENTOS!K43))))</f>
        <v/>
      </c>
      <c r="E47" s="217"/>
      <c r="F47" s="199" t="str">
        <f t="shared" ref="F47" ca="1" si="67">IF(B47&lt;&gt;"",E47+SUM(H47:GE47)-SUM(H48:GE48),"")</f>
        <v/>
      </c>
      <c r="G47" s="27" t="s">
        <v>43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7"/>
    </row>
    <row r="48" spans="1:187" s="25" customFormat="1" ht="20.149999999999999" customHeight="1" x14ac:dyDescent="0.35">
      <c r="A48" s="212"/>
      <c r="B48" s="214"/>
      <c r="C48" s="216"/>
      <c r="D48" s="216"/>
      <c r="E48" s="218"/>
      <c r="F48" s="200"/>
      <c r="G48" s="28" t="s">
        <v>44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9"/>
    </row>
    <row r="49" spans="1:187" s="25" customFormat="1" ht="20.149999999999999" customHeight="1" x14ac:dyDescent="0.35">
      <c r="A49" s="203">
        <f t="shared" ref="A49" si="68">A47+1</f>
        <v>17</v>
      </c>
      <c r="B49" s="205" t="str">
        <f ca="1">HYPERLINK("#"&amp;"PAINEL!"&amp;ADDRESS(ROW(PAINEL!$B$40)+$A49,2),TRIM(INDIRECT("PAINEL!"&amp;ADDRESS(ROW(PAINEL!$B$40)+$A49,COLUMN(LANÇAMENTOS!C45)))))</f>
        <v/>
      </c>
      <c r="C49" s="207" t="str">
        <f ca="1">TRIM(INDIRECT("PAINEL!"&amp;ADDRESS(ROW(PAINEL!$B$40)+$A49,COLUMN(LANÇAMENTOS!E45))))</f>
        <v/>
      </c>
      <c r="D49" s="207" t="str">
        <f ca="1">TRIM(INDIRECT("PAINEL!"&amp;ADDRESS(ROW(PAINEL!$B$40)+$A49,COLUMN(LANÇAMENTOS!K45))))</f>
        <v/>
      </c>
      <c r="E49" s="209"/>
      <c r="F49" s="201" t="str">
        <f t="shared" ref="F49" ca="1" si="69">IF(B49&lt;&gt;"",E49+SUM(H49:GE49)-SUM(H50:GE50),"")</f>
        <v/>
      </c>
      <c r="G49" s="29" t="s">
        <v>43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1"/>
    </row>
    <row r="50" spans="1:187" s="25" customFormat="1" ht="20.149999999999999" customHeight="1" x14ac:dyDescent="0.35">
      <c r="A50" s="204"/>
      <c r="B50" s="206"/>
      <c r="C50" s="208"/>
      <c r="D50" s="208"/>
      <c r="E50" s="210"/>
      <c r="F50" s="202"/>
      <c r="G50" s="26" t="s">
        <v>44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42"/>
    </row>
    <row r="51" spans="1:187" s="25" customFormat="1" ht="20.149999999999999" customHeight="1" x14ac:dyDescent="0.35">
      <c r="A51" s="211">
        <f t="shared" si="51"/>
        <v>18</v>
      </c>
      <c r="B51" s="213" t="str">
        <f ca="1">HYPERLINK("#"&amp;"PAINEL!"&amp;ADDRESS(ROW(PAINEL!$B$40)+$A51,2),TRIM(INDIRECT("PAINEL!"&amp;ADDRESS(ROW(PAINEL!$B$40)+$A51,COLUMN(LANÇAMENTOS!C47)))))</f>
        <v/>
      </c>
      <c r="C51" s="215" t="str">
        <f ca="1">TRIM(INDIRECT("PAINEL!"&amp;ADDRESS(ROW(PAINEL!$B$40)+$A51,COLUMN(LANÇAMENTOS!E47))))</f>
        <v/>
      </c>
      <c r="D51" s="215" t="str">
        <f ca="1">TRIM(INDIRECT("PAINEL!"&amp;ADDRESS(ROW(PAINEL!$B$40)+$A51,COLUMN(LANÇAMENTOS!K47))))</f>
        <v/>
      </c>
      <c r="E51" s="217"/>
      <c r="F51" s="199" t="str">
        <f t="shared" ref="F51" ca="1" si="70">IF(B51&lt;&gt;"",E51+SUM(H51:GE51)-SUM(H52:GE52),"")</f>
        <v/>
      </c>
      <c r="G51" s="27" t="s">
        <v>43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7"/>
    </row>
    <row r="52" spans="1:187" s="25" customFormat="1" ht="20.149999999999999" customHeight="1" x14ac:dyDescent="0.35">
      <c r="A52" s="212"/>
      <c r="B52" s="214"/>
      <c r="C52" s="216"/>
      <c r="D52" s="216"/>
      <c r="E52" s="218"/>
      <c r="F52" s="200"/>
      <c r="G52" s="28" t="s">
        <v>44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9"/>
    </row>
    <row r="53" spans="1:187" s="25" customFormat="1" ht="20.149999999999999" customHeight="1" x14ac:dyDescent="0.35">
      <c r="A53" s="203">
        <f t="shared" ref="A53" si="71">A51+1</f>
        <v>19</v>
      </c>
      <c r="B53" s="205" t="str">
        <f ca="1">HYPERLINK("#"&amp;"PAINEL!"&amp;ADDRESS(ROW(PAINEL!$B$40)+$A53,2),TRIM(INDIRECT("PAINEL!"&amp;ADDRESS(ROW(PAINEL!$B$40)+$A53,COLUMN(LANÇAMENTOS!C49)))))</f>
        <v/>
      </c>
      <c r="C53" s="207" t="str">
        <f ca="1">TRIM(INDIRECT("PAINEL!"&amp;ADDRESS(ROW(PAINEL!$B$40)+$A53,COLUMN(LANÇAMENTOS!E49))))</f>
        <v/>
      </c>
      <c r="D53" s="207" t="str">
        <f ca="1">TRIM(INDIRECT("PAINEL!"&amp;ADDRESS(ROW(PAINEL!$B$40)+$A53,COLUMN(LANÇAMENTOS!K49))))</f>
        <v/>
      </c>
      <c r="E53" s="209"/>
      <c r="F53" s="201" t="str">
        <f t="shared" ref="F53" ca="1" si="72">IF(B53&lt;&gt;"",E53+SUM(H53:GE53)-SUM(H54:GE54),"")</f>
        <v/>
      </c>
      <c r="G53" s="29" t="s">
        <v>43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1"/>
    </row>
    <row r="54" spans="1:187" s="25" customFormat="1" ht="20.149999999999999" customHeight="1" x14ac:dyDescent="0.35">
      <c r="A54" s="204"/>
      <c r="B54" s="206"/>
      <c r="C54" s="208"/>
      <c r="D54" s="208"/>
      <c r="E54" s="210"/>
      <c r="F54" s="202"/>
      <c r="G54" s="26" t="s">
        <v>44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42"/>
    </row>
    <row r="55" spans="1:187" s="25" customFormat="1" ht="20.149999999999999" customHeight="1" x14ac:dyDescent="0.35">
      <c r="A55" s="211">
        <f t="shared" si="51"/>
        <v>20</v>
      </c>
      <c r="B55" s="213" t="str">
        <f ca="1">HYPERLINK("#"&amp;"PAINEL!"&amp;ADDRESS(ROW(PAINEL!$B$40)+$A55,2),TRIM(INDIRECT("PAINEL!"&amp;ADDRESS(ROW(PAINEL!$B$40)+$A55,COLUMN(LANÇAMENTOS!C51)))))</f>
        <v/>
      </c>
      <c r="C55" s="215" t="str">
        <f ca="1">TRIM(INDIRECT("PAINEL!"&amp;ADDRESS(ROW(PAINEL!$B$40)+$A55,COLUMN(LANÇAMENTOS!E51))))</f>
        <v/>
      </c>
      <c r="D55" s="215" t="str">
        <f ca="1">TRIM(INDIRECT("PAINEL!"&amp;ADDRESS(ROW(PAINEL!$B$40)+$A55,COLUMN(LANÇAMENTOS!K51))))</f>
        <v/>
      </c>
      <c r="E55" s="217"/>
      <c r="F55" s="199" t="str">
        <f t="shared" ref="F55" ca="1" si="73">IF(B55&lt;&gt;"",E55+SUM(H55:GE55)-SUM(H56:GE56),"")</f>
        <v/>
      </c>
      <c r="G55" s="27" t="s">
        <v>43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7"/>
    </row>
    <row r="56" spans="1:187" s="25" customFormat="1" ht="20.149999999999999" customHeight="1" x14ac:dyDescent="0.35">
      <c r="A56" s="212"/>
      <c r="B56" s="214"/>
      <c r="C56" s="216"/>
      <c r="D56" s="216"/>
      <c r="E56" s="218"/>
      <c r="F56" s="200"/>
      <c r="G56" s="28" t="s">
        <v>44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9"/>
    </row>
    <row r="57" spans="1:187" s="25" customFormat="1" ht="20.149999999999999" customHeight="1" x14ac:dyDescent="0.35">
      <c r="A57" s="203">
        <f t="shared" ref="A57" si="74">A55+1</f>
        <v>21</v>
      </c>
      <c r="B57" s="205" t="str">
        <f ca="1">HYPERLINK("#"&amp;"PAINEL!"&amp;ADDRESS(ROW(PAINEL!$B$40)+$A57,2),TRIM(INDIRECT("PAINEL!"&amp;ADDRESS(ROW(PAINEL!$B$40)+$A57,COLUMN(LANÇAMENTOS!C53)))))</f>
        <v/>
      </c>
      <c r="C57" s="207" t="str">
        <f ca="1">TRIM(INDIRECT("PAINEL!"&amp;ADDRESS(ROW(PAINEL!$B$40)+$A57,COLUMN(LANÇAMENTOS!E53))))</f>
        <v/>
      </c>
      <c r="D57" s="207" t="str">
        <f ca="1">TRIM(INDIRECT("PAINEL!"&amp;ADDRESS(ROW(PAINEL!$B$40)+$A57,COLUMN(LANÇAMENTOS!K53))))</f>
        <v/>
      </c>
      <c r="E57" s="209"/>
      <c r="F57" s="201" t="str">
        <f t="shared" ref="F57" ca="1" si="75">IF(B57&lt;&gt;"",E57+SUM(H57:GE57)-SUM(H58:GE58),"")</f>
        <v/>
      </c>
      <c r="G57" s="29" t="s">
        <v>43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1"/>
    </row>
    <row r="58" spans="1:187" s="25" customFormat="1" ht="20.149999999999999" customHeight="1" x14ac:dyDescent="0.35">
      <c r="A58" s="204"/>
      <c r="B58" s="206"/>
      <c r="C58" s="208"/>
      <c r="D58" s="208"/>
      <c r="E58" s="210"/>
      <c r="F58" s="202"/>
      <c r="G58" s="26" t="s">
        <v>44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42"/>
    </row>
    <row r="59" spans="1:187" s="25" customFormat="1" ht="20.149999999999999" customHeight="1" x14ac:dyDescent="0.35">
      <c r="A59" s="211">
        <f t="shared" si="51"/>
        <v>22</v>
      </c>
      <c r="B59" s="213" t="str">
        <f ca="1">HYPERLINK("#"&amp;"PAINEL!"&amp;ADDRESS(ROW(PAINEL!$B$40)+$A59,2),TRIM(INDIRECT("PAINEL!"&amp;ADDRESS(ROW(PAINEL!$B$40)+$A59,COLUMN(LANÇAMENTOS!C55)))))</f>
        <v/>
      </c>
      <c r="C59" s="215" t="str">
        <f ca="1">TRIM(INDIRECT("PAINEL!"&amp;ADDRESS(ROW(PAINEL!$B$40)+$A59,COLUMN(LANÇAMENTOS!E55))))</f>
        <v/>
      </c>
      <c r="D59" s="215" t="str">
        <f ca="1">TRIM(INDIRECT("PAINEL!"&amp;ADDRESS(ROW(PAINEL!$B$40)+$A59,COLUMN(LANÇAMENTOS!K55))))</f>
        <v/>
      </c>
      <c r="E59" s="217"/>
      <c r="F59" s="199" t="str">
        <f t="shared" ref="F59" ca="1" si="76">IF(B59&lt;&gt;"",E59+SUM(H59:GE59)-SUM(H60:GE60),"")</f>
        <v/>
      </c>
      <c r="G59" s="27" t="s">
        <v>43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7"/>
    </row>
    <row r="60" spans="1:187" s="25" customFormat="1" ht="20.149999999999999" customHeight="1" x14ac:dyDescent="0.35">
      <c r="A60" s="212"/>
      <c r="B60" s="214"/>
      <c r="C60" s="216"/>
      <c r="D60" s="216"/>
      <c r="E60" s="218"/>
      <c r="F60" s="200"/>
      <c r="G60" s="28" t="s">
        <v>44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9"/>
    </row>
    <row r="61" spans="1:187" s="25" customFormat="1" ht="20.149999999999999" customHeight="1" x14ac:dyDescent="0.35">
      <c r="A61" s="203">
        <f t="shared" ref="A61" si="77">A59+1</f>
        <v>23</v>
      </c>
      <c r="B61" s="205" t="str">
        <f ca="1">HYPERLINK("#"&amp;"PAINEL!"&amp;ADDRESS(ROW(PAINEL!$B$40)+$A61,2),TRIM(INDIRECT("PAINEL!"&amp;ADDRESS(ROW(PAINEL!$B$40)+$A61,COLUMN(LANÇAMENTOS!C57)))))</f>
        <v/>
      </c>
      <c r="C61" s="207" t="str">
        <f ca="1">TRIM(INDIRECT("PAINEL!"&amp;ADDRESS(ROW(PAINEL!$B$40)+$A61,COLUMN(LANÇAMENTOS!E57))))</f>
        <v/>
      </c>
      <c r="D61" s="207" t="str">
        <f ca="1">TRIM(INDIRECT("PAINEL!"&amp;ADDRESS(ROW(PAINEL!$B$40)+$A61,COLUMN(LANÇAMENTOS!K57))))</f>
        <v/>
      </c>
      <c r="E61" s="209"/>
      <c r="F61" s="201" t="str">
        <f t="shared" ref="F61" ca="1" si="78">IF(B61&lt;&gt;"",E61+SUM(H61:GE61)-SUM(H62:GE62),"")</f>
        <v/>
      </c>
      <c r="G61" s="2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1"/>
    </row>
    <row r="62" spans="1:187" s="25" customFormat="1" ht="20.149999999999999" customHeight="1" x14ac:dyDescent="0.35">
      <c r="A62" s="204"/>
      <c r="B62" s="206"/>
      <c r="C62" s="208"/>
      <c r="D62" s="208"/>
      <c r="E62" s="210"/>
      <c r="F62" s="202"/>
      <c r="G62" s="26" t="s">
        <v>44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42"/>
    </row>
    <row r="63" spans="1:187" s="25" customFormat="1" ht="20.149999999999999" customHeight="1" x14ac:dyDescent="0.35">
      <c r="A63" s="211">
        <f t="shared" si="51"/>
        <v>24</v>
      </c>
      <c r="B63" s="213" t="str">
        <f ca="1">HYPERLINK("#"&amp;"PAINEL!"&amp;ADDRESS(ROW(PAINEL!$B$40)+$A63,2),TRIM(INDIRECT("PAINEL!"&amp;ADDRESS(ROW(PAINEL!$B$40)+$A63,COLUMN(LANÇAMENTOS!C59)))))</f>
        <v/>
      </c>
      <c r="C63" s="215" t="str">
        <f ca="1">TRIM(INDIRECT("PAINEL!"&amp;ADDRESS(ROW(PAINEL!$B$40)+$A63,COLUMN(LANÇAMENTOS!E59))))</f>
        <v/>
      </c>
      <c r="D63" s="215" t="str">
        <f ca="1">TRIM(INDIRECT("PAINEL!"&amp;ADDRESS(ROW(PAINEL!$B$40)+$A63,COLUMN(LANÇAMENTOS!K59))))</f>
        <v/>
      </c>
      <c r="E63" s="217"/>
      <c r="F63" s="199" t="str">
        <f t="shared" ref="F63" ca="1" si="79">IF(B63&lt;&gt;"",E63+SUM(H63:GE63)-SUM(H64:GE64),"")</f>
        <v/>
      </c>
      <c r="G63" s="27" t="s">
        <v>43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7"/>
    </row>
    <row r="64" spans="1:187" s="25" customFormat="1" ht="20.149999999999999" customHeight="1" x14ac:dyDescent="0.35">
      <c r="A64" s="212"/>
      <c r="B64" s="214"/>
      <c r="C64" s="216"/>
      <c r="D64" s="216"/>
      <c r="E64" s="218"/>
      <c r="F64" s="200"/>
      <c r="G64" s="28" t="s">
        <v>44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9"/>
    </row>
    <row r="65" spans="1:187" s="25" customFormat="1" ht="20.149999999999999" customHeight="1" x14ac:dyDescent="0.35">
      <c r="A65" s="203">
        <f t="shared" ref="A65" si="80">A63+1</f>
        <v>25</v>
      </c>
      <c r="B65" s="205" t="str">
        <f ca="1">HYPERLINK("#"&amp;"PAINEL!"&amp;ADDRESS(ROW(PAINEL!$B$40)+$A65,2),TRIM(INDIRECT("PAINEL!"&amp;ADDRESS(ROW(PAINEL!$B$40)+$A65,COLUMN(LANÇAMENTOS!C61)))))</f>
        <v/>
      </c>
      <c r="C65" s="207" t="str">
        <f ca="1">TRIM(INDIRECT("PAINEL!"&amp;ADDRESS(ROW(PAINEL!$B$40)+$A65,COLUMN(LANÇAMENTOS!E61))))</f>
        <v/>
      </c>
      <c r="D65" s="207" t="str">
        <f ca="1">TRIM(INDIRECT("PAINEL!"&amp;ADDRESS(ROW(PAINEL!$B$40)+$A65,COLUMN(LANÇAMENTOS!K61))))</f>
        <v/>
      </c>
      <c r="E65" s="209"/>
      <c r="F65" s="201" t="str">
        <f t="shared" ref="F65" ca="1" si="81">IF(B65&lt;&gt;"",E65+SUM(H65:GE65)-SUM(H66:GE66),"")</f>
        <v/>
      </c>
      <c r="G65" s="2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1"/>
    </row>
    <row r="66" spans="1:187" s="25" customFormat="1" ht="20.149999999999999" customHeight="1" x14ac:dyDescent="0.35">
      <c r="A66" s="204"/>
      <c r="B66" s="206"/>
      <c r="C66" s="208"/>
      <c r="D66" s="208"/>
      <c r="E66" s="210"/>
      <c r="F66" s="202"/>
      <c r="G66" s="26" t="s">
        <v>44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42"/>
    </row>
    <row r="67" spans="1:187" s="25" customFormat="1" ht="20.149999999999999" customHeight="1" x14ac:dyDescent="0.35">
      <c r="A67" s="211">
        <f t="shared" si="51"/>
        <v>26</v>
      </c>
      <c r="B67" s="213" t="str">
        <f ca="1">HYPERLINK("#"&amp;"PAINEL!"&amp;ADDRESS(ROW(PAINEL!$B$40)+$A67,2),TRIM(INDIRECT("PAINEL!"&amp;ADDRESS(ROW(PAINEL!$B$40)+$A67,COLUMN(LANÇAMENTOS!C63)))))</f>
        <v/>
      </c>
      <c r="C67" s="215" t="str">
        <f ca="1">TRIM(INDIRECT("PAINEL!"&amp;ADDRESS(ROW(PAINEL!$B$40)+$A67,COLUMN(LANÇAMENTOS!E63))))</f>
        <v/>
      </c>
      <c r="D67" s="215" t="str">
        <f ca="1">TRIM(INDIRECT("PAINEL!"&amp;ADDRESS(ROW(PAINEL!$B$40)+$A67,COLUMN(LANÇAMENTOS!K63))))</f>
        <v/>
      </c>
      <c r="E67" s="217"/>
      <c r="F67" s="199" t="str">
        <f t="shared" ref="F67" ca="1" si="82">IF(B67&lt;&gt;"",E67+SUM(H67:GE67)-SUM(H68:GE68),"")</f>
        <v/>
      </c>
      <c r="G67" s="27" t="s">
        <v>43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7"/>
    </row>
    <row r="68" spans="1:187" s="25" customFormat="1" ht="20.149999999999999" customHeight="1" x14ac:dyDescent="0.35">
      <c r="A68" s="212"/>
      <c r="B68" s="214"/>
      <c r="C68" s="216"/>
      <c r="D68" s="216"/>
      <c r="E68" s="218"/>
      <c r="F68" s="200"/>
      <c r="G68" s="28" t="s">
        <v>44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9"/>
    </row>
    <row r="69" spans="1:187" s="25" customFormat="1" ht="20.149999999999999" customHeight="1" x14ac:dyDescent="0.35">
      <c r="A69" s="203">
        <f t="shared" ref="A69" si="83">A67+1</f>
        <v>27</v>
      </c>
      <c r="B69" s="205" t="str">
        <f ca="1">HYPERLINK("#"&amp;"PAINEL!"&amp;ADDRESS(ROW(PAINEL!$B$40)+$A69,2),TRIM(INDIRECT("PAINEL!"&amp;ADDRESS(ROW(PAINEL!$B$40)+$A69,COLUMN(LANÇAMENTOS!C65)))))</f>
        <v/>
      </c>
      <c r="C69" s="207" t="str">
        <f ca="1">TRIM(INDIRECT("PAINEL!"&amp;ADDRESS(ROW(PAINEL!$B$40)+$A69,COLUMN(LANÇAMENTOS!E65))))</f>
        <v/>
      </c>
      <c r="D69" s="207" t="str">
        <f ca="1">TRIM(INDIRECT("PAINEL!"&amp;ADDRESS(ROW(PAINEL!$B$40)+$A69,COLUMN(LANÇAMENTOS!K65))))</f>
        <v/>
      </c>
      <c r="E69" s="209"/>
      <c r="F69" s="201" t="str">
        <f t="shared" ref="F69" ca="1" si="84">IF(B69&lt;&gt;"",E69+SUM(H69:GE69)-SUM(H70:GE70),"")</f>
        <v/>
      </c>
      <c r="G69" s="29" t="s">
        <v>43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1"/>
    </row>
    <row r="70" spans="1:187" s="25" customFormat="1" ht="20.149999999999999" customHeight="1" x14ac:dyDescent="0.35">
      <c r="A70" s="204"/>
      <c r="B70" s="206"/>
      <c r="C70" s="208"/>
      <c r="D70" s="208"/>
      <c r="E70" s="210"/>
      <c r="F70" s="202"/>
      <c r="G70" s="26" t="s">
        <v>44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42"/>
    </row>
    <row r="71" spans="1:187" s="25" customFormat="1" ht="20.149999999999999" customHeight="1" x14ac:dyDescent="0.35">
      <c r="A71" s="211">
        <f t="shared" si="51"/>
        <v>28</v>
      </c>
      <c r="B71" s="213" t="str">
        <f ca="1">HYPERLINK("#"&amp;"PAINEL!"&amp;ADDRESS(ROW(PAINEL!$B$40)+$A71,2),TRIM(INDIRECT("PAINEL!"&amp;ADDRESS(ROW(PAINEL!$B$40)+$A71,COLUMN(LANÇAMENTOS!C67)))))</f>
        <v/>
      </c>
      <c r="C71" s="215" t="str">
        <f ca="1">TRIM(INDIRECT("PAINEL!"&amp;ADDRESS(ROW(PAINEL!$B$40)+$A71,COLUMN(LANÇAMENTOS!E67))))</f>
        <v/>
      </c>
      <c r="D71" s="215" t="str">
        <f ca="1">TRIM(INDIRECT("PAINEL!"&amp;ADDRESS(ROW(PAINEL!$B$40)+$A71,COLUMN(LANÇAMENTOS!K67))))</f>
        <v/>
      </c>
      <c r="E71" s="217"/>
      <c r="F71" s="199" t="str">
        <f t="shared" ref="F71" ca="1" si="85">IF(B71&lt;&gt;"",E71+SUM(H71:GE71)-SUM(H72:GE72),"")</f>
        <v/>
      </c>
      <c r="G71" s="27" t="s">
        <v>43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7"/>
    </row>
    <row r="72" spans="1:187" s="25" customFormat="1" ht="20.149999999999999" customHeight="1" x14ac:dyDescent="0.35">
      <c r="A72" s="212"/>
      <c r="B72" s="214"/>
      <c r="C72" s="216"/>
      <c r="D72" s="216"/>
      <c r="E72" s="218"/>
      <c r="F72" s="200"/>
      <c r="G72" s="28" t="s">
        <v>44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9"/>
    </row>
    <row r="73" spans="1:187" s="25" customFormat="1" ht="20.149999999999999" customHeight="1" x14ac:dyDescent="0.35">
      <c r="A73" s="203">
        <f t="shared" ref="A73" si="86">A71+1</f>
        <v>29</v>
      </c>
      <c r="B73" s="205" t="str">
        <f ca="1">HYPERLINK("#"&amp;"PAINEL!"&amp;ADDRESS(ROW(PAINEL!$B$40)+$A73,2),TRIM(INDIRECT("PAINEL!"&amp;ADDRESS(ROW(PAINEL!$B$40)+$A73,COLUMN(LANÇAMENTOS!C69)))))</f>
        <v/>
      </c>
      <c r="C73" s="207" t="str">
        <f ca="1">TRIM(INDIRECT("PAINEL!"&amp;ADDRESS(ROW(PAINEL!$B$40)+$A73,COLUMN(LANÇAMENTOS!E69))))</f>
        <v/>
      </c>
      <c r="D73" s="207" t="str">
        <f ca="1">TRIM(INDIRECT("PAINEL!"&amp;ADDRESS(ROW(PAINEL!$B$40)+$A73,COLUMN(LANÇAMENTOS!K69))))</f>
        <v/>
      </c>
      <c r="E73" s="209"/>
      <c r="F73" s="201" t="str">
        <f t="shared" ref="F73" ca="1" si="87">IF(B73&lt;&gt;"",E73+SUM(H73:GE73)-SUM(H74:GE74),"")</f>
        <v/>
      </c>
      <c r="G73" s="29" t="s">
        <v>43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1"/>
    </row>
    <row r="74" spans="1:187" s="25" customFormat="1" ht="20.149999999999999" customHeight="1" x14ac:dyDescent="0.35">
      <c r="A74" s="204"/>
      <c r="B74" s="206"/>
      <c r="C74" s="208"/>
      <c r="D74" s="208"/>
      <c r="E74" s="210"/>
      <c r="F74" s="202"/>
      <c r="G74" s="26" t="s">
        <v>44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42"/>
    </row>
    <row r="75" spans="1:187" s="25" customFormat="1" ht="20.149999999999999" customHeight="1" x14ac:dyDescent="0.35">
      <c r="A75" s="211">
        <f t="shared" si="51"/>
        <v>30</v>
      </c>
      <c r="B75" s="213" t="str">
        <f ca="1">HYPERLINK("#"&amp;"PAINEL!"&amp;ADDRESS(ROW(PAINEL!$B$40)+$A75,2),TRIM(INDIRECT("PAINEL!"&amp;ADDRESS(ROW(PAINEL!$B$40)+$A75,COLUMN(LANÇAMENTOS!C71)))))</f>
        <v/>
      </c>
      <c r="C75" s="215" t="str">
        <f ca="1">TRIM(INDIRECT("PAINEL!"&amp;ADDRESS(ROW(PAINEL!$B$40)+$A75,COLUMN(LANÇAMENTOS!E71))))</f>
        <v/>
      </c>
      <c r="D75" s="215" t="str">
        <f ca="1">TRIM(INDIRECT("PAINEL!"&amp;ADDRESS(ROW(PAINEL!$B$40)+$A75,COLUMN(LANÇAMENTOS!K71))))</f>
        <v/>
      </c>
      <c r="E75" s="217"/>
      <c r="F75" s="199" t="str">
        <f t="shared" ref="F75" ca="1" si="88">IF(B75&lt;&gt;"",E75+SUM(H75:GE75)-SUM(H76:GE76),"")</f>
        <v/>
      </c>
      <c r="G75" s="27" t="s">
        <v>43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7"/>
    </row>
    <row r="76" spans="1:187" s="25" customFormat="1" ht="20.149999999999999" customHeight="1" x14ac:dyDescent="0.35">
      <c r="A76" s="212"/>
      <c r="B76" s="214"/>
      <c r="C76" s="216"/>
      <c r="D76" s="216"/>
      <c r="E76" s="218"/>
      <c r="F76" s="200"/>
      <c r="G76" s="28" t="s">
        <v>44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9"/>
    </row>
    <row r="77" spans="1:187" s="25" customFormat="1" ht="20.149999999999999" customHeight="1" x14ac:dyDescent="0.35">
      <c r="A77" s="203">
        <f t="shared" ref="A77" si="89">A75+1</f>
        <v>31</v>
      </c>
      <c r="B77" s="205" t="str">
        <f ca="1">HYPERLINK("#"&amp;"PAINEL!"&amp;ADDRESS(ROW(PAINEL!$B$40)+$A77,2),TRIM(INDIRECT("PAINEL!"&amp;ADDRESS(ROW(PAINEL!$B$40)+$A77,COLUMN(LANÇAMENTOS!C73)))))</f>
        <v/>
      </c>
      <c r="C77" s="207" t="str">
        <f ca="1">TRIM(INDIRECT("PAINEL!"&amp;ADDRESS(ROW(PAINEL!$B$40)+$A77,COLUMN(LANÇAMENTOS!E73))))</f>
        <v/>
      </c>
      <c r="D77" s="207" t="str">
        <f ca="1">TRIM(INDIRECT("PAINEL!"&amp;ADDRESS(ROW(PAINEL!$B$40)+$A77,COLUMN(LANÇAMENTOS!K73))))</f>
        <v/>
      </c>
      <c r="E77" s="209"/>
      <c r="F77" s="201" t="str">
        <f t="shared" ref="F77" ca="1" si="90">IF(B77&lt;&gt;"",E77+SUM(H77:GE77)-SUM(H78:GE78),"")</f>
        <v/>
      </c>
      <c r="G77" s="29" t="s">
        <v>43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1"/>
    </row>
    <row r="78" spans="1:187" s="25" customFormat="1" ht="20.149999999999999" customHeight="1" x14ac:dyDescent="0.35">
      <c r="A78" s="204"/>
      <c r="B78" s="206"/>
      <c r="C78" s="208"/>
      <c r="D78" s="208"/>
      <c r="E78" s="210"/>
      <c r="F78" s="202"/>
      <c r="G78" s="26" t="s">
        <v>44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42"/>
    </row>
    <row r="79" spans="1:187" s="25" customFormat="1" ht="20.149999999999999" customHeight="1" x14ac:dyDescent="0.35">
      <c r="A79" s="211">
        <f t="shared" si="51"/>
        <v>32</v>
      </c>
      <c r="B79" s="213" t="str">
        <f ca="1">HYPERLINK("#"&amp;"PAINEL!"&amp;ADDRESS(ROW(PAINEL!$B$40)+$A79,2),TRIM(INDIRECT("PAINEL!"&amp;ADDRESS(ROW(PAINEL!$B$40)+$A79,COLUMN(LANÇAMENTOS!C75)))))</f>
        <v/>
      </c>
      <c r="C79" s="215" t="str">
        <f ca="1">TRIM(INDIRECT("PAINEL!"&amp;ADDRESS(ROW(PAINEL!$B$40)+$A79,COLUMN(LANÇAMENTOS!E75))))</f>
        <v/>
      </c>
      <c r="D79" s="215" t="str">
        <f ca="1">TRIM(INDIRECT("PAINEL!"&amp;ADDRESS(ROW(PAINEL!$B$40)+$A79,COLUMN(LANÇAMENTOS!K75))))</f>
        <v/>
      </c>
      <c r="E79" s="217"/>
      <c r="F79" s="199" t="str">
        <f t="shared" ref="F79" ca="1" si="91">IF(B79&lt;&gt;"",E79+SUM(H79:GE79)-SUM(H80:GE80),"")</f>
        <v/>
      </c>
      <c r="G79" s="27" t="s">
        <v>43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7"/>
    </row>
    <row r="80" spans="1:187" s="25" customFormat="1" ht="20.149999999999999" customHeight="1" x14ac:dyDescent="0.35">
      <c r="A80" s="212"/>
      <c r="B80" s="214"/>
      <c r="C80" s="216"/>
      <c r="D80" s="216"/>
      <c r="E80" s="218"/>
      <c r="F80" s="200"/>
      <c r="G80" s="28" t="s">
        <v>44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9"/>
    </row>
    <row r="81" spans="1:187" s="25" customFormat="1" ht="20.149999999999999" customHeight="1" x14ac:dyDescent="0.35">
      <c r="A81" s="203">
        <f t="shared" ref="A81" si="92">A79+1</f>
        <v>33</v>
      </c>
      <c r="B81" s="205" t="str">
        <f ca="1">HYPERLINK("#"&amp;"PAINEL!"&amp;ADDRESS(ROW(PAINEL!$B$40)+$A81,2),TRIM(INDIRECT("PAINEL!"&amp;ADDRESS(ROW(PAINEL!$B$40)+$A81,COLUMN(LANÇAMENTOS!C77)))))</f>
        <v/>
      </c>
      <c r="C81" s="207" t="str">
        <f ca="1">TRIM(INDIRECT("PAINEL!"&amp;ADDRESS(ROW(PAINEL!$B$40)+$A81,COLUMN(LANÇAMENTOS!E77))))</f>
        <v/>
      </c>
      <c r="D81" s="207" t="str">
        <f ca="1">TRIM(INDIRECT("PAINEL!"&amp;ADDRESS(ROW(PAINEL!$B$40)+$A81,COLUMN(LANÇAMENTOS!K77))))</f>
        <v/>
      </c>
      <c r="E81" s="209"/>
      <c r="F81" s="201" t="str">
        <f t="shared" ref="F81" ca="1" si="93">IF(B81&lt;&gt;"",E81+SUM(H81:GE81)-SUM(H82:GE82),"")</f>
        <v/>
      </c>
      <c r="G81" s="29" t="s">
        <v>43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1"/>
    </row>
    <row r="82" spans="1:187" s="25" customFormat="1" ht="20.149999999999999" customHeight="1" x14ac:dyDescent="0.35">
      <c r="A82" s="204"/>
      <c r="B82" s="206"/>
      <c r="C82" s="208"/>
      <c r="D82" s="208"/>
      <c r="E82" s="210"/>
      <c r="F82" s="202"/>
      <c r="G82" s="26" t="s">
        <v>44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42"/>
    </row>
    <row r="83" spans="1:187" s="25" customFormat="1" ht="20.149999999999999" customHeight="1" x14ac:dyDescent="0.35">
      <c r="A83" s="211">
        <f t="shared" si="51"/>
        <v>34</v>
      </c>
      <c r="B83" s="213" t="str">
        <f ca="1">HYPERLINK("#"&amp;"PAINEL!"&amp;ADDRESS(ROW(PAINEL!$B$40)+$A83,2),TRIM(INDIRECT("PAINEL!"&amp;ADDRESS(ROW(PAINEL!$B$40)+$A83,COLUMN(LANÇAMENTOS!C79)))))</f>
        <v/>
      </c>
      <c r="C83" s="215" t="str">
        <f ca="1">TRIM(INDIRECT("PAINEL!"&amp;ADDRESS(ROW(PAINEL!$B$40)+$A83,COLUMN(LANÇAMENTOS!E79))))</f>
        <v/>
      </c>
      <c r="D83" s="215" t="str">
        <f ca="1">TRIM(INDIRECT("PAINEL!"&amp;ADDRESS(ROW(PAINEL!$B$40)+$A83,COLUMN(LANÇAMENTOS!K79))))</f>
        <v/>
      </c>
      <c r="E83" s="217"/>
      <c r="F83" s="199" t="str">
        <f t="shared" ref="F83" ca="1" si="94">IF(B83&lt;&gt;"",E83+SUM(H83:GE83)-SUM(H84:GE84),"")</f>
        <v/>
      </c>
      <c r="G83" s="27" t="s">
        <v>43</v>
      </c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7"/>
    </row>
    <row r="84" spans="1:187" s="25" customFormat="1" ht="20.149999999999999" customHeight="1" x14ac:dyDescent="0.35">
      <c r="A84" s="212"/>
      <c r="B84" s="214"/>
      <c r="C84" s="216"/>
      <c r="D84" s="216"/>
      <c r="E84" s="218"/>
      <c r="F84" s="200"/>
      <c r="G84" s="28" t="s">
        <v>44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9"/>
    </row>
    <row r="85" spans="1:187" s="25" customFormat="1" ht="20.149999999999999" customHeight="1" x14ac:dyDescent="0.35">
      <c r="A85" s="203">
        <f t="shared" ref="A85" si="95">A83+1</f>
        <v>35</v>
      </c>
      <c r="B85" s="205" t="str">
        <f ca="1">HYPERLINK("#"&amp;"PAINEL!"&amp;ADDRESS(ROW(PAINEL!$B$40)+$A85,2),TRIM(INDIRECT("PAINEL!"&amp;ADDRESS(ROW(PAINEL!$B$40)+$A85,COLUMN(LANÇAMENTOS!C81)))))</f>
        <v/>
      </c>
      <c r="C85" s="207" t="str">
        <f ca="1">TRIM(INDIRECT("PAINEL!"&amp;ADDRESS(ROW(PAINEL!$B$40)+$A85,COLUMN(LANÇAMENTOS!E81))))</f>
        <v/>
      </c>
      <c r="D85" s="207" t="str">
        <f ca="1">TRIM(INDIRECT("PAINEL!"&amp;ADDRESS(ROW(PAINEL!$B$40)+$A85,COLUMN(LANÇAMENTOS!K81))))</f>
        <v/>
      </c>
      <c r="E85" s="209"/>
      <c r="F85" s="201" t="str">
        <f t="shared" ref="F85" ca="1" si="96">IF(B85&lt;&gt;"",E85+SUM(H85:GE85)-SUM(H86:GE86),"")</f>
        <v/>
      </c>
      <c r="G85" s="29" t="s">
        <v>43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1"/>
    </row>
    <row r="86" spans="1:187" s="25" customFormat="1" ht="20.149999999999999" customHeight="1" x14ac:dyDescent="0.35">
      <c r="A86" s="204"/>
      <c r="B86" s="206"/>
      <c r="C86" s="208"/>
      <c r="D86" s="208"/>
      <c r="E86" s="210"/>
      <c r="F86" s="202"/>
      <c r="G86" s="26" t="s">
        <v>44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42"/>
    </row>
    <row r="87" spans="1:187" s="25" customFormat="1" ht="20.149999999999999" customHeight="1" x14ac:dyDescent="0.35">
      <c r="A87" s="211">
        <f t="shared" si="51"/>
        <v>36</v>
      </c>
      <c r="B87" s="213" t="str">
        <f ca="1">HYPERLINK("#"&amp;"PAINEL!"&amp;ADDRESS(ROW(PAINEL!$B$40)+$A87,2),TRIM(INDIRECT("PAINEL!"&amp;ADDRESS(ROW(PAINEL!$B$40)+$A87,COLUMN(LANÇAMENTOS!C83)))))</f>
        <v/>
      </c>
      <c r="C87" s="215" t="str">
        <f ca="1">TRIM(INDIRECT("PAINEL!"&amp;ADDRESS(ROW(PAINEL!$B$40)+$A87,COLUMN(LANÇAMENTOS!E83))))</f>
        <v/>
      </c>
      <c r="D87" s="215" t="str">
        <f ca="1">TRIM(INDIRECT("PAINEL!"&amp;ADDRESS(ROW(PAINEL!$B$40)+$A87,COLUMN(LANÇAMENTOS!K83))))</f>
        <v/>
      </c>
      <c r="E87" s="217"/>
      <c r="F87" s="199" t="str">
        <f t="shared" ref="F87" ca="1" si="97">IF(B87&lt;&gt;"",E87+SUM(H87:GE87)-SUM(H88:GE88),"")</f>
        <v/>
      </c>
      <c r="G87" s="27" t="s">
        <v>43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7"/>
    </row>
    <row r="88" spans="1:187" s="25" customFormat="1" ht="20.149999999999999" customHeight="1" x14ac:dyDescent="0.35">
      <c r="A88" s="212"/>
      <c r="B88" s="214"/>
      <c r="C88" s="216"/>
      <c r="D88" s="216"/>
      <c r="E88" s="218"/>
      <c r="F88" s="200"/>
      <c r="G88" s="28" t="s">
        <v>44</v>
      </c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9"/>
    </row>
    <row r="89" spans="1:187" s="25" customFormat="1" ht="20.149999999999999" customHeight="1" x14ac:dyDescent="0.35">
      <c r="A89" s="203">
        <f t="shared" ref="A89" si="98">A87+1</f>
        <v>37</v>
      </c>
      <c r="B89" s="205" t="str">
        <f ca="1">HYPERLINK("#"&amp;"PAINEL!"&amp;ADDRESS(ROW(PAINEL!$B$40)+$A89,2),TRIM(INDIRECT("PAINEL!"&amp;ADDRESS(ROW(PAINEL!$B$40)+$A89,COLUMN(LANÇAMENTOS!C85)))))</f>
        <v/>
      </c>
      <c r="C89" s="207" t="str">
        <f ca="1">TRIM(INDIRECT("PAINEL!"&amp;ADDRESS(ROW(PAINEL!$B$40)+$A89,COLUMN(LANÇAMENTOS!E85))))</f>
        <v/>
      </c>
      <c r="D89" s="207" t="str">
        <f ca="1">TRIM(INDIRECT("PAINEL!"&amp;ADDRESS(ROW(PAINEL!$B$40)+$A89,COLUMN(LANÇAMENTOS!K85))))</f>
        <v/>
      </c>
      <c r="E89" s="209"/>
      <c r="F89" s="201" t="str">
        <f t="shared" ref="F89" ca="1" si="99">IF(B89&lt;&gt;"",E89+SUM(H89:GE89)-SUM(H90:GE90),"")</f>
        <v/>
      </c>
      <c r="G89" s="29" t="s">
        <v>43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1"/>
    </row>
    <row r="90" spans="1:187" s="25" customFormat="1" ht="20.149999999999999" customHeight="1" x14ac:dyDescent="0.35">
      <c r="A90" s="204"/>
      <c r="B90" s="206"/>
      <c r="C90" s="208"/>
      <c r="D90" s="208"/>
      <c r="E90" s="210"/>
      <c r="F90" s="202"/>
      <c r="G90" s="26" t="s">
        <v>44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42"/>
    </row>
    <row r="91" spans="1:187" s="25" customFormat="1" ht="20.149999999999999" customHeight="1" x14ac:dyDescent="0.35">
      <c r="A91" s="211">
        <f t="shared" ref="A91:A151" si="100">A89+1</f>
        <v>38</v>
      </c>
      <c r="B91" s="213" t="str">
        <f ca="1">HYPERLINK("#"&amp;"PAINEL!"&amp;ADDRESS(ROW(PAINEL!$B$40)+$A91,2),TRIM(INDIRECT("PAINEL!"&amp;ADDRESS(ROW(PAINEL!$B$40)+$A91,COLUMN(LANÇAMENTOS!C87)))))</f>
        <v/>
      </c>
      <c r="C91" s="215" t="str">
        <f ca="1">TRIM(INDIRECT("PAINEL!"&amp;ADDRESS(ROW(PAINEL!$B$40)+$A91,COLUMN(LANÇAMENTOS!E87))))</f>
        <v/>
      </c>
      <c r="D91" s="215" t="str">
        <f ca="1">TRIM(INDIRECT("PAINEL!"&amp;ADDRESS(ROW(PAINEL!$B$40)+$A91,COLUMN(LANÇAMENTOS!K87))))</f>
        <v/>
      </c>
      <c r="E91" s="217"/>
      <c r="F91" s="199" t="str">
        <f t="shared" ref="F91" ca="1" si="101">IF(B91&lt;&gt;"",E91+SUM(H91:GE91)-SUM(H92:GE92),"")</f>
        <v/>
      </c>
      <c r="G91" s="27" t="s">
        <v>43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7"/>
    </row>
    <row r="92" spans="1:187" s="25" customFormat="1" ht="20.149999999999999" customHeight="1" x14ac:dyDescent="0.35">
      <c r="A92" s="212"/>
      <c r="B92" s="214"/>
      <c r="C92" s="216"/>
      <c r="D92" s="216"/>
      <c r="E92" s="218"/>
      <c r="F92" s="200"/>
      <c r="G92" s="28" t="s">
        <v>44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9"/>
    </row>
    <row r="93" spans="1:187" s="25" customFormat="1" ht="20.149999999999999" customHeight="1" x14ac:dyDescent="0.35">
      <c r="A93" s="203">
        <f t="shared" ref="A93" si="102">A91+1</f>
        <v>39</v>
      </c>
      <c r="B93" s="205" t="str">
        <f ca="1">HYPERLINK("#"&amp;"PAINEL!"&amp;ADDRESS(ROW(PAINEL!$B$40)+$A93,2),TRIM(INDIRECT("PAINEL!"&amp;ADDRESS(ROW(PAINEL!$B$40)+$A93,COLUMN(LANÇAMENTOS!C89)))))</f>
        <v/>
      </c>
      <c r="C93" s="207" t="str">
        <f ca="1">TRIM(INDIRECT("PAINEL!"&amp;ADDRESS(ROW(PAINEL!$B$40)+$A93,COLUMN(LANÇAMENTOS!E89))))</f>
        <v/>
      </c>
      <c r="D93" s="207" t="str">
        <f ca="1">TRIM(INDIRECT("PAINEL!"&amp;ADDRESS(ROW(PAINEL!$B$40)+$A93,COLUMN(LANÇAMENTOS!K89))))</f>
        <v/>
      </c>
      <c r="E93" s="209"/>
      <c r="F93" s="201" t="str">
        <f t="shared" ref="F93" ca="1" si="103">IF(B93&lt;&gt;"",E93+SUM(H93:GE93)-SUM(H94:GE94),"")</f>
        <v/>
      </c>
      <c r="G93" s="29" t="s">
        <v>43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1"/>
    </row>
    <row r="94" spans="1:187" s="25" customFormat="1" ht="20.149999999999999" customHeight="1" x14ac:dyDescent="0.35">
      <c r="A94" s="204"/>
      <c r="B94" s="206"/>
      <c r="C94" s="208"/>
      <c r="D94" s="208"/>
      <c r="E94" s="210"/>
      <c r="F94" s="202"/>
      <c r="G94" s="26" t="s">
        <v>44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42"/>
    </row>
    <row r="95" spans="1:187" s="25" customFormat="1" ht="20.149999999999999" customHeight="1" x14ac:dyDescent="0.35">
      <c r="A95" s="211">
        <f t="shared" si="100"/>
        <v>40</v>
      </c>
      <c r="B95" s="213" t="str">
        <f ca="1">HYPERLINK("#"&amp;"PAINEL!"&amp;ADDRESS(ROW(PAINEL!$B$40)+$A95,2),TRIM(INDIRECT("PAINEL!"&amp;ADDRESS(ROW(PAINEL!$B$40)+$A95,COLUMN(LANÇAMENTOS!C91)))))</f>
        <v/>
      </c>
      <c r="C95" s="215" t="str">
        <f ca="1">TRIM(INDIRECT("PAINEL!"&amp;ADDRESS(ROW(PAINEL!$B$40)+$A95,COLUMN(LANÇAMENTOS!E91))))</f>
        <v/>
      </c>
      <c r="D95" s="215" t="str">
        <f ca="1">TRIM(INDIRECT("PAINEL!"&amp;ADDRESS(ROW(PAINEL!$B$40)+$A95,COLUMN(LANÇAMENTOS!K91))))</f>
        <v/>
      </c>
      <c r="E95" s="217"/>
      <c r="F95" s="199" t="str">
        <f t="shared" ref="F95" ca="1" si="104">IF(B95&lt;&gt;"",E95+SUM(H95:GE95)-SUM(H96:GE96),"")</f>
        <v/>
      </c>
      <c r="G95" s="27" t="s">
        <v>43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7"/>
    </row>
    <row r="96" spans="1:187" s="25" customFormat="1" ht="20.149999999999999" customHeight="1" x14ac:dyDescent="0.35">
      <c r="A96" s="212"/>
      <c r="B96" s="214"/>
      <c r="C96" s="216"/>
      <c r="D96" s="216"/>
      <c r="E96" s="218"/>
      <c r="F96" s="200"/>
      <c r="G96" s="28" t="s">
        <v>44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9"/>
    </row>
    <row r="97" spans="1:187" s="25" customFormat="1" ht="20.149999999999999" customHeight="1" x14ac:dyDescent="0.35">
      <c r="A97" s="203">
        <f t="shared" ref="A97" si="105">A95+1</f>
        <v>41</v>
      </c>
      <c r="B97" s="205" t="str">
        <f ca="1">HYPERLINK("#"&amp;"PAINEL!"&amp;ADDRESS(ROW(PAINEL!$B$40)+$A97,2),TRIM(INDIRECT("PAINEL!"&amp;ADDRESS(ROW(PAINEL!$B$40)+$A97,COLUMN(LANÇAMENTOS!C93)))))</f>
        <v/>
      </c>
      <c r="C97" s="207" t="str">
        <f ca="1">TRIM(INDIRECT("PAINEL!"&amp;ADDRESS(ROW(PAINEL!$B$40)+$A97,COLUMN(LANÇAMENTOS!E93))))</f>
        <v/>
      </c>
      <c r="D97" s="207" t="str">
        <f ca="1">TRIM(INDIRECT("PAINEL!"&amp;ADDRESS(ROW(PAINEL!$B$40)+$A97,COLUMN(LANÇAMENTOS!K93))))</f>
        <v/>
      </c>
      <c r="E97" s="209"/>
      <c r="F97" s="201" t="str">
        <f t="shared" ref="F97" ca="1" si="106">IF(B97&lt;&gt;"",E97+SUM(H97:GE97)-SUM(H98:GE98),"")</f>
        <v/>
      </c>
      <c r="G97" s="29" t="s">
        <v>43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1"/>
    </row>
    <row r="98" spans="1:187" s="25" customFormat="1" ht="20.149999999999999" customHeight="1" x14ac:dyDescent="0.35">
      <c r="A98" s="204"/>
      <c r="B98" s="206"/>
      <c r="C98" s="208"/>
      <c r="D98" s="208"/>
      <c r="E98" s="210"/>
      <c r="F98" s="202"/>
      <c r="G98" s="26" t="s">
        <v>44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42"/>
    </row>
    <row r="99" spans="1:187" s="25" customFormat="1" ht="20.149999999999999" customHeight="1" x14ac:dyDescent="0.35">
      <c r="A99" s="211">
        <f t="shared" si="100"/>
        <v>42</v>
      </c>
      <c r="B99" s="213" t="str">
        <f ca="1">HYPERLINK("#"&amp;"PAINEL!"&amp;ADDRESS(ROW(PAINEL!$B$40)+$A99,2),TRIM(INDIRECT("PAINEL!"&amp;ADDRESS(ROW(PAINEL!$B$40)+$A99,COLUMN(LANÇAMENTOS!C95)))))</f>
        <v/>
      </c>
      <c r="C99" s="215" t="str">
        <f ca="1">TRIM(INDIRECT("PAINEL!"&amp;ADDRESS(ROW(PAINEL!$B$40)+$A99,COLUMN(LANÇAMENTOS!E95))))</f>
        <v/>
      </c>
      <c r="D99" s="215" t="str">
        <f ca="1">TRIM(INDIRECT("PAINEL!"&amp;ADDRESS(ROW(PAINEL!$B$40)+$A99,COLUMN(LANÇAMENTOS!K95))))</f>
        <v/>
      </c>
      <c r="E99" s="217"/>
      <c r="F99" s="199" t="str">
        <f t="shared" ref="F99" ca="1" si="107">IF(B99&lt;&gt;"",E99+SUM(H99:GE99)-SUM(H100:GE100),"")</f>
        <v/>
      </c>
      <c r="G99" s="27" t="s">
        <v>43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7"/>
    </row>
    <row r="100" spans="1:187" s="25" customFormat="1" ht="20.149999999999999" customHeight="1" x14ac:dyDescent="0.35">
      <c r="A100" s="212"/>
      <c r="B100" s="214"/>
      <c r="C100" s="216"/>
      <c r="D100" s="216"/>
      <c r="E100" s="218"/>
      <c r="F100" s="200"/>
      <c r="G100" s="28" t="s">
        <v>44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9"/>
    </row>
    <row r="101" spans="1:187" s="25" customFormat="1" ht="20.149999999999999" customHeight="1" x14ac:dyDescent="0.35">
      <c r="A101" s="203">
        <f t="shared" ref="A101" si="108">A99+1</f>
        <v>43</v>
      </c>
      <c r="B101" s="205" t="str">
        <f ca="1">HYPERLINK("#"&amp;"PAINEL!"&amp;ADDRESS(ROW(PAINEL!$B$40)+$A101,2),TRIM(INDIRECT("PAINEL!"&amp;ADDRESS(ROW(PAINEL!$B$40)+$A101,COLUMN(LANÇAMENTOS!C97)))))</f>
        <v/>
      </c>
      <c r="C101" s="207" t="str">
        <f ca="1">TRIM(INDIRECT("PAINEL!"&amp;ADDRESS(ROW(PAINEL!$B$40)+$A101,COLUMN(LANÇAMENTOS!E97))))</f>
        <v/>
      </c>
      <c r="D101" s="207" t="str">
        <f ca="1">TRIM(INDIRECT("PAINEL!"&amp;ADDRESS(ROW(PAINEL!$B$40)+$A101,COLUMN(LANÇAMENTOS!K97))))</f>
        <v/>
      </c>
      <c r="E101" s="209"/>
      <c r="F101" s="201" t="str">
        <f t="shared" ref="F101" ca="1" si="109">IF(B101&lt;&gt;"",E101+SUM(H101:GE101)-SUM(H102:GE102),"")</f>
        <v/>
      </c>
      <c r="G101" s="29" t="s">
        <v>43</v>
      </c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1"/>
    </row>
    <row r="102" spans="1:187" s="25" customFormat="1" ht="20.149999999999999" customHeight="1" x14ac:dyDescent="0.35">
      <c r="A102" s="204"/>
      <c r="B102" s="206"/>
      <c r="C102" s="208"/>
      <c r="D102" s="208"/>
      <c r="E102" s="210"/>
      <c r="F102" s="202"/>
      <c r="G102" s="26" t="s">
        <v>44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42"/>
    </row>
    <row r="103" spans="1:187" s="25" customFormat="1" ht="20.149999999999999" customHeight="1" x14ac:dyDescent="0.35">
      <c r="A103" s="211">
        <f t="shared" si="100"/>
        <v>44</v>
      </c>
      <c r="B103" s="213" t="str">
        <f ca="1">HYPERLINK("#"&amp;"PAINEL!"&amp;ADDRESS(ROW(PAINEL!$B$40)+$A103,2),TRIM(INDIRECT("PAINEL!"&amp;ADDRESS(ROW(PAINEL!$B$40)+$A103,COLUMN(LANÇAMENTOS!C99)))))</f>
        <v/>
      </c>
      <c r="C103" s="215" t="str">
        <f ca="1">TRIM(INDIRECT("PAINEL!"&amp;ADDRESS(ROW(PAINEL!$B$40)+$A103,COLUMN(LANÇAMENTOS!E99))))</f>
        <v/>
      </c>
      <c r="D103" s="215" t="str">
        <f ca="1">TRIM(INDIRECT("PAINEL!"&amp;ADDRESS(ROW(PAINEL!$B$40)+$A103,COLUMN(LANÇAMENTOS!K99))))</f>
        <v/>
      </c>
      <c r="E103" s="217"/>
      <c r="F103" s="199" t="str">
        <f t="shared" ref="F103" ca="1" si="110">IF(B103&lt;&gt;"",E103+SUM(H103:GE103)-SUM(H104:GE104),"")</f>
        <v/>
      </c>
      <c r="G103" s="27" t="s">
        <v>43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7"/>
    </row>
    <row r="104" spans="1:187" s="25" customFormat="1" ht="20.149999999999999" customHeight="1" x14ac:dyDescent="0.35">
      <c r="A104" s="212"/>
      <c r="B104" s="214"/>
      <c r="C104" s="216"/>
      <c r="D104" s="216"/>
      <c r="E104" s="218"/>
      <c r="F104" s="200"/>
      <c r="G104" s="28" t="s">
        <v>44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9"/>
    </row>
    <row r="105" spans="1:187" s="25" customFormat="1" ht="20.149999999999999" customHeight="1" x14ac:dyDescent="0.35">
      <c r="A105" s="203">
        <f t="shared" ref="A105" si="111">A103+1</f>
        <v>45</v>
      </c>
      <c r="B105" s="205" t="str">
        <f ca="1">HYPERLINK("#"&amp;"PAINEL!"&amp;ADDRESS(ROW(PAINEL!$B$40)+$A105,2),TRIM(INDIRECT("PAINEL!"&amp;ADDRESS(ROW(PAINEL!$B$40)+$A105,COLUMN(LANÇAMENTOS!C101)))))</f>
        <v/>
      </c>
      <c r="C105" s="207" t="str">
        <f ca="1">TRIM(INDIRECT("PAINEL!"&amp;ADDRESS(ROW(PAINEL!$B$40)+$A105,COLUMN(LANÇAMENTOS!E101))))</f>
        <v/>
      </c>
      <c r="D105" s="207" t="str">
        <f ca="1">TRIM(INDIRECT("PAINEL!"&amp;ADDRESS(ROW(PAINEL!$B$40)+$A105,COLUMN(LANÇAMENTOS!K101))))</f>
        <v/>
      </c>
      <c r="E105" s="209"/>
      <c r="F105" s="201" t="str">
        <f t="shared" ref="F105" ca="1" si="112">IF(B105&lt;&gt;"",E105+SUM(H105:GE105)-SUM(H106:GE106),"")</f>
        <v/>
      </c>
      <c r="G105" s="29" t="s">
        <v>43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1"/>
    </row>
    <row r="106" spans="1:187" s="25" customFormat="1" ht="20.149999999999999" customHeight="1" x14ac:dyDescent="0.35">
      <c r="A106" s="204"/>
      <c r="B106" s="206"/>
      <c r="C106" s="208"/>
      <c r="D106" s="208"/>
      <c r="E106" s="210"/>
      <c r="F106" s="202"/>
      <c r="G106" s="26" t="s">
        <v>44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42"/>
    </row>
    <row r="107" spans="1:187" s="25" customFormat="1" ht="20.149999999999999" customHeight="1" x14ac:dyDescent="0.35">
      <c r="A107" s="211">
        <f t="shared" si="100"/>
        <v>46</v>
      </c>
      <c r="B107" s="213" t="str">
        <f ca="1">HYPERLINK("#"&amp;"PAINEL!"&amp;ADDRESS(ROW(PAINEL!$B$40)+$A107,2),TRIM(INDIRECT("PAINEL!"&amp;ADDRESS(ROW(PAINEL!$B$40)+$A107,COLUMN(LANÇAMENTOS!C103)))))</f>
        <v/>
      </c>
      <c r="C107" s="215" t="str">
        <f ca="1">TRIM(INDIRECT("PAINEL!"&amp;ADDRESS(ROW(PAINEL!$B$40)+$A107,COLUMN(LANÇAMENTOS!E103))))</f>
        <v/>
      </c>
      <c r="D107" s="215" t="str">
        <f ca="1">TRIM(INDIRECT("PAINEL!"&amp;ADDRESS(ROW(PAINEL!$B$40)+$A107,COLUMN(LANÇAMENTOS!K103))))</f>
        <v/>
      </c>
      <c r="E107" s="217"/>
      <c r="F107" s="199" t="str">
        <f t="shared" ref="F107" ca="1" si="113">IF(B107&lt;&gt;"",E107+SUM(H107:GE107)-SUM(H108:GE108),"")</f>
        <v/>
      </c>
      <c r="G107" s="27" t="s">
        <v>43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7"/>
    </row>
    <row r="108" spans="1:187" s="25" customFormat="1" ht="20.149999999999999" customHeight="1" x14ac:dyDescent="0.35">
      <c r="A108" s="212"/>
      <c r="B108" s="214"/>
      <c r="C108" s="216"/>
      <c r="D108" s="216"/>
      <c r="E108" s="218"/>
      <c r="F108" s="200"/>
      <c r="G108" s="28" t="s">
        <v>44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9"/>
    </row>
    <row r="109" spans="1:187" s="25" customFormat="1" ht="20.149999999999999" customHeight="1" x14ac:dyDescent="0.35">
      <c r="A109" s="203">
        <f t="shared" ref="A109" si="114">A107+1</f>
        <v>47</v>
      </c>
      <c r="B109" s="205" t="str">
        <f ca="1">HYPERLINK("#"&amp;"PAINEL!"&amp;ADDRESS(ROW(PAINEL!$B$40)+$A109,2),TRIM(INDIRECT("PAINEL!"&amp;ADDRESS(ROW(PAINEL!$B$40)+$A109,COLUMN(LANÇAMENTOS!C105)))))</f>
        <v/>
      </c>
      <c r="C109" s="207" t="str">
        <f ca="1">TRIM(INDIRECT("PAINEL!"&amp;ADDRESS(ROW(PAINEL!$B$40)+$A109,COLUMN(LANÇAMENTOS!E105))))</f>
        <v/>
      </c>
      <c r="D109" s="207" t="str">
        <f ca="1">TRIM(INDIRECT("PAINEL!"&amp;ADDRESS(ROW(PAINEL!$B$40)+$A109,COLUMN(LANÇAMENTOS!K105))))</f>
        <v/>
      </c>
      <c r="E109" s="209"/>
      <c r="F109" s="201" t="str">
        <f t="shared" ref="F109" ca="1" si="115">IF(B109&lt;&gt;"",E109+SUM(H109:GE109)-SUM(H110:GE110),"")</f>
        <v/>
      </c>
      <c r="G109" s="29" t="s">
        <v>43</v>
      </c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1"/>
    </row>
    <row r="110" spans="1:187" s="25" customFormat="1" ht="20.149999999999999" customHeight="1" x14ac:dyDescent="0.35">
      <c r="A110" s="204"/>
      <c r="B110" s="206"/>
      <c r="C110" s="208"/>
      <c r="D110" s="208"/>
      <c r="E110" s="210"/>
      <c r="F110" s="202"/>
      <c r="G110" s="26" t="s">
        <v>44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42"/>
    </row>
    <row r="111" spans="1:187" s="25" customFormat="1" ht="20.149999999999999" customHeight="1" x14ac:dyDescent="0.35">
      <c r="A111" s="211">
        <f t="shared" si="100"/>
        <v>48</v>
      </c>
      <c r="B111" s="213" t="str">
        <f ca="1">HYPERLINK("#"&amp;"PAINEL!"&amp;ADDRESS(ROW(PAINEL!$B$40)+$A111,2),TRIM(INDIRECT("PAINEL!"&amp;ADDRESS(ROW(PAINEL!$B$40)+$A111,COLUMN(LANÇAMENTOS!C107)))))</f>
        <v/>
      </c>
      <c r="C111" s="215" t="str">
        <f ca="1">TRIM(INDIRECT("PAINEL!"&amp;ADDRESS(ROW(PAINEL!$B$40)+$A111,COLUMN(LANÇAMENTOS!E107))))</f>
        <v/>
      </c>
      <c r="D111" s="215" t="str">
        <f ca="1">TRIM(INDIRECT("PAINEL!"&amp;ADDRESS(ROW(PAINEL!$B$40)+$A111,COLUMN(LANÇAMENTOS!K107))))</f>
        <v/>
      </c>
      <c r="E111" s="217"/>
      <c r="F111" s="199" t="str">
        <f t="shared" ref="F111" ca="1" si="116">IF(B111&lt;&gt;"",E111+SUM(H111:GE111)-SUM(H112:GE112),"")</f>
        <v/>
      </c>
      <c r="G111" s="27" t="s">
        <v>43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7"/>
    </row>
    <row r="112" spans="1:187" s="25" customFormat="1" ht="20.149999999999999" customHeight="1" x14ac:dyDescent="0.35">
      <c r="A112" s="212"/>
      <c r="B112" s="214"/>
      <c r="C112" s="216"/>
      <c r="D112" s="216"/>
      <c r="E112" s="218"/>
      <c r="F112" s="200"/>
      <c r="G112" s="28" t="s">
        <v>44</v>
      </c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9"/>
    </row>
    <row r="113" spans="1:187" s="25" customFormat="1" ht="20.149999999999999" customHeight="1" x14ac:dyDescent="0.35">
      <c r="A113" s="203">
        <f t="shared" ref="A113" si="117">A111+1</f>
        <v>49</v>
      </c>
      <c r="B113" s="205" t="str">
        <f ca="1">HYPERLINK("#"&amp;"PAINEL!"&amp;ADDRESS(ROW(PAINEL!$B$40)+$A113,2),TRIM(INDIRECT("PAINEL!"&amp;ADDRESS(ROW(PAINEL!$B$40)+$A113,COLUMN(LANÇAMENTOS!C109)))))</f>
        <v/>
      </c>
      <c r="C113" s="207" t="str">
        <f ca="1">TRIM(INDIRECT("PAINEL!"&amp;ADDRESS(ROW(PAINEL!$B$40)+$A113,COLUMN(LANÇAMENTOS!E109))))</f>
        <v/>
      </c>
      <c r="D113" s="207" t="str">
        <f ca="1">TRIM(INDIRECT("PAINEL!"&amp;ADDRESS(ROW(PAINEL!$B$40)+$A113,COLUMN(LANÇAMENTOS!K109))))</f>
        <v/>
      </c>
      <c r="E113" s="209"/>
      <c r="F113" s="201" t="str">
        <f t="shared" ref="F113" ca="1" si="118">IF(B113&lt;&gt;"",E113+SUM(H113:GE113)-SUM(H114:GE114),"")</f>
        <v/>
      </c>
      <c r="G113" s="29" t="s">
        <v>43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1"/>
    </row>
    <row r="114" spans="1:187" s="25" customFormat="1" ht="20.149999999999999" customHeight="1" x14ac:dyDescent="0.35">
      <c r="A114" s="204"/>
      <c r="B114" s="206"/>
      <c r="C114" s="208"/>
      <c r="D114" s="208"/>
      <c r="E114" s="210"/>
      <c r="F114" s="202"/>
      <c r="G114" s="26" t="s">
        <v>44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42"/>
    </row>
    <row r="115" spans="1:187" s="25" customFormat="1" ht="20.149999999999999" customHeight="1" x14ac:dyDescent="0.35">
      <c r="A115" s="211">
        <f t="shared" si="100"/>
        <v>50</v>
      </c>
      <c r="B115" s="213" t="str">
        <f ca="1">HYPERLINK("#"&amp;"PAINEL!"&amp;ADDRESS(ROW(PAINEL!$B$40)+$A115,2),TRIM(INDIRECT("PAINEL!"&amp;ADDRESS(ROW(PAINEL!$B$40)+$A115,COLUMN(LANÇAMENTOS!C111)))))</f>
        <v/>
      </c>
      <c r="C115" s="215" t="str">
        <f ca="1">TRIM(INDIRECT("PAINEL!"&amp;ADDRESS(ROW(PAINEL!$B$40)+$A115,COLUMN(LANÇAMENTOS!E111))))</f>
        <v/>
      </c>
      <c r="D115" s="215" t="str">
        <f ca="1">TRIM(INDIRECT("PAINEL!"&amp;ADDRESS(ROW(PAINEL!$B$40)+$A115,COLUMN(LANÇAMENTOS!K111))))</f>
        <v/>
      </c>
      <c r="E115" s="217"/>
      <c r="F115" s="199" t="str">
        <f t="shared" ref="F115" ca="1" si="119">IF(B115&lt;&gt;"",E115+SUM(H115:GE115)-SUM(H116:GE116),"")</f>
        <v/>
      </c>
      <c r="G115" s="27" t="s">
        <v>43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7"/>
    </row>
    <row r="116" spans="1:187" s="25" customFormat="1" ht="20.149999999999999" customHeight="1" x14ac:dyDescent="0.35">
      <c r="A116" s="212"/>
      <c r="B116" s="214"/>
      <c r="C116" s="216"/>
      <c r="D116" s="216"/>
      <c r="E116" s="218"/>
      <c r="F116" s="200"/>
      <c r="G116" s="28" t="s">
        <v>44</v>
      </c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9"/>
    </row>
    <row r="117" spans="1:187" s="25" customFormat="1" ht="20.149999999999999" customHeight="1" x14ac:dyDescent="0.35">
      <c r="A117" s="203">
        <f t="shared" ref="A117" si="120">A115+1</f>
        <v>51</v>
      </c>
      <c r="B117" s="205" t="str">
        <f ca="1">HYPERLINK("#"&amp;"PAINEL!"&amp;ADDRESS(ROW(PAINEL!$B$40)+$A117,2),TRIM(INDIRECT("PAINEL!"&amp;ADDRESS(ROW(PAINEL!$B$40)+$A117,COLUMN(LANÇAMENTOS!C113)))))</f>
        <v/>
      </c>
      <c r="C117" s="207" t="str">
        <f ca="1">TRIM(INDIRECT("PAINEL!"&amp;ADDRESS(ROW(PAINEL!$B$40)+$A117,COLUMN(LANÇAMENTOS!E113))))</f>
        <v/>
      </c>
      <c r="D117" s="207" t="str">
        <f ca="1">TRIM(INDIRECT("PAINEL!"&amp;ADDRESS(ROW(PAINEL!$B$40)+$A117,COLUMN(LANÇAMENTOS!K113))))</f>
        <v/>
      </c>
      <c r="E117" s="209"/>
      <c r="F117" s="201" t="str">
        <f t="shared" ref="F117" ca="1" si="121">IF(B117&lt;&gt;"",E117+SUM(H117:GE117)-SUM(H118:GE118),"")</f>
        <v/>
      </c>
      <c r="G117" s="29" t="s">
        <v>43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1"/>
    </row>
    <row r="118" spans="1:187" s="25" customFormat="1" ht="20.149999999999999" customHeight="1" x14ac:dyDescent="0.35">
      <c r="A118" s="204"/>
      <c r="B118" s="206"/>
      <c r="C118" s="208"/>
      <c r="D118" s="208"/>
      <c r="E118" s="210"/>
      <c r="F118" s="202"/>
      <c r="G118" s="26" t="s">
        <v>44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42"/>
    </row>
    <row r="119" spans="1:187" s="25" customFormat="1" ht="20.149999999999999" customHeight="1" x14ac:dyDescent="0.35">
      <c r="A119" s="211">
        <f t="shared" si="100"/>
        <v>52</v>
      </c>
      <c r="B119" s="213" t="str">
        <f ca="1">HYPERLINK("#"&amp;"PAINEL!"&amp;ADDRESS(ROW(PAINEL!$B$40)+$A119,2),TRIM(INDIRECT("PAINEL!"&amp;ADDRESS(ROW(PAINEL!$B$40)+$A119,COLUMN(LANÇAMENTOS!C115)))))</f>
        <v/>
      </c>
      <c r="C119" s="215" t="str">
        <f ca="1">TRIM(INDIRECT("PAINEL!"&amp;ADDRESS(ROW(PAINEL!$B$40)+$A119,COLUMN(LANÇAMENTOS!E115))))</f>
        <v/>
      </c>
      <c r="D119" s="215" t="str">
        <f ca="1">TRIM(INDIRECT("PAINEL!"&amp;ADDRESS(ROW(PAINEL!$B$40)+$A119,COLUMN(LANÇAMENTOS!K115))))</f>
        <v/>
      </c>
      <c r="E119" s="217"/>
      <c r="F119" s="199" t="str">
        <f t="shared" ref="F119" ca="1" si="122">IF(B119&lt;&gt;"",E119+SUM(H119:GE119)-SUM(H120:GE120),"")</f>
        <v/>
      </c>
      <c r="G119" s="27" t="s">
        <v>43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7"/>
    </row>
    <row r="120" spans="1:187" s="25" customFormat="1" ht="20.149999999999999" customHeight="1" x14ac:dyDescent="0.35">
      <c r="A120" s="212"/>
      <c r="B120" s="214"/>
      <c r="C120" s="216"/>
      <c r="D120" s="216"/>
      <c r="E120" s="218"/>
      <c r="F120" s="200"/>
      <c r="G120" s="28" t="s">
        <v>44</v>
      </c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9"/>
    </row>
    <row r="121" spans="1:187" s="25" customFormat="1" ht="20.149999999999999" customHeight="1" x14ac:dyDescent="0.35">
      <c r="A121" s="203">
        <f t="shared" ref="A121" si="123">A119+1</f>
        <v>53</v>
      </c>
      <c r="B121" s="205" t="str">
        <f ca="1">HYPERLINK("#"&amp;"PAINEL!"&amp;ADDRESS(ROW(PAINEL!$B$40)+$A121,2),TRIM(INDIRECT("PAINEL!"&amp;ADDRESS(ROW(PAINEL!$B$40)+$A121,COLUMN(LANÇAMENTOS!C117)))))</f>
        <v/>
      </c>
      <c r="C121" s="207" t="str">
        <f ca="1">TRIM(INDIRECT("PAINEL!"&amp;ADDRESS(ROW(PAINEL!$B$40)+$A121,COLUMN(LANÇAMENTOS!E117))))</f>
        <v/>
      </c>
      <c r="D121" s="207" t="str">
        <f ca="1">TRIM(INDIRECT("PAINEL!"&amp;ADDRESS(ROW(PAINEL!$B$40)+$A121,COLUMN(LANÇAMENTOS!K117))))</f>
        <v/>
      </c>
      <c r="E121" s="209"/>
      <c r="F121" s="201" t="str">
        <f t="shared" ref="F121" ca="1" si="124">IF(B121&lt;&gt;"",E121+SUM(H121:GE121)-SUM(H122:GE122),"")</f>
        <v/>
      </c>
      <c r="G121" s="29" t="s">
        <v>43</v>
      </c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1"/>
    </row>
    <row r="122" spans="1:187" s="25" customFormat="1" ht="20.149999999999999" customHeight="1" x14ac:dyDescent="0.35">
      <c r="A122" s="204"/>
      <c r="B122" s="206"/>
      <c r="C122" s="208"/>
      <c r="D122" s="208"/>
      <c r="E122" s="210"/>
      <c r="F122" s="202"/>
      <c r="G122" s="26" t="s">
        <v>44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42"/>
    </row>
    <row r="123" spans="1:187" s="25" customFormat="1" ht="20.149999999999999" customHeight="1" x14ac:dyDescent="0.35">
      <c r="A123" s="211">
        <f t="shared" si="100"/>
        <v>54</v>
      </c>
      <c r="B123" s="213" t="str">
        <f ca="1">HYPERLINK("#"&amp;"PAINEL!"&amp;ADDRESS(ROW(PAINEL!$B$40)+$A123,2),TRIM(INDIRECT("PAINEL!"&amp;ADDRESS(ROW(PAINEL!$B$40)+$A123,COLUMN(LANÇAMENTOS!C119)))))</f>
        <v/>
      </c>
      <c r="C123" s="215" t="str">
        <f ca="1">TRIM(INDIRECT("PAINEL!"&amp;ADDRESS(ROW(PAINEL!$B$40)+$A123,COLUMN(LANÇAMENTOS!E119))))</f>
        <v/>
      </c>
      <c r="D123" s="215" t="str">
        <f ca="1">TRIM(INDIRECT("PAINEL!"&amp;ADDRESS(ROW(PAINEL!$B$40)+$A123,COLUMN(LANÇAMENTOS!K119))))</f>
        <v/>
      </c>
      <c r="E123" s="217"/>
      <c r="F123" s="199" t="str">
        <f t="shared" ref="F123" ca="1" si="125">IF(B123&lt;&gt;"",E123+SUM(H123:GE123)-SUM(H124:GE124),"")</f>
        <v/>
      </c>
      <c r="G123" s="27" t="s">
        <v>43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7"/>
    </row>
    <row r="124" spans="1:187" s="25" customFormat="1" ht="20.149999999999999" customHeight="1" x14ac:dyDescent="0.35">
      <c r="A124" s="212"/>
      <c r="B124" s="214"/>
      <c r="C124" s="216"/>
      <c r="D124" s="216"/>
      <c r="E124" s="218"/>
      <c r="F124" s="200"/>
      <c r="G124" s="28" t="s">
        <v>44</v>
      </c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9"/>
    </row>
    <row r="125" spans="1:187" s="25" customFormat="1" ht="20.149999999999999" customHeight="1" x14ac:dyDescent="0.35">
      <c r="A125" s="203">
        <f t="shared" ref="A125" si="126">A123+1</f>
        <v>55</v>
      </c>
      <c r="B125" s="205" t="str">
        <f ca="1">HYPERLINK("#"&amp;"PAINEL!"&amp;ADDRESS(ROW(PAINEL!$B$40)+$A125,2),TRIM(INDIRECT("PAINEL!"&amp;ADDRESS(ROW(PAINEL!$B$40)+$A125,COLUMN(LANÇAMENTOS!C121)))))</f>
        <v/>
      </c>
      <c r="C125" s="207" t="str">
        <f ca="1">TRIM(INDIRECT("PAINEL!"&amp;ADDRESS(ROW(PAINEL!$B$40)+$A125,COLUMN(LANÇAMENTOS!E121))))</f>
        <v/>
      </c>
      <c r="D125" s="207" t="str">
        <f ca="1">TRIM(INDIRECT("PAINEL!"&amp;ADDRESS(ROW(PAINEL!$B$40)+$A125,COLUMN(LANÇAMENTOS!K121))))</f>
        <v/>
      </c>
      <c r="E125" s="209"/>
      <c r="F125" s="201" t="str">
        <f t="shared" ref="F125" ca="1" si="127">IF(B125&lt;&gt;"",E125+SUM(H125:GE125)-SUM(H126:GE126),"")</f>
        <v/>
      </c>
      <c r="G125" s="29" t="s">
        <v>43</v>
      </c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1"/>
    </row>
    <row r="126" spans="1:187" s="25" customFormat="1" ht="20.149999999999999" customHeight="1" x14ac:dyDescent="0.35">
      <c r="A126" s="204"/>
      <c r="B126" s="206"/>
      <c r="C126" s="208"/>
      <c r="D126" s="208"/>
      <c r="E126" s="210"/>
      <c r="F126" s="202"/>
      <c r="G126" s="26" t="s">
        <v>44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42"/>
    </row>
    <row r="127" spans="1:187" s="25" customFormat="1" ht="20.149999999999999" customHeight="1" x14ac:dyDescent="0.35">
      <c r="A127" s="211">
        <f t="shared" si="100"/>
        <v>56</v>
      </c>
      <c r="B127" s="213" t="str">
        <f ca="1">HYPERLINK("#"&amp;"PAINEL!"&amp;ADDRESS(ROW(PAINEL!$B$40)+$A127,2),TRIM(INDIRECT("PAINEL!"&amp;ADDRESS(ROW(PAINEL!$B$40)+$A127,COLUMN(LANÇAMENTOS!C123)))))</f>
        <v/>
      </c>
      <c r="C127" s="215" t="str">
        <f ca="1">TRIM(INDIRECT("PAINEL!"&amp;ADDRESS(ROW(PAINEL!$B$40)+$A127,COLUMN(LANÇAMENTOS!E123))))</f>
        <v/>
      </c>
      <c r="D127" s="215" t="str">
        <f ca="1">TRIM(INDIRECT("PAINEL!"&amp;ADDRESS(ROW(PAINEL!$B$40)+$A127,COLUMN(LANÇAMENTOS!K123))))</f>
        <v/>
      </c>
      <c r="E127" s="217"/>
      <c r="F127" s="199" t="str">
        <f t="shared" ref="F127" ca="1" si="128">IF(B127&lt;&gt;"",E127+SUM(H127:GE127)-SUM(H128:GE128),"")</f>
        <v/>
      </c>
      <c r="G127" s="27" t="s">
        <v>43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7"/>
    </row>
    <row r="128" spans="1:187" s="25" customFormat="1" ht="20.149999999999999" customHeight="1" x14ac:dyDescent="0.35">
      <c r="A128" s="212"/>
      <c r="B128" s="214"/>
      <c r="C128" s="216"/>
      <c r="D128" s="216"/>
      <c r="E128" s="218"/>
      <c r="F128" s="200"/>
      <c r="G128" s="28" t="s">
        <v>44</v>
      </c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9"/>
    </row>
    <row r="129" spans="1:187" s="25" customFormat="1" ht="20.149999999999999" customHeight="1" x14ac:dyDescent="0.35">
      <c r="A129" s="203">
        <f t="shared" ref="A129" si="129">A127+1</f>
        <v>57</v>
      </c>
      <c r="B129" s="205" t="str">
        <f ca="1">HYPERLINK("#"&amp;"PAINEL!"&amp;ADDRESS(ROW(PAINEL!$B$40)+$A129,2),TRIM(INDIRECT("PAINEL!"&amp;ADDRESS(ROW(PAINEL!$B$40)+$A129,COLUMN(LANÇAMENTOS!C125)))))</f>
        <v/>
      </c>
      <c r="C129" s="207" t="str">
        <f ca="1">TRIM(INDIRECT("PAINEL!"&amp;ADDRESS(ROW(PAINEL!$B$40)+$A129,COLUMN(LANÇAMENTOS!E125))))</f>
        <v/>
      </c>
      <c r="D129" s="207" t="str">
        <f ca="1">TRIM(INDIRECT("PAINEL!"&amp;ADDRESS(ROW(PAINEL!$B$40)+$A129,COLUMN(LANÇAMENTOS!K125))))</f>
        <v/>
      </c>
      <c r="E129" s="209"/>
      <c r="F129" s="201" t="str">
        <f t="shared" ref="F129" ca="1" si="130">IF(B129&lt;&gt;"",E129+SUM(H129:GE129)-SUM(H130:GE130),"")</f>
        <v/>
      </c>
      <c r="G129" s="29" t="s">
        <v>43</v>
      </c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1"/>
    </row>
    <row r="130" spans="1:187" s="25" customFormat="1" ht="20.149999999999999" customHeight="1" x14ac:dyDescent="0.35">
      <c r="A130" s="204"/>
      <c r="B130" s="206"/>
      <c r="C130" s="208"/>
      <c r="D130" s="208"/>
      <c r="E130" s="210"/>
      <c r="F130" s="202"/>
      <c r="G130" s="26" t="s">
        <v>44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42"/>
    </row>
    <row r="131" spans="1:187" s="25" customFormat="1" ht="20.149999999999999" customHeight="1" x14ac:dyDescent="0.35">
      <c r="A131" s="211">
        <f t="shared" si="100"/>
        <v>58</v>
      </c>
      <c r="B131" s="213" t="str">
        <f ca="1">HYPERLINK("#"&amp;"PAINEL!"&amp;ADDRESS(ROW(PAINEL!$B$40)+$A131,2),TRIM(INDIRECT("PAINEL!"&amp;ADDRESS(ROW(PAINEL!$B$40)+$A131,COLUMN(LANÇAMENTOS!C127)))))</f>
        <v/>
      </c>
      <c r="C131" s="215" t="str">
        <f ca="1">TRIM(INDIRECT("PAINEL!"&amp;ADDRESS(ROW(PAINEL!$B$40)+$A131,COLUMN(LANÇAMENTOS!E127))))</f>
        <v/>
      </c>
      <c r="D131" s="215" t="str">
        <f ca="1">TRIM(INDIRECT("PAINEL!"&amp;ADDRESS(ROW(PAINEL!$B$40)+$A131,COLUMN(LANÇAMENTOS!K127))))</f>
        <v/>
      </c>
      <c r="E131" s="217"/>
      <c r="F131" s="199" t="str">
        <f t="shared" ref="F131" ca="1" si="131">IF(B131&lt;&gt;"",E131+SUM(H131:GE131)-SUM(H132:GE132),"")</f>
        <v/>
      </c>
      <c r="G131" s="27" t="s">
        <v>43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7"/>
    </row>
    <row r="132" spans="1:187" s="25" customFormat="1" ht="20.149999999999999" customHeight="1" x14ac:dyDescent="0.35">
      <c r="A132" s="212"/>
      <c r="B132" s="214"/>
      <c r="C132" s="216"/>
      <c r="D132" s="216"/>
      <c r="E132" s="218"/>
      <c r="F132" s="200"/>
      <c r="G132" s="28" t="s">
        <v>44</v>
      </c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9"/>
    </row>
    <row r="133" spans="1:187" s="25" customFormat="1" ht="20.149999999999999" customHeight="1" x14ac:dyDescent="0.35">
      <c r="A133" s="203">
        <f t="shared" ref="A133" si="132">A131+1</f>
        <v>59</v>
      </c>
      <c r="B133" s="205" t="str">
        <f ca="1">HYPERLINK("#"&amp;"PAINEL!"&amp;ADDRESS(ROW(PAINEL!$B$40)+$A133,2),TRIM(INDIRECT("PAINEL!"&amp;ADDRESS(ROW(PAINEL!$B$40)+$A133,COLUMN(LANÇAMENTOS!C129)))))</f>
        <v/>
      </c>
      <c r="C133" s="207" t="str">
        <f ca="1">TRIM(INDIRECT("PAINEL!"&amp;ADDRESS(ROW(PAINEL!$B$40)+$A133,COLUMN(LANÇAMENTOS!E129))))</f>
        <v/>
      </c>
      <c r="D133" s="207" t="str">
        <f ca="1">TRIM(INDIRECT("PAINEL!"&amp;ADDRESS(ROW(PAINEL!$B$40)+$A133,COLUMN(LANÇAMENTOS!K129))))</f>
        <v/>
      </c>
      <c r="E133" s="209"/>
      <c r="F133" s="201" t="str">
        <f t="shared" ref="F133" ca="1" si="133">IF(B133&lt;&gt;"",E133+SUM(H133:GE133)-SUM(H134:GE134),"")</f>
        <v/>
      </c>
      <c r="G133" s="29" t="s">
        <v>43</v>
      </c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1"/>
    </row>
    <row r="134" spans="1:187" s="25" customFormat="1" ht="20.149999999999999" customHeight="1" x14ac:dyDescent="0.35">
      <c r="A134" s="204"/>
      <c r="B134" s="206"/>
      <c r="C134" s="208"/>
      <c r="D134" s="208"/>
      <c r="E134" s="210"/>
      <c r="F134" s="202"/>
      <c r="G134" s="26" t="s">
        <v>44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42"/>
    </row>
    <row r="135" spans="1:187" s="25" customFormat="1" ht="20.149999999999999" customHeight="1" x14ac:dyDescent="0.35">
      <c r="A135" s="211">
        <f t="shared" si="100"/>
        <v>60</v>
      </c>
      <c r="B135" s="213" t="str">
        <f ca="1">HYPERLINK("#"&amp;"PAINEL!"&amp;ADDRESS(ROW(PAINEL!$B$40)+$A135,2),TRIM(INDIRECT("PAINEL!"&amp;ADDRESS(ROW(PAINEL!$B$40)+$A135,COLUMN(LANÇAMENTOS!C131)))))</f>
        <v/>
      </c>
      <c r="C135" s="215" t="str">
        <f ca="1">TRIM(INDIRECT("PAINEL!"&amp;ADDRESS(ROW(PAINEL!$B$40)+$A135,COLUMN(LANÇAMENTOS!E131))))</f>
        <v/>
      </c>
      <c r="D135" s="215" t="str">
        <f ca="1">TRIM(INDIRECT("PAINEL!"&amp;ADDRESS(ROW(PAINEL!$B$40)+$A135,COLUMN(LANÇAMENTOS!K131))))</f>
        <v/>
      </c>
      <c r="E135" s="217"/>
      <c r="F135" s="199" t="str">
        <f t="shared" ref="F135" ca="1" si="134">IF(B135&lt;&gt;"",E135+SUM(H135:GE135)-SUM(H136:GE136),"")</f>
        <v/>
      </c>
      <c r="G135" s="27" t="s">
        <v>43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7"/>
    </row>
    <row r="136" spans="1:187" s="25" customFormat="1" ht="20.149999999999999" customHeight="1" x14ac:dyDescent="0.35">
      <c r="A136" s="212"/>
      <c r="B136" s="214"/>
      <c r="C136" s="216"/>
      <c r="D136" s="216"/>
      <c r="E136" s="218"/>
      <c r="F136" s="200"/>
      <c r="G136" s="28" t="s">
        <v>44</v>
      </c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9"/>
    </row>
    <row r="137" spans="1:187" s="25" customFormat="1" ht="20.149999999999999" customHeight="1" x14ac:dyDescent="0.35">
      <c r="A137" s="203">
        <f t="shared" ref="A137" si="135">A135+1</f>
        <v>61</v>
      </c>
      <c r="B137" s="205" t="str">
        <f ca="1">HYPERLINK("#"&amp;"PAINEL!"&amp;ADDRESS(ROW(PAINEL!$B$40)+$A137,2),TRIM(INDIRECT("PAINEL!"&amp;ADDRESS(ROW(PAINEL!$B$40)+$A137,COLUMN(LANÇAMENTOS!C133)))))</f>
        <v/>
      </c>
      <c r="C137" s="207" t="str">
        <f ca="1">TRIM(INDIRECT("PAINEL!"&amp;ADDRESS(ROW(PAINEL!$B$40)+$A137,COLUMN(LANÇAMENTOS!E133))))</f>
        <v/>
      </c>
      <c r="D137" s="207" t="str">
        <f ca="1">TRIM(INDIRECT("PAINEL!"&amp;ADDRESS(ROW(PAINEL!$B$40)+$A137,COLUMN(LANÇAMENTOS!K133))))</f>
        <v/>
      </c>
      <c r="E137" s="209"/>
      <c r="F137" s="201" t="str">
        <f t="shared" ref="F137" ca="1" si="136">IF(B137&lt;&gt;"",E137+SUM(H137:GE137)-SUM(H138:GE138),"")</f>
        <v/>
      </c>
      <c r="G137" s="29" t="s">
        <v>43</v>
      </c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1"/>
    </row>
    <row r="138" spans="1:187" s="25" customFormat="1" ht="20.149999999999999" customHeight="1" x14ac:dyDescent="0.35">
      <c r="A138" s="204"/>
      <c r="B138" s="206"/>
      <c r="C138" s="208"/>
      <c r="D138" s="208"/>
      <c r="E138" s="210"/>
      <c r="F138" s="202"/>
      <c r="G138" s="26" t="s">
        <v>44</v>
      </c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42"/>
    </row>
    <row r="139" spans="1:187" s="25" customFormat="1" ht="20.149999999999999" customHeight="1" x14ac:dyDescent="0.35">
      <c r="A139" s="211">
        <f t="shared" si="100"/>
        <v>62</v>
      </c>
      <c r="B139" s="213" t="str">
        <f ca="1">HYPERLINK("#"&amp;"PAINEL!"&amp;ADDRESS(ROW(PAINEL!$B$40)+$A139,2),TRIM(INDIRECT("PAINEL!"&amp;ADDRESS(ROW(PAINEL!$B$40)+$A139,COLUMN(LANÇAMENTOS!C135)))))</f>
        <v/>
      </c>
      <c r="C139" s="215" t="str">
        <f ca="1">TRIM(INDIRECT("PAINEL!"&amp;ADDRESS(ROW(PAINEL!$B$40)+$A139,COLUMN(LANÇAMENTOS!E135))))</f>
        <v/>
      </c>
      <c r="D139" s="215" t="str">
        <f ca="1">TRIM(INDIRECT("PAINEL!"&amp;ADDRESS(ROW(PAINEL!$B$40)+$A139,COLUMN(LANÇAMENTOS!K135))))</f>
        <v/>
      </c>
      <c r="E139" s="217"/>
      <c r="F139" s="199" t="str">
        <f t="shared" ref="F139" ca="1" si="137">IF(B139&lt;&gt;"",E139+SUM(H139:GE139)-SUM(H140:GE140),"")</f>
        <v/>
      </c>
      <c r="G139" s="27" t="s">
        <v>43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7"/>
    </row>
    <row r="140" spans="1:187" s="25" customFormat="1" ht="20.149999999999999" customHeight="1" x14ac:dyDescent="0.35">
      <c r="A140" s="212"/>
      <c r="B140" s="214"/>
      <c r="C140" s="216"/>
      <c r="D140" s="216"/>
      <c r="E140" s="218"/>
      <c r="F140" s="200"/>
      <c r="G140" s="28" t="s">
        <v>44</v>
      </c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9"/>
    </row>
    <row r="141" spans="1:187" s="25" customFormat="1" ht="20.149999999999999" customHeight="1" x14ac:dyDescent="0.35">
      <c r="A141" s="203">
        <f t="shared" ref="A141" si="138">A139+1</f>
        <v>63</v>
      </c>
      <c r="B141" s="205" t="str">
        <f ca="1">HYPERLINK("#"&amp;"PAINEL!"&amp;ADDRESS(ROW(PAINEL!$B$40)+$A141,2),TRIM(INDIRECT("PAINEL!"&amp;ADDRESS(ROW(PAINEL!$B$40)+$A141,COLUMN(LANÇAMENTOS!C137)))))</f>
        <v/>
      </c>
      <c r="C141" s="207" t="str">
        <f ca="1">TRIM(INDIRECT("PAINEL!"&amp;ADDRESS(ROW(PAINEL!$B$40)+$A141,COLUMN(LANÇAMENTOS!E137))))</f>
        <v/>
      </c>
      <c r="D141" s="207" t="str">
        <f ca="1">TRIM(INDIRECT("PAINEL!"&amp;ADDRESS(ROW(PAINEL!$B$40)+$A141,COLUMN(LANÇAMENTOS!K137))))</f>
        <v/>
      </c>
      <c r="E141" s="209"/>
      <c r="F141" s="201" t="str">
        <f t="shared" ref="F141" ca="1" si="139">IF(B141&lt;&gt;"",E141+SUM(H141:GE141)-SUM(H142:GE142),"")</f>
        <v/>
      </c>
      <c r="G141" s="29" t="s">
        <v>43</v>
      </c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1"/>
    </row>
    <row r="142" spans="1:187" s="25" customFormat="1" ht="20.149999999999999" customHeight="1" x14ac:dyDescent="0.35">
      <c r="A142" s="204"/>
      <c r="B142" s="206"/>
      <c r="C142" s="208"/>
      <c r="D142" s="208"/>
      <c r="E142" s="210"/>
      <c r="F142" s="202"/>
      <c r="G142" s="26" t="s">
        <v>44</v>
      </c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42"/>
    </row>
    <row r="143" spans="1:187" s="25" customFormat="1" ht="20.149999999999999" customHeight="1" x14ac:dyDescent="0.35">
      <c r="A143" s="211">
        <f t="shared" si="100"/>
        <v>64</v>
      </c>
      <c r="B143" s="213" t="str">
        <f ca="1">HYPERLINK("#"&amp;"PAINEL!"&amp;ADDRESS(ROW(PAINEL!$B$40)+$A143,2),TRIM(INDIRECT("PAINEL!"&amp;ADDRESS(ROW(PAINEL!$B$40)+$A143,COLUMN(LANÇAMENTOS!C139)))))</f>
        <v/>
      </c>
      <c r="C143" s="215" t="str">
        <f ca="1">TRIM(INDIRECT("PAINEL!"&amp;ADDRESS(ROW(PAINEL!$B$40)+$A143,COLUMN(LANÇAMENTOS!E139))))</f>
        <v/>
      </c>
      <c r="D143" s="215" t="str">
        <f ca="1">TRIM(INDIRECT("PAINEL!"&amp;ADDRESS(ROW(PAINEL!$B$40)+$A143,COLUMN(LANÇAMENTOS!K139))))</f>
        <v/>
      </c>
      <c r="E143" s="217"/>
      <c r="F143" s="199" t="str">
        <f t="shared" ref="F143" ca="1" si="140">IF(B143&lt;&gt;"",E143+SUM(H143:GE143)-SUM(H144:GE144),"")</f>
        <v/>
      </c>
      <c r="G143" s="27" t="s">
        <v>43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  <c r="GD143" s="36"/>
      <c r="GE143" s="37"/>
    </row>
    <row r="144" spans="1:187" s="25" customFormat="1" ht="20.149999999999999" customHeight="1" x14ac:dyDescent="0.35">
      <c r="A144" s="212"/>
      <c r="B144" s="214"/>
      <c r="C144" s="216"/>
      <c r="D144" s="216"/>
      <c r="E144" s="218"/>
      <c r="F144" s="200"/>
      <c r="G144" s="28" t="s">
        <v>44</v>
      </c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9"/>
    </row>
    <row r="145" spans="1:187" s="25" customFormat="1" ht="20.149999999999999" customHeight="1" x14ac:dyDescent="0.35">
      <c r="A145" s="203">
        <f t="shared" ref="A145" si="141">A143+1</f>
        <v>65</v>
      </c>
      <c r="B145" s="205" t="str">
        <f ca="1">HYPERLINK("#"&amp;"PAINEL!"&amp;ADDRESS(ROW(PAINEL!$B$40)+$A145,2),TRIM(INDIRECT("PAINEL!"&amp;ADDRESS(ROW(PAINEL!$B$40)+$A145,COLUMN(LANÇAMENTOS!C141)))))</f>
        <v/>
      </c>
      <c r="C145" s="207" t="str">
        <f ca="1">TRIM(INDIRECT("PAINEL!"&amp;ADDRESS(ROW(PAINEL!$B$40)+$A145,COLUMN(LANÇAMENTOS!E141))))</f>
        <v/>
      </c>
      <c r="D145" s="207" t="str">
        <f ca="1">TRIM(INDIRECT("PAINEL!"&amp;ADDRESS(ROW(PAINEL!$B$40)+$A145,COLUMN(LANÇAMENTOS!K141))))</f>
        <v/>
      </c>
      <c r="E145" s="209"/>
      <c r="F145" s="201" t="str">
        <f t="shared" ref="F145" ca="1" si="142">IF(B145&lt;&gt;"",E145+SUM(H145:GE145)-SUM(H146:GE146),"")</f>
        <v/>
      </c>
      <c r="G145" s="29" t="s">
        <v>43</v>
      </c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1"/>
    </row>
    <row r="146" spans="1:187" s="25" customFormat="1" ht="20.149999999999999" customHeight="1" x14ac:dyDescent="0.35">
      <c r="A146" s="204"/>
      <c r="B146" s="206"/>
      <c r="C146" s="208"/>
      <c r="D146" s="208"/>
      <c r="E146" s="210"/>
      <c r="F146" s="202"/>
      <c r="G146" s="26" t="s">
        <v>44</v>
      </c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42"/>
    </row>
    <row r="147" spans="1:187" s="25" customFormat="1" ht="20.149999999999999" customHeight="1" x14ac:dyDescent="0.35">
      <c r="A147" s="211">
        <f t="shared" si="100"/>
        <v>66</v>
      </c>
      <c r="B147" s="213" t="str">
        <f ca="1">HYPERLINK("#"&amp;"PAINEL!"&amp;ADDRESS(ROW(PAINEL!$B$40)+$A147,2),TRIM(INDIRECT("PAINEL!"&amp;ADDRESS(ROW(PAINEL!$B$40)+$A147,COLUMN(LANÇAMENTOS!C143)))))</f>
        <v/>
      </c>
      <c r="C147" s="215" t="str">
        <f ca="1">TRIM(INDIRECT("PAINEL!"&amp;ADDRESS(ROW(PAINEL!$B$40)+$A147,COLUMN(LANÇAMENTOS!E143))))</f>
        <v/>
      </c>
      <c r="D147" s="215" t="str">
        <f ca="1">TRIM(INDIRECT("PAINEL!"&amp;ADDRESS(ROW(PAINEL!$B$40)+$A147,COLUMN(LANÇAMENTOS!K143))))</f>
        <v/>
      </c>
      <c r="E147" s="217"/>
      <c r="F147" s="199" t="str">
        <f t="shared" ref="F147" ca="1" si="143">IF(B147&lt;&gt;"",E147+SUM(H147:GE147)-SUM(H148:GE148),"")</f>
        <v/>
      </c>
      <c r="G147" s="27" t="s">
        <v>43</v>
      </c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7"/>
    </row>
    <row r="148" spans="1:187" s="25" customFormat="1" ht="20.149999999999999" customHeight="1" x14ac:dyDescent="0.35">
      <c r="A148" s="212"/>
      <c r="B148" s="214"/>
      <c r="C148" s="216"/>
      <c r="D148" s="216"/>
      <c r="E148" s="218"/>
      <c r="F148" s="200"/>
      <c r="G148" s="28" t="s">
        <v>44</v>
      </c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9"/>
    </row>
    <row r="149" spans="1:187" s="25" customFormat="1" ht="20.149999999999999" customHeight="1" x14ac:dyDescent="0.35">
      <c r="A149" s="203">
        <f t="shared" ref="A149" si="144">A147+1</f>
        <v>67</v>
      </c>
      <c r="B149" s="205" t="str">
        <f ca="1">HYPERLINK("#"&amp;"PAINEL!"&amp;ADDRESS(ROW(PAINEL!$B$40)+$A149,2),TRIM(INDIRECT("PAINEL!"&amp;ADDRESS(ROW(PAINEL!$B$40)+$A149,COLUMN(LANÇAMENTOS!C145)))))</f>
        <v/>
      </c>
      <c r="C149" s="207" t="str">
        <f ca="1">TRIM(INDIRECT("PAINEL!"&amp;ADDRESS(ROW(PAINEL!$B$40)+$A149,COLUMN(LANÇAMENTOS!E145))))</f>
        <v/>
      </c>
      <c r="D149" s="207" t="str">
        <f ca="1">TRIM(INDIRECT("PAINEL!"&amp;ADDRESS(ROW(PAINEL!$B$40)+$A149,COLUMN(LANÇAMENTOS!K145))))</f>
        <v/>
      </c>
      <c r="E149" s="209"/>
      <c r="F149" s="201" t="str">
        <f t="shared" ref="F149" ca="1" si="145">IF(B149&lt;&gt;"",E149+SUM(H149:GE149)-SUM(H150:GE150),"")</f>
        <v/>
      </c>
      <c r="G149" s="29" t="s">
        <v>43</v>
      </c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1"/>
    </row>
    <row r="150" spans="1:187" s="25" customFormat="1" ht="20.149999999999999" customHeight="1" x14ac:dyDescent="0.35">
      <c r="A150" s="204"/>
      <c r="B150" s="206"/>
      <c r="C150" s="208"/>
      <c r="D150" s="208"/>
      <c r="E150" s="210"/>
      <c r="F150" s="202"/>
      <c r="G150" s="26" t="s">
        <v>44</v>
      </c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42"/>
    </row>
    <row r="151" spans="1:187" s="25" customFormat="1" ht="20.149999999999999" customHeight="1" x14ac:dyDescent="0.35">
      <c r="A151" s="211">
        <f t="shared" si="100"/>
        <v>68</v>
      </c>
      <c r="B151" s="213" t="str">
        <f ca="1">HYPERLINK("#"&amp;"PAINEL!"&amp;ADDRESS(ROW(PAINEL!$B$40)+$A151,2),TRIM(INDIRECT("PAINEL!"&amp;ADDRESS(ROW(PAINEL!$B$40)+$A151,COLUMN(LANÇAMENTOS!C147)))))</f>
        <v/>
      </c>
      <c r="C151" s="215" t="str">
        <f ca="1">TRIM(INDIRECT("PAINEL!"&amp;ADDRESS(ROW(PAINEL!$B$40)+$A151,COLUMN(LANÇAMENTOS!E147))))</f>
        <v/>
      </c>
      <c r="D151" s="215" t="str">
        <f ca="1">TRIM(INDIRECT("PAINEL!"&amp;ADDRESS(ROW(PAINEL!$B$40)+$A151,COLUMN(LANÇAMENTOS!K147))))</f>
        <v/>
      </c>
      <c r="E151" s="217"/>
      <c r="F151" s="199" t="str">
        <f t="shared" ref="F151" ca="1" si="146">IF(B151&lt;&gt;"",E151+SUM(H151:GE151)-SUM(H152:GE152),"")</f>
        <v/>
      </c>
      <c r="G151" s="27" t="s">
        <v>43</v>
      </c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7"/>
    </row>
    <row r="152" spans="1:187" s="25" customFormat="1" ht="20.149999999999999" customHeight="1" x14ac:dyDescent="0.35">
      <c r="A152" s="212"/>
      <c r="B152" s="214"/>
      <c r="C152" s="216"/>
      <c r="D152" s="216"/>
      <c r="E152" s="218"/>
      <c r="F152" s="200"/>
      <c r="G152" s="28" t="s">
        <v>44</v>
      </c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9"/>
    </row>
    <row r="153" spans="1:187" s="25" customFormat="1" ht="20.149999999999999" customHeight="1" x14ac:dyDescent="0.35">
      <c r="A153" s="203">
        <f t="shared" ref="A153" si="147">A151+1</f>
        <v>69</v>
      </c>
      <c r="B153" s="205" t="str">
        <f ca="1">HYPERLINK("#"&amp;"PAINEL!"&amp;ADDRESS(ROW(PAINEL!$B$40)+$A153,2),TRIM(INDIRECT("PAINEL!"&amp;ADDRESS(ROW(PAINEL!$B$40)+$A153,COLUMN(LANÇAMENTOS!C149)))))</f>
        <v/>
      </c>
      <c r="C153" s="207" t="str">
        <f ca="1">TRIM(INDIRECT("PAINEL!"&amp;ADDRESS(ROW(PAINEL!$B$40)+$A153,COLUMN(LANÇAMENTOS!E149))))</f>
        <v/>
      </c>
      <c r="D153" s="207" t="str">
        <f ca="1">TRIM(INDIRECT("PAINEL!"&amp;ADDRESS(ROW(PAINEL!$B$40)+$A153,COLUMN(LANÇAMENTOS!K149))))</f>
        <v/>
      </c>
      <c r="E153" s="209"/>
      <c r="F153" s="201" t="str">
        <f t="shared" ref="F153" ca="1" si="148">IF(B153&lt;&gt;"",E153+SUM(H153:GE153)-SUM(H154:GE154),"")</f>
        <v/>
      </c>
      <c r="G153" s="29" t="s">
        <v>43</v>
      </c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1"/>
    </row>
    <row r="154" spans="1:187" s="25" customFormat="1" ht="20.149999999999999" customHeight="1" x14ac:dyDescent="0.35">
      <c r="A154" s="204"/>
      <c r="B154" s="206"/>
      <c r="C154" s="208"/>
      <c r="D154" s="208"/>
      <c r="E154" s="210"/>
      <c r="F154" s="202"/>
      <c r="G154" s="26" t="s">
        <v>44</v>
      </c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42"/>
    </row>
    <row r="155" spans="1:187" s="25" customFormat="1" ht="20.149999999999999" customHeight="1" x14ac:dyDescent="0.35">
      <c r="A155" s="211">
        <f t="shared" ref="A155:A215" si="149">A153+1</f>
        <v>70</v>
      </c>
      <c r="B155" s="213" t="str">
        <f ca="1">HYPERLINK("#"&amp;"PAINEL!"&amp;ADDRESS(ROW(PAINEL!$B$40)+$A155,2),TRIM(INDIRECT("PAINEL!"&amp;ADDRESS(ROW(PAINEL!$B$40)+$A155,COLUMN(LANÇAMENTOS!C151)))))</f>
        <v/>
      </c>
      <c r="C155" s="215" t="str">
        <f ca="1">TRIM(INDIRECT("PAINEL!"&amp;ADDRESS(ROW(PAINEL!$B$40)+$A155,COLUMN(LANÇAMENTOS!E151))))</f>
        <v/>
      </c>
      <c r="D155" s="215" t="str">
        <f ca="1">TRIM(INDIRECT("PAINEL!"&amp;ADDRESS(ROW(PAINEL!$B$40)+$A155,COLUMN(LANÇAMENTOS!K151))))</f>
        <v/>
      </c>
      <c r="E155" s="217"/>
      <c r="F155" s="199" t="str">
        <f t="shared" ref="F155" ca="1" si="150">IF(B155&lt;&gt;"",E155+SUM(H155:GE155)-SUM(H156:GE156),"")</f>
        <v/>
      </c>
      <c r="G155" s="27" t="s">
        <v>43</v>
      </c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7"/>
    </row>
    <row r="156" spans="1:187" s="25" customFormat="1" ht="20.149999999999999" customHeight="1" x14ac:dyDescent="0.35">
      <c r="A156" s="212"/>
      <c r="B156" s="214"/>
      <c r="C156" s="216"/>
      <c r="D156" s="216"/>
      <c r="E156" s="218"/>
      <c r="F156" s="200"/>
      <c r="G156" s="28" t="s">
        <v>44</v>
      </c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9"/>
    </row>
    <row r="157" spans="1:187" s="25" customFormat="1" ht="20.149999999999999" customHeight="1" x14ac:dyDescent="0.35">
      <c r="A157" s="203">
        <f t="shared" ref="A157" si="151">A155+1</f>
        <v>71</v>
      </c>
      <c r="B157" s="205" t="str">
        <f ca="1">HYPERLINK("#"&amp;"PAINEL!"&amp;ADDRESS(ROW(PAINEL!$B$40)+$A157,2),TRIM(INDIRECT("PAINEL!"&amp;ADDRESS(ROW(PAINEL!$B$40)+$A157,COLUMN(LANÇAMENTOS!C153)))))</f>
        <v/>
      </c>
      <c r="C157" s="207" t="str">
        <f ca="1">TRIM(INDIRECT("PAINEL!"&amp;ADDRESS(ROW(PAINEL!$B$40)+$A157,COLUMN(LANÇAMENTOS!E153))))</f>
        <v/>
      </c>
      <c r="D157" s="207" t="str">
        <f ca="1">TRIM(INDIRECT("PAINEL!"&amp;ADDRESS(ROW(PAINEL!$B$40)+$A157,COLUMN(LANÇAMENTOS!K153))))</f>
        <v/>
      </c>
      <c r="E157" s="209"/>
      <c r="F157" s="201" t="str">
        <f t="shared" ref="F157" ca="1" si="152">IF(B157&lt;&gt;"",E157+SUM(H157:GE157)-SUM(H158:GE158),"")</f>
        <v/>
      </c>
      <c r="G157" s="29" t="s">
        <v>43</v>
      </c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1"/>
    </row>
    <row r="158" spans="1:187" s="25" customFormat="1" ht="20.149999999999999" customHeight="1" x14ac:dyDescent="0.35">
      <c r="A158" s="204"/>
      <c r="B158" s="206"/>
      <c r="C158" s="208"/>
      <c r="D158" s="208"/>
      <c r="E158" s="210"/>
      <c r="F158" s="202"/>
      <c r="G158" s="26" t="s">
        <v>44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42"/>
    </row>
    <row r="159" spans="1:187" s="25" customFormat="1" ht="20.149999999999999" customHeight="1" x14ac:dyDescent="0.35">
      <c r="A159" s="211">
        <f t="shared" si="149"/>
        <v>72</v>
      </c>
      <c r="B159" s="213" t="str">
        <f ca="1">HYPERLINK("#"&amp;"PAINEL!"&amp;ADDRESS(ROW(PAINEL!$B$40)+$A159,2),TRIM(INDIRECT("PAINEL!"&amp;ADDRESS(ROW(PAINEL!$B$40)+$A159,COLUMN(LANÇAMENTOS!C155)))))</f>
        <v/>
      </c>
      <c r="C159" s="215" t="str">
        <f ca="1">TRIM(INDIRECT("PAINEL!"&amp;ADDRESS(ROW(PAINEL!$B$40)+$A159,COLUMN(LANÇAMENTOS!E155))))</f>
        <v/>
      </c>
      <c r="D159" s="215" t="str">
        <f ca="1">TRIM(INDIRECT("PAINEL!"&amp;ADDRESS(ROW(PAINEL!$B$40)+$A159,COLUMN(LANÇAMENTOS!K155))))</f>
        <v/>
      </c>
      <c r="E159" s="217"/>
      <c r="F159" s="199" t="str">
        <f t="shared" ref="F159" ca="1" si="153">IF(B159&lt;&gt;"",E159+SUM(H159:GE159)-SUM(H160:GE160),"")</f>
        <v/>
      </c>
      <c r="G159" s="27" t="s">
        <v>43</v>
      </c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7"/>
    </row>
    <row r="160" spans="1:187" s="25" customFormat="1" ht="20.149999999999999" customHeight="1" x14ac:dyDescent="0.35">
      <c r="A160" s="212"/>
      <c r="B160" s="214"/>
      <c r="C160" s="216"/>
      <c r="D160" s="216"/>
      <c r="E160" s="218"/>
      <c r="F160" s="200"/>
      <c r="G160" s="28" t="s">
        <v>44</v>
      </c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9"/>
    </row>
    <row r="161" spans="1:187" s="25" customFormat="1" ht="20.149999999999999" customHeight="1" x14ac:dyDescent="0.35">
      <c r="A161" s="203">
        <f t="shared" ref="A161" si="154">A159+1</f>
        <v>73</v>
      </c>
      <c r="B161" s="205" t="str">
        <f ca="1">HYPERLINK("#"&amp;"PAINEL!"&amp;ADDRESS(ROW(PAINEL!$B$40)+$A161,2),TRIM(INDIRECT("PAINEL!"&amp;ADDRESS(ROW(PAINEL!$B$40)+$A161,COLUMN(LANÇAMENTOS!C157)))))</f>
        <v/>
      </c>
      <c r="C161" s="207" t="str">
        <f ca="1">TRIM(INDIRECT("PAINEL!"&amp;ADDRESS(ROW(PAINEL!$B$40)+$A161,COLUMN(LANÇAMENTOS!E157))))</f>
        <v/>
      </c>
      <c r="D161" s="207" t="str">
        <f ca="1">TRIM(INDIRECT("PAINEL!"&amp;ADDRESS(ROW(PAINEL!$B$40)+$A161,COLUMN(LANÇAMENTOS!K157))))</f>
        <v/>
      </c>
      <c r="E161" s="209"/>
      <c r="F161" s="201" t="str">
        <f t="shared" ref="F161" ca="1" si="155">IF(B161&lt;&gt;"",E161+SUM(H161:GE161)-SUM(H162:GE162),"")</f>
        <v/>
      </c>
      <c r="G161" s="29" t="s">
        <v>43</v>
      </c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1"/>
    </row>
    <row r="162" spans="1:187" s="25" customFormat="1" ht="20.149999999999999" customHeight="1" x14ac:dyDescent="0.35">
      <c r="A162" s="204"/>
      <c r="B162" s="206"/>
      <c r="C162" s="208"/>
      <c r="D162" s="208"/>
      <c r="E162" s="210"/>
      <c r="F162" s="202"/>
      <c r="G162" s="26" t="s">
        <v>44</v>
      </c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42"/>
    </row>
    <row r="163" spans="1:187" s="25" customFormat="1" ht="20.149999999999999" customHeight="1" x14ac:dyDescent="0.35">
      <c r="A163" s="211">
        <f t="shared" si="149"/>
        <v>74</v>
      </c>
      <c r="B163" s="213" t="str">
        <f ca="1">HYPERLINK("#"&amp;"PAINEL!"&amp;ADDRESS(ROW(PAINEL!$B$40)+$A163,2),TRIM(INDIRECT("PAINEL!"&amp;ADDRESS(ROW(PAINEL!$B$40)+$A163,COLUMN(LANÇAMENTOS!C159)))))</f>
        <v/>
      </c>
      <c r="C163" s="215" t="str">
        <f ca="1">TRIM(INDIRECT("PAINEL!"&amp;ADDRESS(ROW(PAINEL!$B$40)+$A163,COLUMN(LANÇAMENTOS!E159))))</f>
        <v/>
      </c>
      <c r="D163" s="215" t="str">
        <f ca="1">TRIM(INDIRECT("PAINEL!"&amp;ADDRESS(ROW(PAINEL!$B$40)+$A163,COLUMN(LANÇAMENTOS!K159))))</f>
        <v/>
      </c>
      <c r="E163" s="217"/>
      <c r="F163" s="199" t="str">
        <f t="shared" ref="F163" ca="1" si="156">IF(B163&lt;&gt;"",E163+SUM(H163:GE163)-SUM(H164:GE164),"")</f>
        <v/>
      </c>
      <c r="G163" s="27" t="s">
        <v>43</v>
      </c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7"/>
    </row>
    <row r="164" spans="1:187" s="25" customFormat="1" ht="20.149999999999999" customHeight="1" x14ac:dyDescent="0.35">
      <c r="A164" s="212"/>
      <c r="B164" s="214"/>
      <c r="C164" s="216"/>
      <c r="D164" s="216"/>
      <c r="E164" s="218"/>
      <c r="F164" s="200"/>
      <c r="G164" s="28" t="s">
        <v>44</v>
      </c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9"/>
    </row>
    <row r="165" spans="1:187" s="25" customFormat="1" ht="20.149999999999999" customHeight="1" x14ac:dyDescent="0.35">
      <c r="A165" s="203">
        <f t="shared" ref="A165" si="157">A163+1</f>
        <v>75</v>
      </c>
      <c r="B165" s="205" t="str">
        <f ca="1">HYPERLINK("#"&amp;"PAINEL!"&amp;ADDRESS(ROW(PAINEL!$B$40)+$A165,2),TRIM(INDIRECT("PAINEL!"&amp;ADDRESS(ROW(PAINEL!$B$40)+$A165,COLUMN(LANÇAMENTOS!C161)))))</f>
        <v/>
      </c>
      <c r="C165" s="207" t="str">
        <f ca="1">TRIM(INDIRECT("PAINEL!"&amp;ADDRESS(ROW(PAINEL!$B$40)+$A165,COLUMN(LANÇAMENTOS!E161))))</f>
        <v/>
      </c>
      <c r="D165" s="207" t="str">
        <f ca="1">TRIM(INDIRECT("PAINEL!"&amp;ADDRESS(ROW(PAINEL!$B$40)+$A165,COLUMN(LANÇAMENTOS!K161))))</f>
        <v/>
      </c>
      <c r="E165" s="209"/>
      <c r="F165" s="201" t="str">
        <f ca="1">IF(B165&lt;&gt;"",E165+SUM(H165:GE165)-SUM(H166:GE166),"")</f>
        <v/>
      </c>
      <c r="G165" s="29" t="s">
        <v>43</v>
      </c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1"/>
    </row>
    <row r="166" spans="1:187" s="25" customFormat="1" ht="20.149999999999999" customHeight="1" x14ac:dyDescent="0.35">
      <c r="A166" s="204"/>
      <c r="B166" s="206"/>
      <c r="C166" s="208"/>
      <c r="D166" s="208"/>
      <c r="E166" s="210"/>
      <c r="F166" s="202"/>
      <c r="G166" s="26" t="s">
        <v>44</v>
      </c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42"/>
    </row>
    <row r="167" spans="1:187" s="25" customFormat="1" ht="20.149999999999999" customHeight="1" x14ac:dyDescent="0.35">
      <c r="A167" s="211">
        <f t="shared" si="149"/>
        <v>76</v>
      </c>
      <c r="B167" s="213" t="str">
        <f ca="1">HYPERLINK("#"&amp;"PAINEL!"&amp;ADDRESS(ROW(PAINEL!$B$40)+$A167,2),TRIM(INDIRECT("PAINEL!"&amp;ADDRESS(ROW(PAINEL!$B$40)+$A167,COLUMN(LANÇAMENTOS!C163)))))</f>
        <v/>
      </c>
      <c r="C167" s="215" t="str">
        <f ca="1">TRIM(INDIRECT("PAINEL!"&amp;ADDRESS(ROW(PAINEL!$B$40)+$A167,COLUMN(LANÇAMENTOS!E163))))</f>
        <v/>
      </c>
      <c r="D167" s="215" t="str">
        <f ca="1">TRIM(INDIRECT("PAINEL!"&amp;ADDRESS(ROW(PAINEL!$B$40)+$A167,COLUMN(LANÇAMENTOS!K163))))</f>
        <v/>
      </c>
      <c r="E167" s="217"/>
      <c r="F167" s="199" t="str">
        <f t="shared" ref="F167" ca="1" si="158">IF(B167&lt;&gt;"",E167+SUM(H167:GE167)-SUM(H168:GE168),"")</f>
        <v/>
      </c>
      <c r="G167" s="27" t="s">
        <v>43</v>
      </c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7"/>
    </row>
    <row r="168" spans="1:187" s="25" customFormat="1" ht="20.149999999999999" customHeight="1" x14ac:dyDescent="0.35">
      <c r="A168" s="212"/>
      <c r="B168" s="214"/>
      <c r="C168" s="216"/>
      <c r="D168" s="216"/>
      <c r="E168" s="218"/>
      <c r="F168" s="200"/>
      <c r="G168" s="28" t="s">
        <v>44</v>
      </c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9"/>
    </row>
    <row r="169" spans="1:187" s="25" customFormat="1" ht="20.149999999999999" customHeight="1" x14ac:dyDescent="0.35">
      <c r="A169" s="203">
        <f t="shared" ref="A169" si="159">A167+1</f>
        <v>77</v>
      </c>
      <c r="B169" s="205" t="str">
        <f ca="1">HYPERLINK("#"&amp;"PAINEL!"&amp;ADDRESS(ROW(PAINEL!$B$40)+$A169,2),TRIM(INDIRECT("PAINEL!"&amp;ADDRESS(ROW(PAINEL!$B$40)+$A169,COLUMN(LANÇAMENTOS!C165)))))</f>
        <v/>
      </c>
      <c r="C169" s="207" t="str">
        <f ca="1">TRIM(INDIRECT("PAINEL!"&amp;ADDRESS(ROW(PAINEL!$B$40)+$A169,COLUMN(LANÇAMENTOS!E165))))</f>
        <v/>
      </c>
      <c r="D169" s="207" t="str">
        <f ca="1">TRIM(INDIRECT("PAINEL!"&amp;ADDRESS(ROW(PAINEL!$B$40)+$A169,COLUMN(LANÇAMENTOS!K165))))</f>
        <v/>
      </c>
      <c r="E169" s="209"/>
      <c r="F169" s="201" t="str">
        <f t="shared" ref="F169" ca="1" si="160">IF(B169&lt;&gt;"",E169+SUM(H169:GE169)-SUM(H170:GE170),"")</f>
        <v/>
      </c>
      <c r="G169" s="29" t="s">
        <v>43</v>
      </c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1"/>
    </row>
    <row r="170" spans="1:187" s="25" customFormat="1" ht="20.149999999999999" customHeight="1" x14ac:dyDescent="0.35">
      <c r="A170" s="204"/>
      <c r="B170" s="206"/>
      <c r="C170" s="208"/>
      <c r="D170" s="208"/>
      <c r="E170" s="210"/>
      <c r="F170" s="202"/>
      <c r="G170" s="26" t="s">
        <v>44</v>
      </c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42"/>
    </row>
    <row r="171" spans="1:187" s="25" customFormat="1" ht="20.149999999999999" customHeight="1" x14ac:dyDescent="0.35">
      <c r="A171" s="211">
        <f t="shared" si="149"/>
        <v>78</v>
      </c>
      <c r="B171" s="213" t="str">
        <f ca="1">HYPERLINK("#"&amp;"PAINEL!"&amp;ADDRESS(ROW(PAINEL!$B$40)+$A171,2),TRIM(INDIRECT("PAINEL!"&amp;ADDRESS(ROW(PAINEL!$B$40)+$A171,COLUMN(LANÇAMENTOS!C167)))))</f>
        <v/>
      </c>
      <c r="C171" s="215" t="str">
        <f ca="1">TRIM(INDIRECT("PAINEL!"&amp;ADDRESS(ROW(PAINEL!$B$40)+$A171,COLUMN(LANÇAMENTOS!E167))))</f>
        <v/>
      </c>
      <c r="D171" s="215" t="str">
        <f ca="1">TRIM(INDIRECT("PAINEL!"&amp;ADDRESS(ROW(PAINEL!$B$40)+$A171,COLUMN(LANÇAMENTOS!K167))))</f>
        <v/>
      </c>
      <c r="E171" s="217"/>
      <c r="F171" s="199" t="str">
        <f t="shared" ref="F171" ca="1" si="161">IF(B171&lt;&gt;"",E171+SUM(H171:GE171)-SUM(H172:GE172),"")</f>
        <v/>
      </c>
      <c r="G171" s="27" t="s">
        <v>43</v>
      </c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7"/>
    </row>
    <row r="172" spans="1:187" s="25" customFormat="1" ht="20.149999999999999" customHeight="1" x14ac:dyDescent="0.35">
      <c r="A172" s="212"/>
      <c r="B172" s="214"/>
      <c r="C172" s="216"/>
      <c r="D172" s="216"/>
      <c r="E172" s="218"/>
      <c r="F172" s="200"/>
      <c r="G172" s="28" t="s">
        <v>44</v>
      </c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9"/>
    </row>
    <row r="173" spans="1:187" s="25" customFormat="1" ht="20.149999999999999" customHeight="1" x14ac:dyDescent="0.35">
      <c r="A173" s="203">
        <f t="shared" ref="A173" si="162">A171+1</f>
        <v>79</v>
      </c>
      <c r="B173" s="205" t="str">
        <f ca="1">HYPERLINK("#"&amp;"PAINEL!"&amp;ADDRESS(ROW(PAINEL!$B$40)+$A173,2),TRIM(INDIRECT("PAINEL!"&amp;ADDRESS(ROW(PAINEL!$B$40)+$A173,COLUMN(LANÇAMENTOS!C169)))))</f>
        <v/>
      </c>
      <c r="C173" s="207" t="str">
        <f ca="1">TRIM(INDIRECT("PAINEL!"&amp;ADDRESS(ROW(PAINEL!$B$40)+$A173,COLUMN(LANÇAMENTOS!E169))))</f>
        <v/>
      </c>
      <c r="D173" s="207" t="str">
        <f ca="1">TRIM(INDIRECT("PAINEL!"&amp;ADDRESS(ROW(PAINEL!$B$40)+$A173,COLUMN(LANÇAMENTOS!K169))))</f>
        <v/>
      </c>
      <c r="E173" s="209"/>
      <c r="F173" s="201" t="str">
        <f t="shared" ref="F173" ca="1" si="163">IF(B173&lt;&gt;"",E173+SUM(H173:GE173)-SUM(H174:GE174),"")</f>
        <v/>
      </c>
      <c r="G173" s="29" t="s">
        <v>43</v>
      </c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1"/>
    </row>
    <row r="174" spans="1:187" s="25" customFormat="1" ht="20.149999999999999" customHeight="1" x14ac:dyDescent="0.35">
      <c r="A174" s="204"/>
      <c r="B174" s="206"/>
      <c r="C174" s="208"/>
      <c r="D174" s="208"/>
      <c r="E174" s="210"/>
      <c r="F174" s="202"/>
      <c r="G174" s="26" t="s">
        <v>44</v>
      </c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42"/>
    </row>
    <row r="175" spans="1:187" s="25" customFormat="1" ht="20.149999999999999" customHeight="1" x14ac:dyDescent="0.35">
      <c r="A175" s="211">
        <f t="shared" si="149"/>
        <v>80</v>
      </c>
      <c r="B175" s="213" t="str">
        <f ca="1">HYPERLINK("#"&amp;"PAINEL!"&amp;ADDRESS(ROW(PAINEL!$B$40)+$A175,2),TRIM(INDIRECT("PAINEL!"&amp;ADDRESS(ROW(PAINEL!$B$40)+$A175,COLUMN(LANÇAMENTOS!C171)))))</f>
        <v/>
      </c>
      <c r="C175" s="215" t="str">
        <f ca="1">TRIM(INDIRECT("PAINEL!"&amp;ADDRESS(ROW(PAINEL!$B$40)+$A175,COLUMN(LANÇAMENTOS!E171))))</f>
        <v/>
      </c>
      <c r="D175" s="215" t="str">
        <f ca="1">TRIM(INDIRECT("PAINEL!"&amp;ADDRESS(ROW(PAINEL!$B$40)+$A175,COLUMN(LANÇAMENTOS!K171))))</f>
        <v/>
      </c>
      <c r="E175" s="217"/>
      <c r="F175" s="199" t="str">
        <f t="shared" ref="F175" ca="1" si="164">IF(B175&lt;&gt;"",E175+SUM(H175:GE175)-SUM(H176:GE176),"")</f>
        <v/>
      </c>
      <c r="G175" s="27" t="s">
        <v>43</v>
      </c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7"/>
    </row>
    <row r="176" spans="1:187" s="25" customFormat="1" ht="20.149999999999999" customHeight="1" x14ac:dyDescent="0.35">
      <c r="A176" s="212"/>
      <c r="B176" s="214"/>
      <c r="C176" s="216"/>
      <c r="D176" s="216"/>
      <c r="E176" s="218"/>
      <c r="F176" s="200"/>
      <c r="G176" s="28" t="s">
        <v>44</v>
      </c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9"/>
    </row>
    <row r="177" spans="1:187" s="25" customFormat="1" ht="20.149999999999999" customHeight="1" x14ac:dyDescent="0.35">
      <c r="A177" s="203">
        <f t="shared" ref="A177" si="165">A175+1</f>
        <v>81</v>
      </c>
      <c r="B177" s="205" t="str">
        <f ca="1">HYPERLINK("#"&amp;"PAINEL!"&amp;ADDRESS(ROW(PAINEL!$B$40)+$A177,2),TRIM(INDIRECT("PAINEL!"&amp;ADDRESS(ROW(PAINEL!$B$40)+$A177,COLUMN(LANÇAMENTOS!C173)))))</f>
        <v/>
      </c>
      <c r="C177" s="207" t="str">
        <f ca="1">TRIM(INDIRECT("PAINEL!"&amp;ADDRESS(ROW(PAINEL!$B$40)+$A177,COLUMN(LANÇAMENTOS!E173))))</f>
        <v/>
      </c>
      <c r="D177" s="207" t="str">
        <f ca="1">TRIM(INDIRECT("PAINEL!"&amp;ADDRESS(ROW(PAINEL!$B$40)+$A177,COLUMN(LANÇAMENTOS!K173))))</f>
        <v/>
      </c>
      <c r="E177" s="209"/>
      <c r="F177" s="201" t="str">
        <f t="shared" ref="F177" ca="1" si="166">IF(B177&lt;&gt;"",E177+SUM(H177:GE177)-SUM(H178:GE178),"")</f>
        <v/>
      </c>
      <c r="G177" s="29" t="s">
        <v>43</v>
      </c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1"/>
    </row>
    <row r="178" spans="1:187" s="25" customFormat="1" ht="20.149999999999999" customHeight="1" x14ac:dyDescent="0.35">
      <c r="A178" s="204"/>
      <c r="B178" s="206"/>
      <c r="C178" s="208"/>
      <c r="D178" s="208"/>
      <c r="E178" s="210"/>
      <c r="F178" s="202"/>
      <c r="G178" s="26" t="s">
        <v>44</v>
      </c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42"/>
    </row>
    <row r="179" spans="1:187" s="25" customFormat="1" ht="20.149999999999999" customHeight="1" x14ac:dyDescent="0.35">
      <c r="A179" s="211">
        <f t="shared" si="149"/>
        <v>82</v>
      </c>
      <c r="B179" s="213" t="str">
        <f ca="1">HYPERLINK("#"&amp;"PAINEL!"&amp;ADDRESS(ROW(PAINEL!$B$40)+$A179,2),TRIM(INDIRECT("PAINEL!"&amp;ADDRESS(ROW(PAINEL!$B$40)+$A179,COLUMN(LANÇAMENTOS!C175)))))</f>
        <v/>
      </c>
      <c r="C179" s="215" t="str">
        <f ca="1">TRIM(INDIRECT("PAINEL!"&amp;ADDRESS(ROW(PAINEL!$B$40)+$A179,COLUMN(LANÇAMENTOS!E175))))</f>
        <v/>
      </c>
      <c r="D179" s="215" t="str">
        <f ca="1">TRIM(INDIRECT("PAINEL!"&amp;ADDRESS(ROW(PAINEL!$B$40)+$A179,COLUMN(LANÇAMENTOS!K175))))</f>
        <v/>
      </c>
      <c r="E179" s="217"/>
      <c r="F179" s="199" t="str">
        <f t="shared" ref="F179" ca="1" si="167">IF(B179&lt;&gt;"",E179+SUM(H179:GE179)-SUM(H180:GE180),"")</f>
        <v/>
      </c>
      <c r="G179" s="27" t="s">
        <v>43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7"/>
    </row>
    <row r="180" spans="1:187" s="25" customFormat="1" ht="20.149999999999999" customHeight="1" x14ac:dyDescent="0.35">
      <c r="A180" s="212"/>
      <c r="B180" s="214"/>
      <c r="C180" s="216"/>
      <c r="D180" s="216"/>
      <c r="E180" s="218"/>
      <c r="F180" s="200"/>
      <c r="G180" s="28" t="s">
        <v>44</v>
      </c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9"/>
    </row>
    <row r="181" spans="1:187" s="25" customFormat="1" ht="20.149999999999999" customHeight="1" x14ac:dyDescent="0.35">
      <c r="A181" s="203">
        <f t="shared" ref="A181" si="168">A179+1</f>
        <v>83</v>
      </c>
      <c r="B181" s="205" t="str">
        <f ca="1">HYPERLINK("#"&amp;"PAINEL!"&amp;ADDRESS(ROW(PAINEL!$B$40)+$A181,2),TRIM(INDIRECT("PAINEL!"&amp;ADDRESS(ROW(PAINEL!$B$40)+$A181,COLUMN(LANÇAMENTOS!C177)))))</f>
        <v/>
      </c>
      <c r="C181" s="207" t="str">
        <f ca="1">TRIM(INDIRECT("PAINEL!"&amp;ADDRESS(ROW(PAINEL!$B$40)+$A181,COLUMN(LANÇAMENTOS!E177))))</f>
        <v/>
      </c>
      <c r="D181" s="207" t="str">
        <f ca="1">TRIM(INDIRECT("PAINEL!"&amp;ADDRESS(ROW(PAINEL!$B$40)+$A181,COLUMN(LANÇAMENTOS!K177))))</f>
        <v/>
      </c>
      <c r="E181" s="209"/>
      <c r="F181" s="201" t="str">
        <f t="shared" ref="F181" ca="1" si="169">IF(B181&lt;&gt;"",E181+SUM(H181:GE181)-SUM(H182:GE182),"")</f>
        <v/>
      </c>
      <c r="G181" s="29" t="s">
        <v>43</v>
      </c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1"/>
    </row>
    <row r="182" spans="1:187" s="25" customFormat="1" ht="20.149999999999999" customHeight="1" x14ac:dyDescent="0.35">
      <c r="A182" s="204"/>
      <c r="B182" s="206"/>
      <c r="C182" s="208"/>
      <c r="D182" s="208"/>
      <c r="E182" s="210"/>
      <c r="F182" s="202"/>
      <c r="G182" s="26" t="s">
        <v>44</v>
      </c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42"/>
    </row>
    <row r="183" spans="1:187" s="25" customFormat="1" ht="20.149999999999999" customHeight="1" x14ac:dyDescent="0.35">
      <c r="A183" s="211">
        <f t="shared" si="149"/>
        <v>84</v>
      </c>
      <c r="B183" s="213" t="str">
        <f ca="1">HYPERLINK("#"&amp;"PAINEL!"&amp;ADDRESS(ROW(PAINEL!$B$40)+$A183,2),TRIM(INDIRECT("PAINEL!"&amp;ADDRESS(ROW(PAINEL!$B$40)+$A183,COLUMN(LANÇAMENTOS!C179)))))</f>
        <v/>
      </c>
      <c r="C183" s="215" t="str">
        <f ca="1">TRIM(INDIRECT("PAINEL!"&amp;ADDRESS(ROW(PAINEL!$B$40)+$A183,COLUMN(LANÇAMENTOS!E179))))</f>
        <v/>
      </c>
      <c r="D183" s="215" t="str">
        <f ca="1">TRIM(INDIRECT("PAINEL!"&amp;ADDRESS(ROW(PAINEL!$B$40)+$A183,COLUMN(LANÇAMENTOS!K179))))</f>
        <v/>
      </c>
      <c r="E183" s="217"/>
      <c r="F183" s="199" t="str">
        <f t="shared" ref="F183" ca="1" si="170">IF(B183&lt;&gt;"",E183+SUM(H183:GE183)-SUM(H184:GE184),"")</f>
        <v/>
      </c>
      <c r="G183" s="27" t="s">
        <v>43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7"/>
    </row>
    <row r="184" spans="1:187" s="25" customFormat="1" ht="20.149999999999999" customHeight="1" x14ac:dyDescent="0.35">
      <c r="A184" s="212"/>
      <c r="B184" s="214"/>
      <c r="C184" s="216"/>
      <c r="D184" s="216"/>
      <c r="E184" s="218"/>
      <c r="F184" s="200"/>
      <c r="G184" s="28" t="s">
        <v>44</v>
      </c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8"/>
      <c r="GE184" s="39"/>
    </row>
    <row r="185" spans="1:187" s="25" customFormat="1" ht="20.149999999999999" customHeight="1" x14ac:dyDescent="0.35">
      <c r="A185" s="203">
        <f t="shared" ref="A185" si="171">A183+1</f>
        <v>85</v>
      </c>
      <c r="B185" s="205" t="str">
        <f ca="1">HYPERLINK("#"&amp;"PAINEL!"&amp;ADDRESS(ROW(PAINEL!$B$40)+$A185,2),TRIM(INDIRECT("PAINEL!"&amp;ADDRESS(ROW(PAINEL!$B$40)+$A185,COLUMN(LANÇAMENTOS!C181)))))</f>
        <v/>
      </c>
      <c r="C185" s="207" t="str">
        <f ca="1">TRIM(INDIRECT("PAINEL!"&amp;ADDRESS(ROW(PAINEL!$B$40)+$A185,COLUMN(LANÇAMENTOS!E181))))</f>
        <v/>
      </c>
      <c r="D185" s="207" t="str">
        <f ca="1">TRIM(INDIRECT("PAINEL!"&amp;ADDRESS(ROW(PAINEL!$B$40)+$A185,COLUMN(LANÇAMENTOS!K181))))</f>
        <v/>
      </c>
      <c r="E185" s="209"/>
      <c r="F185" s="201" t="str">
        <f t="shared" ref="F185" ca="1" si="172">IF(B185&lt;&gt;"",E185+SUM(H185:GE185)-SUM(H186:GE186),"")</f>
        <v/>
      </c>
      <c r="G185" s="29" t="s">
        <v>43</v>
      </c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1"/>
    </row>
    <row r="186" spans="1:187" s="25" customFormat="1" ht="20.149999999999999" customHeight="1" x14ac:dyDescent="0.35">
      <c r="A186" s="204"/>
      <c r="B186" s="206"/>
      <c r="C186" s="208"/>
      <c r="D186" s="208"/>
      <c r="E186" s="210"/>
      <c r="F186" s="202"/>
      <c r="G186" s="26" t="s">
        <v>44</v>
      </c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42"/>
    </row>
    <row r="187" spans="1:187" s="25" customFormat="1" ht="20.149999999999999" customHeight="1" x14ac:dyDescent="0.35">
      <c r="A187" s="211">
        <f t="shared" si="149"/>
        <v>86</v>
      </c>
      <c r="B187" s="213" t="str">
        <f ca="1">HYPERLINK("#"&amp;"PAINEL!"&amp;ADDRESS(ROW(PAINEL!$B$40)+$A187,2),TRIM(INDIRECT("PAINEL!"&amp;ADDRESS(ROW(PAINEL!$B$40)+$A187,COLUMN(LANÇAMENTOS!C183)))))</f>
        <v/>
      </c>
      <c r="C187" s="215" t="str">
        <f ca="1">TRIM(INDIRECT("PAINEL!"&amp;ADDRESS(ROW(PAINEL!$B$40)+$A187,COLUMN(LANÇAMENTOS!E183))))</f>
        <v/>
      </c>
      <c r="D187" s="215" t="str">
        <f ca="1">TRIM(INDIRECT("PAINEL!"&amp;ADDRESS(ROW(PAINEL!$B$40)+$A187,COLUMN(LANÇAMENTOS!K183))))</f>
        <v/>
      </c>
      <c r="E187" s="217"/>
      <c r="F187" s="199" t="str">
        <f t="shared" ref="F187" ca="1" si="173">IF(B187&lt;&gt;"",E187+SUM(H187:GE187)-SUM(H188:GE188),"")</f>
        <v/>
      </c>
      <c r="G187" s="27" t="s">
        <v>43</v>
      </c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7"/>
    </row>
    <row r="188" spans="1:187" s="25" customFormat="1" ht="20.149999999999999" customHeight="1" x14ac:dyDescent="0.35">
      <c r="A188" s="212"/>
      <c r="B188" s="214"/>
      <c r="C188" s="216"/>
      <c r="D188" s="216"/>
      <c r="E188" s="218"/>
      <c r="F188" s="200"/>
      <c r="G188" s="28" t="s">
        <v>44</v>
      </c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9"/>
    </row>
    <row r="189" spans="1:187" s="25" customFormat="1" ht="20.149999999999999" customHeight="1" x14ac:dyDescent="0.35">
      <c r="A189" s="203">
        <f t="shared" ref="A189" si="174">A187+1</f>
        <v>87</v>
      </c>
      <c r="B189" s="205" t="str">
        <f ca="1">HYPERLINK("#"&amp;"PAINEL!"&amp;ADDRESS(ROW(PAINEL!$B$40)+$A189,2),TRIM(INDIRECT("PAINEL!"&amp;ADDRESS(ROW(PAINEL!$B$40)+$A189,COLUMN(LANÇAMENTOS!C185)))))</f>
        <v/>
      </c>
      <c r="C189" s="207" t="str">
        <f ca="1">TRIM(INDIRECT("PAINEL!"&amp;ADDRESS(ROW(PAINEL!$B$40)+$A189,COLUMN(LANÇAMENTOS!E185))))</f>
        <v/>
      </c>
      <c r="D189" s="207" t="str">
        <f ca="1">TRIM(INDIRECT("PAINEL!"&amp;ADDRESS(ROW(PAINEL!$B$40)+$A189,COLUMN(LANÇAMENTOS!K185))))</f>
        <v/>
      </c>
      <c r="E189" s="209"/>
      <c r="F189" s="201" t="str">
        <f t="shared" ref="F189" ca="1" si="175">IF(B189&lt;&gt;"",E189+SUM(H189:GE189)-SUM(H190:GE190),"")</f>
        <v/>
      </c>
      <c r="G189" s="29" t="s">
        <v>43</v>
      </c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1"/>
    </row>
    <row r="190" spans="1:187" s="25" customFormat="1" ht="20.149999999999999" customHeight="1" x14ac:dyDescent="0.35">
      <c r="A190" s="204"/>
      <c r="B190" s="206"/>
      <c r="C190" s="208"/>
      <c r="D190" s="208"/>
      <c r="E190" s="210"/>
      <c r="F190" s="202"/>
      <c r="G190" s="26" t="s">
        <v>44</v>
      </c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42"/>
    </row>
    <row r="191" spans="1:187" s="25" customFormat="1" ht="20.149999999999999" customHeight="1" x14ac:dyDescent="0.35">
      <c r="A191" s="211">
        <f t="shared" si="149"/>
        <v>88</v>
      </c>
      <c r="B191" s="213" t="str">
        <f ca="1">HYPERLINK("#"&amp;"PAINEL!"&amp;ADDRESS(ROW(PAINEL!$B$40)+$A191,2),TRIM(INDIRECT("PAINEL!"&amp;ADDRESS(ROW(PAINEL!$B$40)+$A191,COLUMN(LANÇAMENTOS!C187)))))</f>
        <v/>
      </c>
      <c r="C191" s="215" t="str">
        <f ca="1">TRIM(INDIRECT("PAINEL!"&amp;ADDRESS(ROW(PAINEL!$B$40)+$A191,COLUMN(LANÇAMENTOS!E187))))</f>
        <v/>
      </c>
      <c r="D191" s="215" t="str">
        <f ca="1">TRIM(INDIRECT("PAINEL!"&amp;ADDRESS(ROW(PAINEL!$B$40)+$A191,COLUMN(LANÇAMENTOS!K187))))</f>
        <v/>
      </c>
      <c r="E191" s="217"/>
      <c r="F191" s="199" t="str">
        <f t="shared" ref="F191" ca="1" si="176">IF(B191&lt;&gt;"",E191+SUM(H191:GE191)-SUM(H192:GE192),"")</f>
        <v/>
      </c>
      <c r="G191" s="27" t="s">
        <v>43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7"/>
    </row>
    <row r="192" spans="1:187" s="25" customFormat="1" ht="20.149999999999999" customHeight="1" x14ac:dyDescent="0.35">
      <c r="A192" s="212"/>
      <c r="B192" s="214"/>
      <c r="C192" s="216"/>
      <c r="D192" s="216"/>
      <c r="E192" s="218"/>
      <c r="F192" s="200"/>
      <c r="G192" s="28" t="s">
        <v>44</v>
      </c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9"/>
    </row>
    <row r="193" spans="1:187" s="25" customFormat="1" ht="20.149999999999999" customHeight="1" x14ac:dyDescent="0.35">
      <c r="A193" s="203">
        <f t="shared" ref="A193" si="177">A191+1</f>
        <v>89</v>
      </c>
      <c r="B193" s="205" t="str">
        <f ca="1">HYPERLINK("#"&amp;"PAINEL!"&amp;ADDRESS(ROW(PAINEL!$B$40)+$A193,2),TRIM(INDIRECT("PAINEL!"&amp;ADDRESS(ROW(PAINEL!$B$40)+$A193,COLUMN(LANÇAMENTOS!C189)))))</f>
        <v/>
      </c>
      <c r="C193" s="207" t="str">
        <f ca="1">TRIM(INDIRECT("PAINEL!"&amp;ADDRESS(ROW(PAINEL!$B$40)+$A193,COLUMN(LANÇAMENTOS!E189))))</f>
        <v/>
      </c>
      <c r="D193" s="207" t="str">
        <f ca="1">TRIM(INDIRECT("PAINEL!"&amp;ADDRESS(ROW(PAINEL!$B$40)+$A193,COLUMN(LANÇAMENTOS!K189))))</f>
        <v/>
      </c>
      <c r="E193" s="209"/>
      <c r="F193" s="201" t="str">
        <f t="shared" ref="F193" ca="1" si="178">IF(B193&lt;&gt;"",E193+SUM(H193:GE193)-SUM(H194:GE194),"")</f>
        <v/>
      </c>
      <c r="G193" s="29" t="s">
        <v>43</v>
      </c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1"/>
    </row>
    <row r="194" spans="1:187" s="25" customFormat="1" ht="20.149999999999999" customHeight="1" x14ac:dyDescent="0.35">
      <c r="A194" s="204"/>
      <c r="B194" s="206"/>
      <c r="C194" s="208"/>
      <c r="D194" s="208"/>
      <c r="E194" s="210"/>
      <c r="F194" s="202"/>
      <c r="G194" s="26" t="s">
        <v>44</v>
      </c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42"/>
    </row>
    <row r="195" spans="1:187" s="25" customFormat="1" ht="20.149999999999999" customHeight="1" x14ac:dyDescent="0.35">
      <c r="A195" s="211">
        <f t="shared" si="149"/>
        <v>90</v>
      </c>
      <c r="B195" s="213" t="str">
        <f ca="1">HYPERLINK("#"&amp;"PAINEL!"&amp;ADDRESS(ROW(PAINEL!$B$40)+$A195,2),TRIM(INDIRECT("PAINEL!"&amp;ADDRESS(ROW(PAINEL!$B$40)+$A195,COLUMN(LANÇAMENTOS!C191)))))</f>
        <v/>
      </c>
      <c r="C195" s="215" t="str">
        <f ca="1">TRIM(INDIRECT("PAINEL!"&amp;ADDRESS(ROW(PAINEL!$B$40)+$A195,COLUMN(LANÇAMENTOS!E191))))</f>
        <v/>
      </c>
      <c r="D195" s="215" t="str">
        <f ca="1">TRIM(INDIRECT("PAINEL!"&amp;ADDRESS(ROW(PAINEL!$B$40)+$A195,COLUMN(LANÇAMENTOS!K191))))</f>
        <v/>
      </c>
      <c r="E195" s="217"/>
      <c r="F195" s="199" t="str">
        <f t="shared" ref="F195" ca="1" si="179">IF(B195&lt;&gt;"",E195+SUM(H195:GE195)-SUM(H196:GE196),"")</f>
        <v/>
      </c>
      <c r="G195" s="27" t="s">
        <v>43</v>
      </c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7"/>
    </row>
    <row r="196" spans="1:187" s="25" customFormat="1" ht="20.149999999999999" customHeight="1" x14ac:dyDescent="0.35">
      <c r="A196" s="212"/>
      <c r="B196" s="214"/>
      <c r="C196" s="216"/>
      <c r="D196" s="216"/>
      <c r="E196" s="218"/>
      <c r="F196" s="200"/>
      <c r="G196" s="28" t="s">
        <v>44</v>
      </c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9"/>
    </row>
    <row r="197" spans="1:187" s="25" customFormat="1" ht="20.149999999999999" customHeight="1" x14ac:dyDescent="0.35">
      <c r="A197" s="203">
        <f t="shared" ref="A197" si="180">A195+1</f>
        <v>91</v>
      </c>
      <c r="B197" s="205" t="str">
        <f ca="1">HYPERLINK("#"&amp;"PAINEL!"&amp;ADDRESS(ROW(PAINEL!$B$40)+$A197,2),TRIM(INDIRECT("PAINEL!"&amp;ADDRESS(ROW(PAINEL!$B$40)+$A197,COLUMN(LANÇAMENTOS!C193)))))</f>
        <v/>
      </c>
      <c r="C197" s="207" t="str">
        <f ca="1">TRIM(INDIRECT("PAINEL!"&amp;ADDRESS(ROW(PAINEL!$B$40)+$A197,COLUMN(LANÇAMENTOS!E193))))</f>
        <v/>
      </c>
      <c r="D197" s="207" t="str">
        <f ca="1">TRIM(INDIRECT("PAINEL!"&amp;ADDRESS(ROW(PAINEL!$B$40)+$A197,COLUMN(LANÇAMENTOS!K193))))</f>
        <v/>
      </c>
      <c r="E197" s="209"/>
      <c r="F197" s="201" t="str">
        <f t="shared" ref="F197" ca="1" si="181">IF(B197&lt;&gt;"",E197+SUM(H197:GE197)-SUM(H198:GE198),"")</f>
        <v/>
      </c>
      <c r="G197" s="29" t="s">
        <v>43</v>
      </c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1"/>
    </row>
    <row r="198" spans="1:187" s="25" customFormat="1" ht="20.149999999999999" customHeight="1" x14ac:dyDescent="0.35">
      <c r="A198" s="204"/>
      <c r="B198" s="206"/>
      <c r="C198" s="208"/>
      <c r="D198" s="208"/>
      <c r="E198" s="210"/>
      <c r="F198" s="202"/>
      <c r="G198" s="26" t="s">
        <v>44</v>
      </c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42"/>
    </row>
    <row r="199" spans="1:187" s="25" customFormat="1" ht="20.149999999999999" customHeight="1" x14ac:dyDescent="0.35">
      <c r="A199" s="211">
        <f t="shared" si="149"/>
        <v>92</v>
      </c>
      <c r="B199" s="213" t="str">
        <f ca="1">HYPERLINK("#"&amp;"PAINEL!"&amp;ADDRESS(ROW(PAINEL!$B$40)+$A199,2),TRIM(INDIRECT("PAINEL!"&amp;ADDRESS(ROW(PAINEL!$B$40)+$A199,COLUMN(LANÇAMENTOS!C195)))))</f>
        <v/>
      </c>
      <c r="C199" s="215" t="str">
        <f ca="1">TRIM(INDIRECT("PAINEL!"&amp;ADDRESS(ROW(PAINEL!$B$40)+$A199,COLUMN(LANÇAMENTOS!E195))))</f>
        <v/>
      </c>
      <c r="D199" s="215" t="str">
        <f ca="1">TRIM(INDIRECT("PAINEL!"&amp;ADDRESS(ROW(PAINEL!$B$40)+$A199,COLUMN(LANÇAMENTOS!K195))))</f>
        <v/>
      </c>
      <c r="E199" s="217"/>
      <c r="F199" s="199" t="str">
        <f t="shared" ref="F199" ca="1" si="182">IF(B199&lt;&gt;"",E199+SUM(H199:GE199)-SUM(H200:GE200),"")</f>
        <v/>
      </c>
      <c r="G199" s="27" t="s">
        <v>43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  <c r="FY199" s="36"/>
      <c r="FZ199" s="36"/>
      <c r="GA199" s="36"/>
      <c r="GB199" s="36"/>
      <c r="GC199" s="36"/>
      <c r="GD199" s="36"/>
      <c r="GE199" s="37"/>
    </row>
    <row r="200" spans="1:187" s="25" customFormat="1" ht="20.149999999999999" customHeight="1" x14ac:dyDescent="0.35">
      <c r="A200" s="212"/>
      <c r="B200" s="214"/>
      <c r="C200" s="216"/>
      <c r="D200" s="216"/>
      <c r="E200" s="218"/>
      <c r="F200" s="200"/>
      <c r="G200" s="28" t="s">
        <v>44</v>
      </c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9"/>
    </row>
    <row r="201" spans="1:187" s="25" customFormat="1" ht="20.149999999999999" customHeight="1" x14ac:dyDescent="0.35">
      <c r="A201" s="203">
        <f t="shared" ref="A201" si="183">A199+1</f>
        <v>93</v>
      </c>
      <c r="B201" s="205" t="str">
        <f ca="1">HYPERLINK("#"&amp;"PAINEL!"&amp;ADDRESS(ROW(PAINEL!$B$40)+$A201,2),TRIM(INDIRECT("PAINEL!"&amp;ADDRESS(ROW(PAINEL!$B$40)+$A201,COLUMN(LANÇAMENTOS!C197)))))</f>
        <v/>
      </c>
      <c r="C201" s="207" t="str">
        <f ca="1">TRIM(INDIRECT("PAINEL!"&amp;ADDRESS(ROW(PAINEL!$B$40)+$A201,COLUMN(LANÇAMENTOS!E197))))</f>
        <v/>
      </c>
      <c r="D201" s="207" t="str">
        <f ca="1">TRIM(INDIRECT("PAINEL!"&amp;ADDRESS(ROW(PAINEL!$B$40)+$A201,COLUMN(LANÇAMENTOS!K197))))</f>
        <v/>
      </c>
      <c r="E201" s="209"/>
      <c r="F201" s="201" t="str">
        <f t="shared" ref="F201" ca="1" si="184">IF(B201&lt;&gt;"",E201+SUM(H201:GE201)-SUM(H202:GE202),"")</f>
        <v/>
      </c>
      <c r="G201" s="29" t="s">
        <v>43</v>
      </c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1"/>
    </row>
    <row r="202" spans="1:187" s="25" customFormat="1" ht="20.149999999999999" customHeight="1" x14ac:dyDescent="0.35">
      <c r="A202" s="204"/>
      <c r="B202" s="206"/>
      <c r="C202" s="208"/>
      <c r="D202" s="208"/>
      <c r="E202" s="210"/>
      <c r="F202" s="202"/>
      <c r="G202" s="26" t="s">
        <v>44</v>
      </c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42"/>
    </row>
    <row r="203" spans="1:187" s="25" customFormat="1" ht="20.149999999999999" customHeight="1" x14ac:dyDescent="0.35">
      <c r="A203" s="211">
        <f t="shared" si="149"/>
        <v>94</v>
      </c>
      <c r="B203" s="213" t="str">
        <f ca="1">HYPERLINK("#"&amp;"PAINEL!"&amp;ADDRESS(ROW(PAINEL!$B$40)+$A203,2),TRIM(INDIRECT("PAINEL!"&amp;ADDRESS(ROW(PAINEL!$B$40)+$A203,COLUMN(LANÇAMENTOS!C199)))))</f>
        <v/>
      </c>
      <c r="C203" s="215" t="str">
        <f ca="1">TRIM(INDIRECT("PAINEL!"&amp;ADDRESS(ROW(PAINEL!$B$40)+$A203,COLUMN(LANÇAMENTOS!E199))))</f>
        <v/>
      </c>
      <c r="D203" s="215" t="str">
        <f ca="1">TRIM(INDIRECT("PAINEL!"&amp;ADDRESS(ROW(PAINEL!$B$40)+$A203,COLUMN(LANÇAMENTOS!K199))))</f>
        <v/>
      </c>
      <c r="E203" s="217"/>
      <c r="F203" s="199" t="str">
        <f t="shared" ref="F203" ca="1" si="185">IF(B203&lt;&gt;"",E203+SUM(H203:GE203)-SUM(H204:GE204),"")</f>
        <v/>
      </c>
      <c r="G203" s="27" t="s">
        <v>43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  <c r="FY203" s="36"/>
      <c r="FZ203" s="36"/>
      <c r="GA203" s="36"/>
      <c r="GB203" s="36"/>
      <c r="GC203" s="36"/>
      <c r="GD203" s="36"/>
      <c r="GE203" s="37"/>
    </row>
    <row r="204" spans="1:187" s="25" customFormat="1" ht="20.149999999999999" customHeight="1" x14ac:dyDescent="0.35">
      <c r="A204" s="212"/>
      <c r="B204" s="214"/>
      <c r="C204" s="216"/>
      <c r="D204" s="216"/>
      <c r="E204" s="218"/>
      <c r="F204" s="200"/>
      <c r="G204" s="28" t="s">
        <v>44</v>
      </c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9"/>
    </row>
    <row r="205" spans="1:187" s="25" customFormat="1" ht="20.149999999999999" customHeight="1" x14ac:dyDescent="0.35">
      <c r="A205" s="203">
        <f t="shared" ref="A205" si="186">A203+1</f>
        <v>95</v>
      </c>
      <c r="B205" s="205" t="str">
        <f ca="1">HYPERLINK("#"&amp;"PAINEL!"&amp;ADDRESS(ROW(PAINEL!$B$40)+$A205,2),TRIM(INDIRECT("PAINEL!"&amp;ADDRESS(ROW(PAINEL!$B$40)+$A205,COLUMN(LANÇAMENTOS!C201)))))</f>
        <v/>
      </c>
      <c r="C205" s="207" t="str">
        <f ca="1">TRIM(INDIRECT("PAINEL!"&amp;ADDRESS(ROW(PAINEL!$B$40)+$A205,COLUMN(LANÇAMENTOS!E201))))</f>
        <v/>
      </c>
      <c r="D205" s="207" t="str">
        <f ca="1">TRIM(INDIRECT("PAINEL!"&amp;ADDRESS(ROW(PAINEL!$B$40)+$A205,COLUMN(LANÇAMENTOS!K201))))</f>
        <v/>
      </c>
      <c r="E205" s="209"/>
      <c r="F205" s="201" t="str">
        <f t="shared" ref="F205" ca="1" si="187">IF(B205&lt;&gt;"",E205+SUM(H205:GE205)-SUM(H206:GE206),"")</f>
        <v/>
      </c>
      <c r="G205" s="29" t="s">
        <v>43</v>
      </c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1"/>
    </row>
    <row r="206" spans="1:187" s="25" customFormat="1" ht="20.149999999999999" customHeight="1" x14ac:dyDescent="0.35">
      <c r="A206" s="204"/>
      <c r="B206" s="206"/>
      <c r="C206" s="208"/>
      <c r="D206" s="208"/>
      <c r="E206" s="210"/>
      <c r="F206" s="202"/>
      <c r="G206" s="26" t="s">
        <v>44</v>
      </c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42"/>
    </row>
    <row r="207" spans="1:187" s="25" customFormat="1" ht="20.149999999999999" customHeight="1" x14ac:dyDescent="0.35">
      <c r="A207" s="211">
        <f t="shared" si="149"/>
        <v>96</v>
      </c>
      <c r="B207" s="213" t="str">
        <f ca="1">HYPERLINK("#"&amp;"PAINEL!"&amp;ADDRESS(ROW(PAINEL!$B$40)+$A207,2),TRIM(INDIRECT("PAINEL!"&amp;ADDRESS(ROW(PAINEL!$B$40)+$A207,COLUMN(LANÇAMENTOS!C203)))))</f>
        <v/>
      </c>
      <c r="C207" s="215" t="str">
        <f ca="1">TRIM(INDIRECT("PAINEL!"&amp;ADDRESS(ROW(PAINEL!$B$40)+$A207,COLUMN(LANÇAMENTOS!E203))))</f>
        <v/>
      </c>
      <c r="D207" s="215" t="str">
        <f ca="1">TRIM(INDIRECT("PAINEL!"&amp;ADDRESS(ROW(PAINEL!$B$40)+$A207,COLUMN(LANÇAMENTOS!K203))))</f>
        <v/>
      </c>
      <c r="E207" s="217"/>
      <c r="F207" s="199" t="str">
        <f t="shared" ref="F207" ca="1" si="188">IF(B207&lt;&gt;"",E207+SUM(H207:GE207)-SUM(H208:GE208),"")</f>
        <v/>
      </c>
      <c r="G207" s="27" t="s">
        <v>43</v>
      </c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7"/>
    </row>
    <row r="208" spans="1:187" s="25" customFormat="1" ht="20.149999999999999" customHeight="1" x14ac:dyDescent="0.35">
      <c r="A208" s="212"/>
      <c r="B208" s="214"/>
      <c r="C208" s="216"/>
      <c r="D208" s="216"/>
      <c r="E208" s="218"/>
      <c r="F208" s="200"/>
      <c r="G208" s="28" t="s">
        <v>44</v>
      </c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9"/>
    </row>
    <row r="209" spans="1:187" s="25" customFormat="1" ht="20.149999999999999" customHeight="1" x14ac:dyDescent="0.35">
      <c r="A209" s="203">
        <f t="shared" ref="A209" si="189">A207+1</f>
        <v>97</v>
      </c>
      <c r="B209" s="205" t="str">
        <f ca="1">HYPERLINK("#"&amp;"PAINEL!"&amp;ADDRESS(ROW(PAINEL!$B$40)+$A209,2),TRIM(INDIRECT("PAINEL!"&amp;ADDRESS(ROW(PAINEL!$B$40)+$A209,COLUMN(LANÇAMENTOS!C205)))))</f>
        <v/>
      </c>
      <c r="C209" s="207" t="str">
        <f ca="1">TRIM(INDIRECT("PAINEL!"&amp;ADDRESS(ROW(PAINEL!$B$40)+$A209,COLUMN(LANÇAMENTOS!E205))))</f>
        <v/>
      </c>
      <c r="D209" s="207" t="str">
        <f ca="1">TRIM(INDIRECT("PAINEL!"&amp;ADDRESS(ROW(PAINEL!$B$40)+$A209,COLUMN(LANÇAMENTOS!K205))))</f>
        <v/>
      </c>
      <c r="E209" s="209"/>
      <c r="F209" s="201" t="str">
        <f t="shared" ref="F209" ca="1" si="190">IF(B209&lt;&gt;"",E209+SUM(H209:GE209)-SUM(H210:GE210),"")</f>
        <v/>
      </c>
      <c r="G209" s="29" t="s">
        <v>43</v>
      </c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1"/>
    </row>
    <row r="210" spans="1:187" s="25" customFormat="1" ht="20.149999999999999" customHeight="1" x14ac:dyDescent="0.35">
      <c r="A210" s="204"/>
      <c r="B210" s="206"/>
      <c r="C210" s="208"/>
      <c r="D210" s="208"/>
      <c r="E210" s="210"/>
      <c r="F210" s="202"/>
      <c r="G210" s="26" t="s">
        <v>44</v>
      </c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42"/>
    </row>
    <row r="211" spans="1:187" s="25" customFormat="1" ht="20.149999999999999" customHeight="1" x14ac:dyDescent="0.35">
      <c r="A211" s="211">
        <f t="shared" si="149"/>
        <v>98</v>
      </c>
      <c r="B211" s="213" t="str">
        <f ca="1">HYPERLINK("#"&amp;"PAINEL!"&amp;ADDRESS(ROW(PAINEL!$B$40)+$A211,2),TRIM(INDIRECT("PAINEL!"&amp;ADDRESS(ROW(PAINEL!$B$40)+$A211,COLUMN(LANÇAMENTOS!C207)))))</f>
        <v/>
      </c>
      <c r="C211" s="215" t="str">
        <f ca="1">TRIM(INDIRECT("PAINEL!"&amp;ADDRESS(ROW(PAINEL!$B$40)+$A211,COLUMN(LANÇAMENTOS!E207))))</f>
        <v/>
      </c>
      <c r="D211" s="215" t="str">
        <f ca="1">TRIM(INDIRECT("PAINEL!"&amp;ADDRESS(ROW(PAINEL!$B$40)+$A211,COLUMN(LANÇAMENTOS!K207))))</f>
        <v/>
      </c>
      <c r="E211" s="217"/>
      <c r="F211" s="199" t="str">
        <f t="shared" ref="F211" ca="1" si="191">IF(B211&lt;&gt;"",E211+SUM(H211:GE211)-SUM(H212:GE212),"")</f>
        <v/>
      </c>
      <c r="G211" s="27" t="s">
        <v>43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7"/>
    </row>
    <row r="212" spans="1:187" s="25" customFormat="1" ht="20.149999999999999" customHeight="1" x14ac:dyDescent="0.35">
      <c r="A212" s="212"/>
      <c r="B212" s="214"/>
      <c r="C212" s="216"/>
      <c r="D212" s="216"/>
      <c r="E212" s="218"/>
      <c r="F212" s="200"/>
      <c r="G212" s="28" t="s">
        <v>44</v>
      </c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9"/>
    </row>
    <row r="213" spans="1:187" s="25" customFormat="1" ht="20.149999999999999" customHeight="1" x14ac:dyDescent="0.35">
      <c r="A213" s="203">
        <f t="shared" ref="A213" si="192">A211+1</f>
        <v>99</v>
      </c>
      <c r="B213" s="205" t="str">
        <f ca="1">HYPERLINK("#"&amp;"PAINEL!"&amp;ADDRESS(ROW(PAINEL!$B$40)+$A213,2),TRIM(INDIRECT("PAINEL!"&amp;ADDRESS(ROW(PAINEL!$B$40)+$A213,COLUMN(LANÇAMENTOS!C209)))))</f>
        <v/>
      </c>
      <c r="C213" s="207" t="str">
        <f ca="1">TRIM(INDIRECT("PAINEL!"&amp;ADDRESS(ROW(PAINEL!$B$40)+$A213,COLUMN(LANÇAMENTOS!E209))))</f>
        <v/>
      </c>
      <c r="D213" s="207" t="str">
        <f ca="1">TRIM(INDIRECT("PAINEL!"&amp;ADDRESS(ROW(PAINEL!$B$40)+$A213,COLUMN(LANÇAMENTOS!K209))))</f>
        <v/>
      </c>
      <c r="E213" s="209"/>
      <c r="F213" s="201" t="str">
        <f t="shared" ref="F213" ca="1" si="193">IF(B213&lt;&gt;"",E213+SUM(H213:GE213)-SUM(H214:GE214),"")</f>
        <v/>
      </c>
      <c r="G213" s="29" t="s">
        <v>43</v>
      </c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1"/>
    </row>
    <row r="214" spans="1:187" s="25" customFormat="1" ht="20.149999999999999" customHeight="1" x14ac:dyDescent="0.35">
      <c r="A214" s="204"/>
      <c r="B214" s="206"/>
      <c r="C214" s="208"/>
      <c r="D214" s="208"/>
      <c r="E214" s="210"/>
      <c r="F214" s="202"/>
      <c r="G214" s="26" t="s">
        <v>44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42"/>
    </row>
    <row r="215" spans="1:187" s="25" customFormat="1" ht="20.149999999999999" customHeight="1" x14ac:dyDescent="0.35">
      <c r="A215" s="211">
        <f t="shared" si="149"/>
        <v>100</v>
      </c>
      <c r="B215" s="213" t="str">
        <f ca="1">HYPERLINK("#"&amp;"PAINEL!"&amp;ADDRESS(ROW(PAINEL!$B$40)+$A215,2),TRIM(INDIRECT("PAINEL!"&amp;ADDRESS(ROW(PAINEL!$B$40)+$A215,COLUMN(LANÇAMENTOS!C211)))))</f>
        <v/>
      </c>
      <c r="C215" s="215" t="str">
        <f ca="1">TRIM(INDIRECT("PAINEL!"&amp;ADDRESS(ROW(PAINEL!$B$40)+$A215,COLUMN(LANÇAMENTOS!E211))))</f>
        <v/>
      </c>
      <c r="D215" s="215" t="str">
        <f ca="1">TRIM(INDIRECT("PAINEL!"&amp;ADDRESS(ROW(PAINEL!$B$40)+$A215,COLUMN(LANÇAMENTOS!K211))))</f>
        <v/>
      </c>
      <c r="E215" s="217"/>
      <c r="F215" s="199" t="str">
        <f t="shared" ref="F215" ca="1" si="194">IF(B215&lt;&gt;"",E215+SUM(H215:GE215)-SUM(H216:GE216),"")</f>
        <v/>
      </c>
      <c r="G215" s="27" t="s">
        <v>43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7"/>
    </row>
    <row r="216" spans="1:187" s="25" customFormat="1" ht="20.149999999999999" customHeight="1" x14ac:dyDescent="0.35">
      <c r="A216" s="212"/>
      <c r="B216" s="214"/>
      <c r="C216" s="216"/>
      <c r="D216" s="216"/>
      <c r="E216" s="218"/>
      <c r="F216" s="200"/>
      <c r="G216" s="28" t="s">
        <v>44</v>
      </c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9"/>
    </row>
    <row r="217" spans="1:187" s="25" customFormat="1" ht="20.149999999999999" customHeight="1" x14ac:dyDescent="0.35">
      <c r="A217" s="203">
        <f t="shared" ref="A217" si="195">A215+1</f>
        <v>101</v>
      </c>
      <c r="B217" s="205" t="str">
        <f ca="1">HYPERLINK("#"&amp;"PAINEL!"&amp;ADDRESS(ROW(PAINEL!$B$40)+$A217,2),TRIM(INDIRECT("PAINEL!"&amp;ADDRESS(ROW(PAINEL!$B$40)+$A217,COLUMN(LANÇAMENTOS!C213)))))</f>
        <v/>
      </c>
      <c r="C217" s="207" t="str">
        <f ca="1">TRIM(INDIRECT("PAINEL!"&amp;ADDRESS(ROW(PAINEL!$B$40)+$A217,COLUMN(LANÇAMENTOS!E213))))</f>
        <v/>
      </c>
      <c r="D217" s="207" t="str">
        <f ca="1">TRIM(INDIRECT("PAINEL!"&amp;ADDRESS(ROW(PAINEL!$B$40)+$A217,COLUMN(LANÇAMENTOS!K213))))</f>
        <v/>
      </c>
      <c r="E217" s="209"/>
      <c r="F217" s="201" t="str">
        <f t="shared" ref="F217" ca="1" si="196">IF(B217&lt;&gt;"",E217+SUM(H217:GE217)-SUM(H218:GE218),"")</f>
        <v/>
      </c>
      <c r="G217" s="29" t="s">
        <v>43</v>
      </c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1"/>
    </row>
    <row r="218" spans="1:187" s="25" customFormat="1" ht="20.149999999999999" customHeight="1" x14ac:dyDescent="0.35">
      <c r="A218" s="204"/>
      <c r="B218" s="206"/>
      <c r="C218" s="208"/>
      <c r="D218" s="208"/>
      <c r="E218" s="210"/>
      <c r="F218" s="202"/>
      <c r="G218" s="26" t="s">
        <v>44</v>
      </c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42"/>
    </row>
    <row r="219" spans="1:187" s="25" customFormat="1" ht="20.149999999999999" customHeight="1" x14ac:dyDescent="0.35">
      <c r="A219" s="211">
        <f t="shared" ref="A219:A279" si="197">A217+1</f>
        <v>102</v>
      </c>
      <c r="B219" s="213" t="str">
        <f ca="1">HYPERLINK("#"&amp;"PAINEL!"&amp;ADDRESS(ROW(PAINEL!$B$40)+$A219,2),TRIM(INDIRECT("PAINEL!"&amp;ADDRESS(ROW(PAINEL!$B$40)+$A219,COLUMN(LANÇAMENTOS!C215)))))</f>
        <v/>
      </c>
      <c r="C219" s="215" t="str">
        <f ca="1">TRIM(INDIRECT("PAINEL!"&amp;ADDRESS(ROW(PAINEL!$B$40)+$A219,COLUMN(LANÇAMENTOS!E215))))</f>
        <v/>
      </c>
      <c r="D219" s="215" t="str">
        <f ca="1">TRIM(INDIRECT("PAINEL!"&amp;ADDRESS(ROW(PAINEL!$B$40)+$A219,COLUMN(LANÇAMENTOS!K215))))</f>
        <v/>
      </c>
      <c r="E219" s="217"/>
      <c r="F219" s="199" t="str">
        <f t="shared" ref="F219" ca="1" si="198">IF(B219&lt;&gt;"",E219+SUM(H219:GE219)-SUM(H220:GE220),"")</f>
        <v/>
      </c>
      <c r="G219" s="27" t="s">
        <v>43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7"/>
    </row>
    <row r="220" spans="1:187" s="25" customFormat="1" ht="20.149999999999999" customHeight="1" x14ac:dyDescent="0.35">
      <c r="A220" s="212"/>
      <c r="B220" s="214"/>
      <c r="C220" s="216"/>
      <c r="D220" s="216"/>
      <c r="E220" s="218"/>
      <c r="F220" s="200"/>
      <c r="G220" s="28" t="s">
        <v>44</v>
      </c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9"/>
    </row>
    <row r="221" spans="1:187" s="25" customFormat="1" ht="20.149999999999999" customHeight="1" x14ac:dyDescent="0.35">
      <c r="A221" s="203">
        <f t="shared" ref="A221" si="199">A219+1</f>
        <v>103</v>
      </c>
      <c r="B221" s="205" t="str">
        <f ca="1">HYPERLINK("#"&amp;"PAINEL!"&amp;ADDRESS(ROW(PAINEL!$B$40)+$A221,2),TRIM(INDIRECT("PAINEL!"&amp;ADDRESS(ROW(PAINEL!$B$40)+$A221,COLUMN(LANÇAMENTOS!C217)))))</f>
        <v/>
      </c>
      <c r="C221" s="207" t="str">
        <f ca="1">TRIM(INDIRECT("PAINEL!"&amp;ADDRESS(ROW(PAINEL!$B$40)+$A221,COLUMN(LANÇAMENTOS!E217))))</f>
        <v/>
      </c>
      <c r="D221" s="207" t="str">
        <f ca="1">TRIM(INDIRECT("PAINEL!"&amp;ADDRESS(ROW(PAINEL!$B$40)+$A221,COLUMN(LANÇAMENTOS!K217))))</f>
        <v/>
      </c>
      <c r="E221" s="209"/>
      <c r="F221" s="201" t="str">
        <f t="shared" ref="F221" ca="1" si="200">IF(B221&lt;&gt;"",E221+SUM(H221:GE221)-SUM(H222:GE222),"")</f>
        <v/>
      </c>
      <c r="G221" s="29" t="s">
        <v>43</v>
      </c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1"/>
    </row>
    <row r="222" spans="1:187" s="25" customFormat="1" ht="20.149999999999999" customHeight="1" x14ac:dyDescent="0.35">
      <c r="A222" s="204"/>
      <c r="B222" s="206"/>
      <c r="C222" s="208"/>
      <c r="D222" s="208"/>
      <c r="E222" s="210"/>
      <c r="F222" s="202"/>
      <c r="G222" s="26" t="s">
        <v>44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42"/>
    </row>
    <row r="223" spans="1:187" s="25" customFormat="1" ht="20.149999999999999" customHeight="1" x14ac:dyDescent="0.35">
      <c r="A223" s="211">
        <f t="shared" si="197"/>
        <v>104</v>
      </c>
      <c r="B223" s="213" t="str">
        <f ca="1">HYPERLINK("#"&amp;"PAINEL!"&amp;ADDRESS(ROW(PAINEL!$B$40)+$A223,2),TRIM(INDIRECT("PAINEL!"&amp;ADDRESS(ROW(PAINEL!$B$40)+$A223,COLUMN(LANÇAMENTOS!C219)))))</f>
        <v/>
      </c>
      <c r="C223" s="215" t="str">
        <f ca="1">TRIM(INDIRECT("PAINEL!"&amp;ADDRESS(ROW(PAINEL!$B$40)+$A223,COLUMN(LANÇAMENTOS!E219))))</f>
        <v/>
      </c>
      <c r="D223" s="215" t="str">
        <f ca="1">TRIM(INDIRECT("PAINEL!"&amp;ADDRESS(ROW(PAINEL!$B$40)+$A223,COLUMN(LANÇAMENTOS!K219))))</f>
        <v/>
      </c>
      <c r="E223" s="217"/>
      <c r="F223" s="199" t="str">
        <f t="shared" ref="F223" ca="1" si="201">IF(B223&lt;&gt;"",E223+SUM(H223:GE223)-SUM(H224:GE224),"")</f>
        <v/>
      </c>
      <c r="G223" s="27" t="s">
        <v>43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7"/>
    </row>
    <row r="224" spans="1:187" s="25" customFormat="1" ht="20.149999999999999" customHeight="1" x14ac:dyDescent="0.35">
      <c r="A224" s="212"/>
      <c r="B224" s="214"/>
      <c r="C224" s="216"/>
      <c r="D224" s="216"/>
      <c r="E224" s="218"/>
      <c r="F224" s="200"/>
      <c r="G224" s="28" t="s">
        <v>44</v>
      </c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9"/>
    </row>
    <row r="225" spans="1:187" s="25" customFormat="1" ht="20.149999999999999" customHeight="1" x14ac:dyDescent="0.35">
      <c r="A225" s="203">
        <f t="shared" ref="A225" si="202">A223+1</f>
        <v>105</v>
      </c>
      <c r="B225" s="205" t="str">
        <f ca="1">HYPERLINK("#"&amp;"PAINEL!"&amp;ADDRESS(ROW(PAINEL!$B$40)+$A225,2),TRIM(INDIRECT("PAINEL!"&amp;ADDRESS(ROW(PAINEL!$B$40)+$A225,COLUMN(LANÇAMENTOS!C221)))))</f>
        <v/>
      </c>
      <c r="C225" s="207" t="str">
        <f ca="1">TRIM(INDIRECT("PAINEL!"&amp;ADDRESS(ROW(PAINEL!$B$40)+$A225,COLUMN(LANÇAMENTOS!E221))))</f>
        <v/>
      </c>
      <c r="D225" s="207" t="str">
        <f ca="1">TRIM(INDIRECT("PAINEL!"&amp;ADDRESS(ROW(PAINEL!$B$40)+$A225,COLUMN(LANÇAMENTOS!K221))))</f>
        <v/>
      </c>
      <c r="E225" s="209"/>
      <c r="F225" s="201" t="str">
        <f t="shared" ref="F225" ca="1" si="203">IF(B225&lt;&gt;"",E225+SUM(H225:GE225)-SUM(H226:GE226),"")</f>
        <v/>
      </c>
      <c r="G225" s="29" t="s">
        <v>43</v>
      </c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1"/>
    </row>
    <row r="226" spans="1:187" s="25" customFormat="1" ht="20.149999999999999" customHeight="1" x14ac:dyDescent="0.35">
      <c r="A226" s="204"/>
      <c r="B226" s="206"/>
      <c r="C226" s="208"/>
      <c r="D226" s="208"/>
      <c r="E226" s="210"/>
      <c r="F226" s="202"/>
      <c r="G226" s="26" t="s">
        <v>44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42"/>
    </row>
    <row r="227" spans="1:187" s="25" customFormat="1" ht="20.149999999999999" customHeight="1" x14ac:dyDescent="0.35">
      <c r="A227" s="211">
        <f t="shared" si="197"/>
        <v>106</v>
      </c>
      <c r="B227" s="213" t="str">
        <f ca="1">HYPERLINK("#"&amp;"PAINEL!"&amp;ADDRESS(ROW(PAINEL!$B$40)+$A227,2),TRIM(INDIRECT("PAINEL!"&amp;ADDRESS(ROW(PAINEL!$B$40)+$A227,COLUMN(LANÇAMENTOS!C223)))))</f>
        <v/>
      </c>
      <c r="C227" s="215" t="str">
        <f ca="1">TRIM(INDIRECT("PAINEL!"&amp;ADDRESS(ROW(PAINEL!$B$40)+$A227,COLUMN(LANÇAMENTOS!E223))))</f>
        <v/>
      </c>
      <c r="D227" s="215" t="str">
        <f ca="1">TRIM(INDIRECT("PAINEL!"&amp;ADDRESS(ROW(PAINEL!$B$40)+$A227,COLUMN(LANÇAMENTOS!K223))))</f>
        <v/>
      </c>
      <c r="E227" s="217"/>
      <c r="F227" s="199" t="str">
        <f t="shared" ref="F227" ca="1" si="204">IF(B227&lt;&gt;"",E227+SUM(H227:GE227)-SUM(H228:GE228),"")</f>
        <v/>
      </c>
      <c r="G227" s="27" t="s">
        <v>43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7"/>
    </row>
    <row r="228" spans="1:187" s="25" customFormat="1" ht="20.149999999999999" customHeight="1" x14ac:dyDescent="0.35">
      <c r="A228" s="212"/>
      <c r="B228" s="214"/>
      <c r="C228" s="216"/>
      <c r="D228" s="216"/>
      <c r="E228" s="218"/>
      <c r="F228" s="200"/>
      <c r="G228" s="28" t="s">
        <v>44</v>
      </c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8"/>
      <c r="GE228" s="39"/>
    </row>
    <row r="229" spans="1:187" s="25" customFormat="1" ht="20.149999999999999" customHeight="1" x14ac:dyDescent="0.35">
      <c r="A229" s="203">
        <f t="shared" ref="A229" si="205">A227+1</f>
        <v>107</v>
      </c>
      <c r="B229" s="205" t="str">
        <f ca="1">HYPERLINK("#"&amp;"PAINEL!"&amp;ADDRESS(ROW(PAINEL!$B$40)+$A229,2),TRIM(INDIRECT("PAINEL!"&amp;ADDRESS(ROW(PAINEL!$B$40)+$A229,COLUMN(LANÇAMENTOS!C225)))))</f>
        <v/>
      </c>
      <c r="C229" s="207" t="str">
        <f ca="1">TRIM(INDIRECT("PAINEL!"&amp;ADDRESS(ROW(PAINEL!$B$40)+$A229,COLUMN(LANÇAMENTOS!E225))))</f>
        <v/>
      </c>
      <c r="D229" s="207" t="str">
        <f ca="1">TRIM(INDIRECT("PAINEL!"&amp;ADDRESS(ROW(PAINEL!$B$40)+$A229,COLUMN(LANÇAMENTOS!K225))))</f>
        <v/>
      </c>
      <c r="E229" s="209"/>
      <c r="F229" s="201" t="str">
        <f t="shared" ref="F229" ca="1" si="206">IF(B229&lt;&gt;"",E229+SUM(H229:GE229)-SUM(H230:GE230),"")</f>
        <v/>
      </c>
      <c r="G229" s="29" t="s">
        <v>43</v>
      </c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1"/>
    </row>
    <row r="230" spans="1:187" s="25" customFormat="1" ht="20.149999999999999" customHeight="1" x14ac:dyDescent="0.35">
      <c r="A230" s="204"/>
      <c r="B230" s="206"/>
      <c r="C230" s="208"/>
      <c r="D230" s="208"/>
      <c r="E230" s="210"/>
      <c r="F230" s="202"/>
      <c r="G230" s="26" t="s">
        <v>44</v>
      </c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42"/>
    </row>
    <row r="231" spans="1:187" s="25" customFormat="1" ht="20.149999999999999" customHeight="1" x14ac:dyDescent="0.35">
      <c r="A231" s="211">
        <f t="shared" si="197"/>
        <v>108</v>
      </c>
      <c r="B231" s="213" t="str">
        <f ca="1">HYPERLINK("#"&amp;"PAINEL!"&amp;ADDRESS(ROW(PAINEL!$B$40)+$A231,2),TRIM(INDIRECT("PAINEL!"&amp;ADDRESS(ROW(PAINEL!$B$40)+$A231,COLUMN(LANÇAMENTOS!C227)))))</f>
        <v/>
      </c>
      <c r="C231" s="215" t="str">
        <f ca="1">TRIM(INDIRECT("PAINEL!"&amp;ADDRESS(ROW(PAINEL!$B$40)+$A231,COLUMN(LANÇAMENTOS!E227))))</f>
        <v/>
      </c>
      <c r="D231" s="215" t="str">
        <f ca="1">TRIM(INDIRECT("PAINEL!"&amp;ADDRESS(ROW(PAINEL!$B$40)+$A231,COLUMN(LANÇAMENTOS!K227))))</f>
        <v/>
      </c>
      <c r="E231" s="217"/>
      <c r="F231" s="199" t="str">
        <f t="shared" ref="F231" ca="1" si="207">IF(B231&lt;&gt;"",E231+SUM(H231:GE231)-SUM(H232:GE232),"")</f>
        <v/>
      </c>
      <c r="G231" s="27" t="s">
        <v>43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  <c r="FY231" s="36"/>
      <c r="FZ231" s="36"/>
      <c r="GA231" s="36"/>
      <c r="GB231" s="36"/>
      <c r="GC231" s="36"/>
      <c r="GD231" s="36"/>
      <c r="GE231" s="37"/>
    </row>
    <row r="232" spans="1:187" s="25" customFormat="1" ht="20.149999999999999" customHeight="1" x14ac:dyDescent="0.35">
      <c r="A232" s="212"/>
      <c r="B232" s="214"/>
      <c r="C232" s="216"/>
      <c r="D232" s="216"/>
      <c r="E232" s="218"/>
      <c r="F232" s="200"/>
      <c r="G232" s="28" t="s">
        <v>44</v>
      </c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9"/>
    </row>
    <row r="233" spans="1:187" s="25" customFormat="1" ht="20.149999999999999" customHeight="1" x14ac:dyDescent="0.35">
      <c r="A233" s="203">
        <f t="shared" ref="A233" si="208">A231+1</f>
        <v>109</v>
      </c>
      <c r="B233" s="205" t="str">
        <f ca="1">HYPERLINK("#"&amp;"PAINEL!"&amp;ADDRESS(ROW(PAINEL!$B$40)+$A233,2),TRIM(INDIRECT("PAINEL!"&amp;ADDRESS(ROW(PAINEL!$B$40)+$A233,COLUMN(LANÇAMENTOS!C229)))))</f>
        <v/>
      </c>
      <c r="C233" s="207" t="str">
        <f ca="1">TRIM(INDIRECT("PAINEL!"&amp;ADDRESS(ROW(PAINEL!$B$40)+$A233,COLUMN(LANÇAMENTOS!E229))))</f>
        <v/>
      </c>
      <c r="D233" s="207" t="str">
        <f ca="1">TRIM(INDIRECT("PAINEL!"&amp;ADDRESS(ROW(PAINEL!$B$40)+$A233,COLUMN(LANÇAMENTOS!K229))))</f>
        <v/>
      </c>
      <c r="E233" s="209"/>
      <c r="F233" s="201" t="str">
        <f t="shared" ref="F233" ca="1" si="209">IF(B233&lt;&gt;"",E233+SUM(H233:GE233)-SUM(H234:GE234),"")</f>
        <v/>
      </c>
      <c r="G233" s="29" t="s">
        <v>43</v>
      </c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1"/>
    </row>
    <row r="234" spans="1:187" s="25" customFormat="1" ht="20.149999999999999" customHeight="1" x14ac:dyDescent="0.35">
      <c r="A234" s="204"/>
      <c r="B234" s="206"/>
      <c r="C234" s="208"/>
      <c r="D234" s="208"/>
      <c r="E234" s="210"/>
      <c r="F234" s="202"/>
      <c r="G234" s="26" t="s">
        <v>44</v>
      </c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42"/>
    </row>
    <row r="235" spans="1:187" s="25" customFormat="1" ht="20.149999999999999" customHeight="1" x14ac:dyDescent="0.35">
      <c r="A235" s="211">
        <f t="shared" si="197"/>
        <v>110</v>
      </c>
      <c r="B235" s="213" t="str">
        <f ca="1">HYPERLINK("#"&amp;"PAINEL!"&amp;ADDRESS(ROW(PAINEL!$B$40)+$A235,2),TRIM(INDIRECT("PAINEL!"&amp;ADDRESS(ROW(PAINEL!$B$40)+$A235,COLUMN(LANÇAMENTOS!C231)))))</f>
        <v/>
      </c>
      <c r="C235" s="215" t="str">
        <f ca="1">TRIM(INDIRECT("PAINEL!"&amp;ADDRESS(ROW(PAINEL!$B$40)+$A235,COLUMN(LANÇAMENTOS!E231))))</f>
        <v/>
      </c>
      <c r="D235" s="215" t="str">
        <f ca="1">TRIM(INDIRECT("PAINEL!"&amp;ADDRESS(ROW(PAINEL!$B$40)+$A235,COLUMN(LANÇAMENTOS!K231))))</f>
        <v/>
      </c>
      <c r="E235" s="217"/>
      <c r="F235" s="199" t="str">
        <f t="shared" ref="F235" ca="1" si="210">IF(B235&lt;&gt;"",E235+SUM(H235:GE235)-SUM(H236:GE236),"")</f>
        <v/>
      </c>
      <c r="G235" s="27" t="s">
        <v>43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7"/>
    </row>
    <row r="236" spans="1:187" s="25" customFormat="1" ht="20.149999999999999" customHeight="1" x14ac:dyDescent="0.35">
      <c r="A236" s="212"/>
      <c r="B236" s="214"/>
      <c r="C236" s="216"/>
      <c r="D236" s="216"/>
      <c r="E236" s="218"/>
      <c r="F236" s="200"/>
      <c r="G236" s="28" t="s">
        <v>44</v>
      </c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9"/>
    </row>
    <row r="237" spans="1:187" s="25" customFormat="1" ht="20.149999999999999" customHeight="1" x14ac:dyDescent="0.35">
      <c r="A237" s="203">
        <f t="shared" ref="A237" si="211">A235+1</f>
        <v>111</v>
      </c>
      <c r="B237" s="205" t="str">
        <f ca="1">HYPERLINK("#"&amp;"PAINEL!"&amp;ADDRESS(ROW(PAINEL!$B$40)+$A237,2),TRIM(INDIRECT("PAINEL!"&amp;ADDRESS(ROW(PAINEL!$B$40)+$A237,COLUMN(LANÇAMENTOS!C233)))))</f>
        <v/>
      </c>
      <c r="C237" s="207" t="str">
        <f ca="1">TRIM(INDIRECT("PAINEL!"&amp;ADDRESS(ROW(PAINEL!$B$40)+$A237,COLUMN(LANÇAMENTOS!E233))))</f>
        <v/>
      </c>
      <c r="D237" s="207" t="str">
        <f ca="1">TRIM(INDIRECT("PAINEL!"&amp;ADDRESS(ROW(PAINEL!$B$40)+$A237,COLUMN(LANÇAMENTOS!K233))))</f>
        <v/>
      </c>
      <c r="E237" s="209"/>
      <c r="F237" s="201" t="str">
        <f t="shared" ref="F237" ca="1" si="212">IF(B237&lt;&gt;"",E237+SUM(H237:GE237)-SUM(H238:GE238),"")</f>
        <v/>
      </c>
      <c r="G237" s="29" t="s">
        <v>43</v>
      </c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1"/>
    </row>
    <row r="238" spans="1:187" s="25" customFormat="1" ht="20.149999999999999" customHeight="1" x14ac:dyDescent="0.35">
      <c r="A238" s="204"/>
      <c r="B238" s="206"/>
      <c r="C238" s="208"/>
      <c r="D238" s="208"/>
      <c r="E238" s="210"/>
      <c r="F238" s="202"/>
      <c r="G238" s="26" t="s">
        <v>44</v>
      </c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42"/>
    </row>
    <row r="239" spans="1:187" s="25" customFormat="1" ht="20.149999999999999" customHeight="1" x14ac:dyDescent="0.35">
      <c r="A239" s="211">
        <f t="shared" si="197"/>
        <v>112</v>
      </c>
      <c r="B239" s="213" t="str">
        <f ca="1">HYPERLINK("#"&amp;"PAINEL!"&amp;ADDRESS(ROW(PAINEL!$B$40)+$A239,2),TRIM(INDIRECT("PAINEL!"&amp;ADDRESS(ROW(PAINEL!$B$40)+$A239,COLUMN(LANÇAMENTOS!C235)))))</f>
        <v/>
      </c>
      <c r="C239" s="215" t="str">
        <f ca="1">TRIM(INDIRECT("PAINEL!"&amp;ADDRESS(ROW(PAINEL!$B$40)+$A239,COLUMN(LANÇAMENTOS!E235))))</f>
        <v/>
      </c>
      <c r="D239" s="215" t="str">
        <f ca="1">TRIM(INDIRECT("PAINEL!"&amp;ADDRESS(ROW(PAINEL!$B$40)+$A239,COLUMN(LANÇAMENTOS!K235))))</f>
        <v/>
      </c>
      <c r="E239" s="217"/>
      <c r="F239" s="199" t="str">
        <f t="shared" ref="F239" ca="1" si="213">IF(B239&lt;&gt;"",E239+SUM(H239:GE239)-SUM(H240:GE240),"")</f>
        <v/>
      </c>
      <c r="G239" s="27" t="s">
        <v>43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36"/>
      <c r="GC239" s="36"/>
      <c r="GD239" s="36"/>
      <c r="GE239" s="37"/>
    </row>
    <row r="240" spans="1:187" s="25" customFormat="1" ht="20.149999999999999" customHeight="1" x14ac:dyDescent="0.35">
      <c r="A240" s="212"/>
      <c r="B240" s="214"/>
      <c r="C240" s="216"/>
      <c r="D240" s="216"/>
      <c r="E240" s="218"/>
      <c r="F240" s="200"/>
      <c r="G240" s="28" t="s">
        <v>44</v>
      </c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9"/>
    </row>
    <row r="241" spans="1:187" s="25" customFormat="1" ht="20.149999999999999" customHeight="1" x14ac:dyDescent="0.35">
      <c r="A241" s="203">
        <f t="shared" ref="A241" si="214">A239+1</f>
        <v>113</v>
      </c>
      <c r="B241" s="205" t="str">
        <f ca="1">HYPERLINK("#"&amp;"PAINEL!"&amp;ADDRESS(ROW(PAINEL!$B$40)+$A241,2),TRIM(INDIRECT("PAINEL!"&amp;ADDRESS(ROW(PAINEL!$B$40)+$A241,COLUMN(LANÇAMENTOS!C237)))))</f>
        <v/>
      </c>
      <c r="C241" s="207" t="str">
        <f ca="1">TRIM(INDIRECT("PAINEL!"&amp;ADDRESS(ROW(PAINEL!$B$40)+$A241,COLUMN(LANÇAMENTOS!E237))))</f>
        <v/>
      </c>
      <c r="D241" s="207" t="str">
        <f ca="1">TRIM(INDIRECT("PAINEL!"&amp;ADDRESS(ROW(PAINEL!$B$40)+$A241,COLUMN(LANÇAMENTOS!K237))))</f>
        <v/>
      </c>
      <c r="E241" s="209"/>
      <c r="F241" s="201" t="str">
        <f t="shared" ref="F241" ca="1" si="215">IF(B241&lt;&gt;"",E241+SUM(H241:GE241)-SUM(H242:GE242),"")</f>
        <v/>
      </c>
      <c r="G241" s="29" t="s">
        <v>43</v>
      </c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1"/>
    </row>
    <row r="242" spans="1:187" s="25" customFormat="1" ht="20.149999999999999" customHeight="1" x14ac:dyDescent="0.35">
      <c r="A242" s="204"/>
      <c r="B242" s="206"/>
      <c r="C242" s="208"/>
      <c r="D242" s="208"/>
      <c r="E242" s="210"/>
      <c r="F242" s="202"/>
      <c r="G242" s="26" t="s">
        <v>44</v>
      </c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42"/>
    </row>
    <row r="243" spans="1:187" s="25" customFormat="1" ht="20.149999999999999" customHeight="1" x14ac:dyDescent="0.35">
      <c r="A243" s="211">
        <f t="shared" si="197"/>
        <v>114</v>
      </c>
      <c r="B243" s="213" t="str">
        <f ca="1">HYPERLINK("#"&amp;"PAINEL!"&amp;ADDRESS(ROW(PAINEL!$B$40)+$A243,2),TRIM(INDIRECT("PAINEL!"&amp;ADDRESS(ROW(PAINEL!$B$40)+$A243,COLUMN(LANÇAMENTOS!C239)))))</f>
        <v/>
      </c>
      <c r="C243" s="215" t="str">
        <f ca="1">TRIM(INDIRECT("PAINEL!"&amp;ADDRESS(ROW(PAINEL!$B$40)+$A243,COLUMN(LANÇAMENTOS!E239))))</f>
        <v/>
      </c>
      <c r="D243" s="215" t="str">
        <f ca="1">TRIM(INDIRECT("PAINEL!"&amp;ADDRESS(ROW(PAINEL!$B$40)+$A243,COLUMN(LANÇAMENTOS!K239))))</f>
        <v/>
      </c>
      <c r="E243" s="217"/>
      <c r="F243" s="199" t="str">
        <f t="shared" ref="F243" ca="1" si="216">IF(B243&lt;&gt;"",E243+SUM(H243:GE243)-SUM(H244:GE244),"")</f>
        <v/>
      </c>
      <c r="G243" s="27" t="s">
        <v>43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  <c r="FR243" s="36"/>
      <c r="FS243" s="36"/>
      <c r="FT243" s="36"/>
      <c r="FU243" s="36"/>
      <c r="FV243" s="36"/>
      <c r="FW243" s="36"/>
      <c r="FX243" s="36"/>
      <c r="FY243" s="36"/>
      <c r="FZ243" s="36"/>
      <c r="GA243" s="36"/>
      <c r="GB243" s="36"/>
      <c r="GC243" s="36"/>
      <c r="GD243" s="36"/>
      <c r="GE243" s="37"/>
    </row>
    <row r="244" spans="1:187" s="25" customFormat="1" ht="20.149999999999999" customHeight="1" x14ac:dyDescent="0.35">
      <c r="A244" s="212"/>
      <c r="B244" s="214"/>
      <c r="C244" s="216"/>
      <c r="D244" s="216"/>
      <c r="E244" s="218"/>
      <c r="F244" s="200"/>
      <c r="G244" s="28" t="s">
        <v>44</v>
      </c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8"/>
      <c r="GA244" s="38"/>
      <c r="GB244" s="38"/>
      <c r="GC244" s="38"/>
      <c r="GD244" s="38"/>
      <c r="GE244" s="39"/>
    </row>
    <row r="245" spans="1:187" s="25" customFormat="1" ht="20.149999999999999" customHeight="1" x14ac:dyDescent="0.35">
      <c r="A245" s="203">
        <f t="shared" ref="A245" si="217">A243+1</f>
        <v>115</v>
      </c>
      <c r="B245" s="205" t="str">
        <f ca="1">HYPERLINK("#"&amp;"PAINEL!"&amp;ADDRESS(ROW(PAINEL!$B$40)+$A245,2),TRIM(INDIRECT("PAINEL!"&amp;ADDRESS(ROW(PAINEL!$B$40)+$A245,COLUMN(LANÇAMENTOS!C241)))))</f>
        <v/>
      </c>
      <c r="C245" s="207" t="str">
        <f ca="1">TRIM(INDIRECT("PAINEL!"&amp;ADDRESS(ROW(PAINEL!$B$40)+$A245,COLUMN(LANÇAMENTOS!E241))))</f>
        <v/>
      </c>
      <c r="D245" s="207" t="str">
        <f ca="1">TRIM(INDIRECT("PAINEL!"&amp;ADDRESS(ROW(PAINEL!$B$40)+$A245,COLUMN(LANÇAMENTOS!K241))))</f>
        <v/>
      </c>
      <c r="E245" s="209"/>
      <c r="F245" s="201" t="str">
        <f t="shared" ref="F245" ca="1" si="218">IF(B245&lt;&gt;"",E245+SUM(H245:GE245)-SUM(H246:GE246),"")</f>
        <v/>
      </c>
      <c r="G245" s="29" t="s">
        <v>43</v>
      </c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1"/>
    </row>
    <row r="246" spans="1:187" s="25" customFormat="1" ht="20.149999999999999" customHeight="1" x14ac:dyDescent="0.35">
      <c r="A246" s="204"/>
      <c r="B246" s="206"/>
      <c r="C246" s="208"/>
      <c r="D246" s="208"/>
      <c r="E246" s="210"/>
      <c r="F246" s="202"/>
      <c r="G246" s="26" t="s">
        <v>44</v>
      </c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42"/>
    </row>
    <row r="247" spans="1:187" s="25" customFormat="1" ht="20.149999999999999" customHeight="1" x14ac:dyDescent="0.35">
      <c r="A247" s="211">
        <f t="shared" si="197"/>
        <v>116</v>
      </c>
      <c r="B247" s="213" t="str">
        <f ca="1">HYPERLINK("#"&amp;"PAINEL!"&amp;ADDRESS(ROW(PAINEL!$B$40)+$A247,2),TRIM(INDIRECT("PAINEL!"&amp;ADDRESS(ROW(PAINEL!$B$40)+$A247,COLUMN(LANÇAMENTOS!C243)))))</f>
        <v/>
      </c>
      <c r="C247" s="215" t="str">
        <f ca="1">TRIM(INDIRECT("PAINEL!"&amp;ADDRESS(ROW(PAINEL!$B$40)+$A247,COLUMN(LANÇAMENTOS!E243))))</f>
        <v/>
      </c>
      <c r="D247" s="215" t="str">
        <f ca="1">TRIM(INDIRECT("PAINEL!"&amp;ADDRESS(ROW(PAINEL!$B$40)+$A247,COLUMN(LANÇAMENTOS!K243))))</f>
        <v/>
      </c>
      <c r="E247" s="217"/>
      <c r="F247" s="199" t="str">
        <f t="shared" ref="F247" ca="1" si="219">IF(B247&lt;&gt;"",E247+SUM(H247:GE247)-SUM(H248:GE248),"")</f>
        <v/>
      </c>
      <c r="G247" s="27" t="s">
        <v>43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  <c r="FT247" s="36"/>
      <c r="FU247" s="36"/>
      <c r="FV247" s="36"/>
      <c r="FW247" s="36"/>
      <c r="FX247" s="36"/>
      <c r="FY247" s="36"/>
      <c r="FZ247" s="36"/>
      <c r="GA247" s="36"/>
      <c r="GB247" s="36"/>
      <c r="GC247" s="36"/>
      <c r="GD247" s="36"/>
      <c r="GE247" s="37"/>
    </row>
    <row r="248" spans="1:187" s="25" customFormat="1" ht="20.149999999999999" customHeight="1" x14ac:dyDescent="0.35">
      <c r="A248" s="212"/>
      <c r="B248" s="214"/>
      <c r="C248" s="216"/>
      <c r="D248" s="216"/>
      <c r="E248" s="218"/>
      <c r="F248" s="200"/>
      <c r="G248" s="28" t="s">
        <v>44</v>
      </c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8"/>
      <c r="GE248" s="39"/>
    </row>
    <row r="249" spans="1:187" s="25" customFormat="1" ht="20.149999999999999" customHeight="1" x14ac:dyDescent="0.35">
      <c r="A249" s="203">
        <f t="shared" ref="A249" si="220">A247+1</f>
        <v>117</v>
      </c>
      <c r="B249" s="205" t="str">
        <f ca="1">HYPERLINK("#"&amp;"PAINEL!"&amp;ADDRESS(ROW(PAINEL!$B$40)+$A249,2),TRIM(INDIRECT("PAINEL!"&amp;ADDRESS(ROW(PAINEL!$B$40)+$A249,COLUMN(LANÇAMENTOS!C245)))))</f>
        <v/>
      </c>
      <c r="C249" s="207" t="str">
        <f ca="1">TRIM(INDIRECT("PAINEL!"&amp;ADDRESS(ROW(PAINEL!$B$40)+$A249,COLUMN(LANÇAMENTOS!E245))))</f>
        <v/>
      </c>
      <c r="D249" s="207" t="str">
        <f ca="1">TRIM(INDIRECT("PAINEL!"&amp;ADDRESS(ROW(PAINEL!$B$40)+$A249,COLUMN(LANÇAMENTOS!K245))))</f>
        <v/>
      </c>
      <c r="E249" s="209"/>
      <c r="F249" s="201" t="str">
        <f t="shared" ref="F249" ca="1" si="221">IF(B249&lt;&gt;"",E249+SUM(H249:GE249)-SUM(H250:GE250),"")</f>
        <v/>
      </c>
      <c r="G249" s="29" t="s">
        <v>43</v>
      </c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1"/>
    </row>
    <row r="250" spans="1:187" s="25" customFormat="1" ht="20.149999999999999" customHeight="1" x14ac:dyDescent="0.35">
      <c r="A250" s="204"/>
      <c r="B250" s="206"/>
      <c r="C250" s="208"/>
      <c r="D250" s="208"/>
      <c r="E250" s="210"/>
      <c r="F250" s="202"/>
      <c r="G250" s="26" t="s">
        <v>44</v>
      </c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42"/>
    </row>
    <row r="251" spans="1:187" s="25" customFormat="1" ht="20.149999999999999" customHeight="1" x14ac:dyDescent="0.35">
      <c r="A251" s="211">
        <f t="shared" si="197"/>
        <v>118</v>
      </c>
      <c r="B251" s="213" t="str">
        <f ca="1">HYPERLINK("#"&amp;"PAINEL!"&amp;ADDRESS(ROW(PAINEL!$B$40)+$A251,2),TRIM(INDIRECT("PAINEL!"&amp;ADDRESS(ROW(PAINEL!$B$40)+$A251,COLUMN(LANÇAMENTOS!C247)))))</f>
        <v/>
      </c>
      <c r="C251" s="215" t="str">
        <f ca="1">TRIM(INDIRECT("PAINEL!"&amp;ADDRESS(ROW(PAINEL!$B$40)+$A251,COLUMN(LANÇAMENTOS!E247))))</f>
        <v/>
      </c>
      <c r="D251" s="215" t="str">
        <f ca="1">TRIM(INDIRECT("PAINEL!"&amp;ADDRESS(ROW(PAINEL!$B$40)+$A251,COLUMN(LANÇAMENTOS!K247))))</f>
        <v/>
      </c>
      <c r="E251" s="217"/>
      <c r="F251" s="199" t="str">
        <f t="shared" ref="F251" ca="1" si="222">IF(B251&lt;&gt;"",E251+SUM(H251:GE251)-SUM(H252:GE252),"")</f>
        <v/>
      </c>
      <c r="G251" s="27" t="s">
        <v>43</v>
      </c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7"/>
    </row>
    <row r="252" spans="1:187" s="25" customFormat="1" ht="20.149999999999999" customHeight="1" x14ac:dyDescent="0.35">
      <c r="A252" s="212"/>
      <c r="B252" s="214"/>
      <c r="C252" s="216"/>
      <c r="D252" s="216"/>
      <c r="E252" s="218"/>
      <c r="F252" s="200"/>
      <c r="G252" s="28" t="s">
        <v>44</v>
      </c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9"/>
    </row>
    <row r="253" spans="1:187" s="25" customFormat="1" ht="20.149999999999999" customHeight="1" x14ac:dyDescent="0.35">
      <c r="A253" s="203">
        <f t="shared" ref="A253" si="223">A251+1</f>
        <v>119</v>
      </c>
      <c r="B253" s="205" t="str">
        <f ca="1">HYPERLINK("#"&amp;"PAINEL!"&amp;ADDRESS(ROW(PAINEL!$B$40)+$A253,2),TRIM(INDIRECT("PAINEL!"&amp;ADDRESS(ROW(PAINEL!$B$40)+$A253,COLUMN(LANÇAMENTOS!C249)))))</f>
        <v/>
      </c>
      <c r="C253" s="207" t="str">
        <f ca="1">TRIM(INDIRECT("PAINEL!"&amp;ADDRESS(ROW(PAINEL!$B$40)+$A253,COLUMN(LANÇAMENTOS!E249))))</f>
        <v/>
      </c>
      <c r="D253" s="207" t="str">
        <f ca="1">TRIM(INDIRECT("PAINEL!"&amp;ADDRESS(ROW(PAINEL!$B$40)+$A253,COLUMN(LANÇAMENTOS!K249))))</f>
        <v/>
      </c>
      <c r="E253" s="209"/>
      <c r="F253" s="201" t="str">
        <f t="shared" ref="F253" ca="1" si="224">IF(B253&lt;&gt;"",E253+SUM(H253:GE253)-SUM(H254:GE254),"")</f>
        <v/>
      </c>
      <c r="G253" s="29" t="s">
        <v>43</v>
      </c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1"/>
    </row>
    <row r="254" spans="1:187" s="25" customFormat="1" ht="20.149999999999999" customHeight="1" x14ac:dyDescent="0.35">
      <c r="A254" s="204"/>
      <c r="B254" s="206"/>
      <c r="C254" s="208"/>
      <c r="D254" s="208"/>
      <c r="E254" s="210"/>
      <c r="F254" s="202"/>
      <c r="G254" s="26" t="s">
        <v>44</v>
      </c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42"/>
    </row>
    <row r="255" spans="1:187" s="25" customFormat="1" ht="20.149999999999999" customHeight="1" x14ac:dyDescent="0.35">
      <c r="A255" s="211">
        <f t="shared" si="197"/>
        <v>120</v>
      </c>
      <c r="B255" s="213" t="str">
        <f ca="1">HYPERLINK("#"&amp;"PAINEL!"&amp;ADDRESS(ROW(PAINEL!$B$40)+$A255,2),TRIM(INDIRECT("PAINEL!"&amp;ADDRESS(ROW(PAINEL!$B$40)+$A255,COLUMN(LANÇAMENTOS!C251)))))</f>
        <v/>
      </c>
      <c r="C255" s="215" t="str">
        <f ca="1">TRIM(INDIRECT("PAINEL!"&amp;ADDRESS(ROW(PAINEL!$B$40)+$A255,COLUMN(LANÇAMENTOS!E251))))</f>
        <v/>
      </c>
      <c r="D255" s="215" t="str">
        <f ca="1">TRIM(INDIRECT("PAINEL!"&amp;ADDRESS(ROW(PAINEL!$B$40)+$A255,COLUMN(LANÇAMENTOS!K251))))</f>
        <v/>
      </c>
      <c r="E255" s="217"/>
      <c r="F255" s="199" t="str">
        <f t="shared" ref="F255" ca="1" si="225">IF(B255&lt;&gt;"",E255+SUM(H255:GE255)-SUM(H256:GE256),"")</f>
        <v/>
      </c>
      <c r="G255" s="27" t="s">
        <v>43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36"/>
      <c r="GC255" s="36"/>
      <c r="GD255" s="36"/>
      <c r="GE255" s="37"/>
    </row>
    <row r="256" spans="1:187" s="25" customFormat="1" ht="20.149999999999999" customHeight="1" x14ac:dyDescent="0.35">
      <c r="A256" s="212"/>
      <c r="B256" s="214"/>
      <c r="C256" s="216"/>
      <c r="D256" s="216"/>
      <c r="E256" s="218"/>
      <c r="F256" s="200"/>
      <c r="G256" s="28" t="s">
        <v>44</v>
      </c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8"/>
      <c r="GE256" s="39"/>
    </row>
    <row r="257" spans="1:187" s="25" customFormat="1" ht="20.149999999999999" customHeight="1" x14ac:dyDescent="0.35">
      <c r="A257" s="203">
        <f t="shared" ref="A257" si="226">A255+1</f>
        <v>121</v>
      </c>
      <c r="B257" s="205" t="str">
        <f ca="1">HYPERLINK("#"&amp;"PAINEL!"&amp;ADDRESS(ROW(PAINEL!$B$40)+$A257,2),TRIM(INDIRECT("PAINEL!"&amp;ADDRESS(ROW(PAINEL!$B$40)+$A257,COLUMN(LANÇAMENTOS!C253)))))</f>
        <v/>
      </c>
      <c r="C257" s="207" t="str">
        <f ca="1">TRIM(INDIRECT("PAINEL!"&amp;ADDRESS(ROW(PAINEL!$B$40)+$A257,COLUMN(LANÇAMENTOS!E253))))</f>
        <v/>
      </c>
      <c r="D257" s="207" t="str">
        <f ca="1">TRIM(INDIRECT("PAINEL!"&amp;ADDRESS(ROW(PAINEL!$B$40)+$A257,COLUMN(LANÇAMENTOS!K253))))</f>
        <v/>
      </c>
      <c r="E257" s="209"/>
      <c r="F257" s="201" t="str">
        <f t="shared" ref="F257" ca="1" si="227">IF(B257&lt;&gt;"",E257+SUM(H257:GE257)-SUM(H258:GE258),"")</f>
        <v/>
      </c>
      <c r="G257" s="29" t="s">
        <v>43</v>
      </c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1"/>
    </row>
    <row r="258" spans="1:187" s="25" customFormat="1" ht="20.149999999999999" customHeight="1" x14ac:dyDescent="0.35">
      <c r="A258" s="204"/>
      <c r="B258" s="206"/>
      <c r="C258" s="208"/>
      <c r="D258" s="208"/>
      <c r="E258" s="210"/>
      <c r="F258" s="202"/>
      <c r="G258" s="26" t="s">
        <v>44</v>
      </c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42"/>
    </row>
    <row r="259" spans="1:187" s="25" customFormat="1" ht="20.149999999999999" customHeight="1" x14ac:dyDescent="0.35">
      <c r="A259" s="211">
        <f t="shared" si="197"/>
        <v>122</v>
      </c>
      <c r="B259" s="213" t="str">
        <f ca="1">HYPERLINK("#"&amp;"PAINEL!"&amp;ADDRESS(ROW(PAINEL!$B$40)+$A259,2),TRIM(INDIRECT("PAINEL!"&amp;ADDRESS(ROW(PAINEL!$B$40)+$A259,COLUMN(LANÇAMENTOS!C255)))))</f>
        <v/>
      </c>
      <c r="C259" s="215" t="str">
        <f ca="1">TRIM(INDIRECT("PAINEL!"&amp;ADDRESS(ROW(PAINEL!$B$40)+$A259,COLUMN(LANÇAMENTOS!E255))))</f>
        <v/>
      </c>
      <c r="D259" s="215" t="str">
        <f ca="1">TRIM(INDIRECT("PAINEL!"&amp;ADDRESS(ROW(PAINEL!$B$40)+$A259,COLUMN(LANÇAMENTOS!K255))))</f>
        <v/>
      </c>
      <c r="E259" s="217"/>
      <c r="F259" s="199" t="str">
        <f t="shared" ref="F259" ca="1" si="228">IF(B259&lt;&gt;"",E259+SUM(H259:GE259)-SUM(H260:GE260),"")</f>
        <v/>
      </c>
      <c r="G259" s="27" t="s">
        <v>43</v>
      </c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  <c r="FR259" s="36"/>
      <c r="FS259" s="36"/>
      <c r="FT259" s="36"/>
      <c r="FU259" s="36"/>
      <c r="FV259" s="36"/>
      <c r="FW259" s="36"/>
      <c r="FX259" s="36"/>
      <c r="FY259" s="36"/>
      <c r="FZ259" s="36"/>
      <c r="GA259" s="36"/>
      <c r="GB259" s="36"/>
      <c r="GC259" s="36"/>
      <c r="GD259" s="36"/>
      <c r="GE259" s="37"/>
    </row>
    <row r="260" spans="1:187" s="25" customFormat="1" ht="20.149999999999999" customHeight="1" x14ac:dyDescent="0.35">
      <c r="A260" s="212"/>
      <c r="B260" s="214"/>
      <c r="C260" s="216"/>
      <c r="D260" s="216"/>
      <c r="E260" s="218"/>
      <c r="F260" s="200"/>
      <c r="G260" s="28" t="s">
        <v>44</v>
      </c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8"/>
      <c r="GE260" s="39"/>
    </row>
    <row r="261" spans="1:187" s="25" customFormat="1" ht="20.149999999999999" customHeight="1" x14ac:dyDescent="0.35">
      <c r="A261" s="203">
        <f t="shared" ref="A261" si="229">A259+1</f>
        <v>123</v>
      </c>
      <c r="B261" s="205" t="str">
        <f ca="1">HYPERLINK("#"&amp;"PAINEL!"&amp;ADDRESS(ROW(PAINEL!$B$40)+$A261,2),TRIM(INDIRECT("PAINEL!"&amp;ADDRESS(ROW(PAINEL!$B$40)+$A261,COLUMN(LANÇAMENTOS!C257)))))</f>
        <v/>
      </c>
      <c r="C261" s="207" t="str">
        <f ca="1">TRIM(INDIRECT("PAINEL!"&amp;ADDRESS(ROW(PAINEL!$B$40)+$A261,COLUMN(LANÇAMENTOS!E257))))</f>
        <v/>
      </c>
      <c r="D261" s="207" t="str">
        <f ca="1">TRIM(INDIRECT("PAINEL!"&amp;ADDRESS(ROW(PAINEL!$B$40)+$A261,COLUMN(LANÇAMENTOS!K257))))</f>
        <v/>
      </c>
      <c r="E261" s="209"/>
      <c r="F261" s="201" t="str">
        <f t="shared" ref="F261" ca="1" si="230">IF(B261&lt;&gt;"",E261+SUM(H261:GE261)-SUM(H262:GE262),"")</f>
        <v/>
      </c>
      <c r="G261" s="29" t="s">
        <v>43</v>
      </c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1"/>
    </row>
    <row r="262" spans="1:187" s="25" customFormat="1" ht="20.149999999999999" customHeight="1" x14ac:dyDescent="0.35">
      <c r="A262" s="204"/>
      <c r="B262" s="206"/>
      <c r="C262" s="208"/>
      <c r="D262" s="208"/>
      <c r="E262" s="210"/>
      <c r="F262" s="202"/>
      <c r="G262" s="26" t="s">
        <v>44</v>
      </c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42"/>
    </row>
    <row r="263" spans="1:187" s="25" customFormat="1" ht="20.149999999999999" customHeight="1" x14ac:dyDescent="0.35">
      <c r="A263" s="211">
        <f t="shared" si="197"/>
        <v>124</v>
      </c>
      <c r="B263" s="213" t="str">
        <f ca="1">HYPERLINK("#"&amp;"PAINEL!"&amp;ADDRESS(ROW(PAINEL!$B$40)+$A263,2),TRIM(INDIRECT("PAINEL!"&amp;ADDRESS(ROW(PAINEL!$B$40)+$A263,COLUMN(LANÇAMENTOS!C259)))))</f>
        <v/>
      </c>
      <c r="C263" s="215" t="str">
        <f ca="1">TRIM(INDIRECT("PAINEL!"&amp;ADDRESS(ROW(PAINEL!$B$40)+$A263,COLUMN(LANÇAMENTOS!E259))))</f>
        <v/>
      </c>
      <c r="D263" s="215" t="str">
        <f ca="1">TRIM(INDIRECT("PAINEL!"&amp;ADDRESS(ROW(PAINEL!$B$40)+$A263,COLUMN(LANÇAMENTOS!K259))))</f>
        <v/>
      </c>
      <c r="E263" s="217"/>
      <c r="F263" s="199" t="str">
        <f t="shared" ref="F263" ca="1" si="231">IF(B263&lt;&gt;"",E263+SUM(H263:GE263)-SUM(H264:GE264),"")</f>
        <v/>
      </c>
      <c r="G263" s="27" t="s">
        <v>43</v>
      </c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36"/>
      <c r="GC263" s="36"/>
      <c r="GD263" s="36"/>
      <c r="GE263" s="37"/>
    </row>
    <row r="264" spans="1:187" s="25" customFormat="1" ht="20.149999999999999" customHeight="1" x14ac:dyDescent="0.35">
      <c r="A264" s="212"/>
      <c r="B264" s="214"/>
      <c r="C264" s="216"/>
      <c r="D264" s="216"/>
      <c r="E264" s="218"/>
      <c r="F264" s="200"/>
      <c r="G264" s="28" t="s">
        <v>44</v>
      </c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9"/>
    </row>
    <row r="265" spans="1:187" s="25" customFormat="1" ht="20.149999999999999" customHeight="1" x14ac:dyDescent="0.35">
      <c r="A265" s="203">
        <f t="shared" ref="A265" si="232">A263+1</f>
        <v>125</v>
      </c>
      <c r="B265" s="205" t="str">
        <f ca="1">HYPERLINK("#"&amp;"PAINEL!"&amp;ADDRESS(ROW(PAINEL!$B$40)+$A265,2),TRIM(INDIRECT("PAINEL!"&amp;ADDRESS(ROW(PAINEL!$B$40)+$A265,COLUMN(LANÇAMENTOS!C261)))))</f>
        <v/>
      </c>
      <c r="C265" s="207" t="str">
        <f ca="1">TRIM(INDIRECT("PAINEL!"&amp;ADDRESS(ROW(PAINEL!$B$40)+$A265,COLUMN(LANÇAMENTOS!E261))))</f>
        <v/>
      </c>
      <c r="D265" s="207" t="str">
        <f ca="1">TRIM(INDIRECT("PAINEL!"&amp;ADDRESS(ROW(PAINEL!$B$40)+$A265,COLUMN(LANÇAMENTOS!K261))))</f>
        <v/>
      </c>
      <c r="E265" s="209"/>
      <c r="F265" s="201" t="str">
        <f t="shared" ref="F265" ca="1" si="233">IF(B265&lt;&gt;"",E265+SUM(H265:GE265)-SUM(H266:GE266),"")</f>
        <v/>
      </c>
      <c r="G265" s="29" t="s">
        <v>43</v>
      </c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1"/>
    </row>
    <row r="266" spans="1:187" s="25" customFormat="1" ht="20.149999999999999" customHeight="1" x14ac:dyDescent="0.35">
      <c r="A266" s="204"/>
      <c r="B266" s="206"/>
      <c r="C266" s="208"/>
      <c r="D266" s="208"/>
      <c r="E266" s="210"/>
      <c r="F266" s="202"/>
      <c r="G266" s="26" t="s">
        <v>44</v>
      </c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42"/>
    </row>
    <row r="267" spans="1:187" s="25" customFormat="1" ht="20.149999999999999" customHeight="1" x14ac:dyDescent="0.35">
      <c r="A267" s="211">
        <f t="shared" si="197"/>
        <v>126</v>
      </c>
      <c r="B267" s="213" t="str">
        <f ca="1">HYPERLINK("#"&amp;"PAINEL!"&amp;ADDRESS(ROW(PAINEL!$B$40)+$A267,2),TRIM(INDIRECT("PAINEL!"&amp;ADDRESS(ROW(PAINEL!$B$40)+$A267,COLUMN(LANÇAMENTOS!C263)))))</f>
        <v/>
      </c>
      <c r="C267" s="215" t="str">
        <f ca="1">TRIM(INDIRECT("PAINEL!"&amp;ADDRESS(ROW(PAINEL!$B$40)+$A267,COLUMN(LANÇAMENTOS!E263))))</f>
        <v/>
      </c>
      <c r="D267" s="215" t="str">
        <f ca="1">TRIM(INDIRECT("PAINEL!"&amp;ADDRESS(ROW(PAINEL!$B$40)+$A267,COLUMN(LANÇAMENTOS!K263))))</f>
        <v/>
      </c>
      <c r="E267" s="217"/>
      <c r="F267" s="199" t="str">
        <f t="shared" ref="F267" ca="1" si="234">IF(B267&lt;&gt;"",E267+SUM(H267:GE267)-SUM(H268:GE268),"")</f>
        <v/>
      </c>
      <c r="G267" s="27" t="s">
        <v>43</v>
      </c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  <c r="FK267" s="36"/>
      <c r="FL267" s="36"/>
      <c r="FM267" s="36"/>
      <c r="FN267" s="36"/>
      <c r="FO267" s="36"/>
      <c r="FP267" s="36"/>
      <c r="FQ267" s="36"/>
      <c r="FR267" s="36"/>
      <c r="FS267" s="36"/>
      <c r="FT267" s="36"/>
      <c r="FU267" s="36"/>
      <c r="FV267" s="36"/>
      <c r="FW267" s="36"/>
      <c r="FX267" s="36"/>
      <c r="FY267" s="36"/>
      <c r="FZ267" s="36"/>
      <c r="GA267" s="36"/>
      <c r="GB267" s="36"/>
      <c r="GC267" s="36"/>
      <c r="GD267" s="36"/>
      <c r="GE267" s="37"/>
    </row>
    <row r="268" spans="1:187" s="25" customFormat="1" ht="20.149999999999999" customHeight="1" x14ac:dyDescent="0.35">
      <c r="A268" s="212"/>
      <c r="B268" s="214"/>
      <c r="C268" s="216"/>
      <c r="D268" s="216"/>
      <c r="E268" s="218"/>
      <c r="F268" s="200"/>
      <c r="G268" s="28" t="s">
        <v>44</v>
      </c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9"/>
    </row>
    <row r="269" spans="1:187" s="25" customFormat="1" ht="20.149999999999999" customHeight="1" x14ac:dyDescent="0.35">
      <c r="A269" s="203">
        <f t="shared" ref="A269" si="235">A267+1</f>
        <v>127</v>
      </c>
      <c r="B269" s="205" t="str">
        <f ca="1">HYPERLINK("#"&amp;"PAINEL!"&amp;ADDRESS(ROW(PAINEL!$B$40)+$A269,2),TRIM(INDIRECT("PAINEL!"&amp;ADDRESS(ROW(PAINEL!$B$40)+$A269,COLUMN(LANÇAMENTOS!C265)))))</f>
        <v/>
      </c>
      <c r="C269" s="207" t="str">
        <f ca="1">TRIM(INDIRECT("PAINEL!"&amp;ADDRESS(ROW(PAINEL!$B$40)+$A269,COLUMN(LANÇAMENTOS!E265))))</f>
        <v/>
      </c>
      <c r="D269" s="207" t="str">
        <f ca="1">TRIM(INDIRECT("PAINEL!"&amp;ADDRESS(ROW(PAINEL!$B$40)+$A269,COLUMN(LANÇAMENTOS!K265))))</f>
        <v/>
      </c>
      <c r="E269" s="209"/>
      <c r="F269" s="201" t="str">
        <f t="shared" ref="F269" ca="1" si="236">IF(B269&lt;&gt;"",E269+SUM(H269:GE269)-SUM(H270:GE270),"")</f>
        <v/>
      </c>
      <c r="G269" s="29" t="s">
        <v>43</v>
      </c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1"/>
    </row>
    <row r="270" spans="1:187" s="25" customFormat="1" ht="20.149999999999999" customHeight="1" x14ac:dyDescent="0.35">
      <c r="A270" s="204"/>
      <c r="B270" s="206"/>
      <c r="C270" s="208"/>
      <c r="D270" s="208"/>
      <c r="E270" s="210"/>
      <c r="F270" s="202"/>
      <c r="G270" s="26" t="s">
        <v>44</v>
      </c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42"/>
    </row>
    <row r="271" spans="1:187" s="25" customFormat="1" ht="20.149999999999999" customHeight="1" x14ac:dyDescent="0.35">
      <c r="A271" s="211">
        <f t="shared" si="197"/>
        <v>128</v>
      </c>
      <c r="B271" s="213" t="str">
        <f ca="1">HYPERLINK("#"&amp;"PAINEL!"&amp;ADDRESS(ROW(PAINEL!$B$40)+$A271,2),TRIM(INDIRECT("PAINEL!"&amp;ADDRESS(ROW(PAINEL!$B$40)+$A271,COLUMN(LANÇAMENTOS!C267)))))</f>
        <v/>
      </c>
      <c r="C271" s="215" t="str">
        <f ca="1">TRIM(INDIRECT("PAINEL!"&amp;ADDRESS(ROW(PAINEL!$B$40)+$A271,COLUMN(LANÇAMENTOS!E267))))</f>
        <v/>
      </c>
      <c r="D271" s="215" t="str">
        <f ca="1">TRIM(INDIRECT("PAINEL!"&amp;ADDRESS(ROW(PAINEL!$B$40)+$A271,COLUMN(LANÇAMENTOS!K267))))</f>
        <v/>
      </c>
      <c r="E271" s="217"/>
      <c r="F271" s="199" t="str">
        <f t="shared" ref="F271" ca="1" si="237">IF(B271&lt;&gt;"",E271+SUM(H271:GE271)-SUM(H272:GE272),"")</f>
        <v/>
      </c>
      <c r="G271" s="27" t="s">
        <v>43</v>
      </c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P271" s="36"/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  <c r="FI271" s="36"/>
      <c r="FJ271" s="36"/>
      <c r="FK271" s="36"/>
      <c r="FL271" s="36"/>
      <c r="FM271" s="36"/>
      <c r="FN271" s="36"/>
      <c r="FO271" s="36"/>
      <c r="FP271" s="36"/>
      <c r="FQ271" s="36"/>
      <c r="FR271" s="36"/>
      <c r="FS271" s="36"/>
      <c r="FT271" s="36"/>
      <c r="FU271" s="36"/>
      <c r="FV271" s="36"/>
      <c r="FW271" s="36"/>
      <c r="FX271" s="36"/>
      <c r="FY271" s="36"/>
      <c r="FZ271" s="36"/>
      <c r="GA271" s="36"/>
      <c r="GB271" s="36"/>
      <c r="GC271" s="36"/>
      <c r="GD271" s="36"/>
      <c r="GE271" s="37"/>
    </row>
    <row r="272" spans="1:187" s="25" customFormat="1" ht="20.149999999999999" customHeight="1" x14ac:dyDescent="0.35">
      <c r="A272" s="212"/>
      <c r="B272" s="214"/>
      <c r="C272" s="216"/>
      <c r="D272" s="216"/>
      <c r="E272" s="218"/>
      <c r="F272" s="200"/>
      <c r="G272" s="28" t="s">
        <v>44</v>
      </c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8"/>
      <c r="GA272" s="38"/>
      <c r="GB272" s="38"/>
      <c r="GC272" s="38"/>
      <c r="GD272" s="38"/>
      <c r="GE272" s="39"/>
    </row>
    <row r="273" spans="1:187" s="25" customFormat="1" ht="20.149999999999999" customHeight="1" x14ac:dyDescent="0.35">
      <c r="A273" s="203">
        <f t="shared" ref="A273" si="238">A271+1</f>
        <v>129</v>
      </c>
      <c r="B273" s="205" t="str">
        <f ca="1">HYPERLINK("#"&amp;"PAINEL!"&amp;ADDRESS(ROW(PAINEL!$B$40)+$A273,2),TRIM(INDIRECT("PAINEL!"&amp;ADDRESS(ROW(PAINEL!$B$40)+$A273,COLUMN(LANÇAMENTOS!C269)))))</f>
        <v/>
      </c>
      <c r="C273" s="207" t="str">
        <f ca="1">TRIM(INDIRECT("PAINEL!"&amp;ADDRESS(ROW(PAINEL!$B$40)+$A273,COLUMN(LANÇAMENTOS!E269))))</f>
        <v/>
      </c>
      <c r="D273" s="207" t="str">
        <f ca="1">TRIM(INDIRECT("PAINEL!"&amp;ADDRESS(ROW(PAINEL!$B$40)+$A273,COLUMN(LANÇAMENTOS!K269))))</f>
        <v/>
      </c>
      <c r="E273" s="209"/>
      <c r="F273" s="201" t="str">
        <f t="shared" ref="F273" ca="1" si="239">IF(B273&lt;&gt;"",E273+SUM(H273:GE273)-SUM(H274:GE274),"")</f>
        <v/>
      </c>
      <c r="G273" s="29" t="s">
        <v>43</v>
      </c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1"/>
    </row>
    <row r="274" spans="1:187" s="25" customFormat="1" ht="20.149999999999999" customHeight="1" x14ac:dyDescent="0.35">
      <c r="A274" s="204"/>
      <c r="B274" s="206"/>
      <c r="C274" s="208"/>
      <c r="D274" s="208"/>
      <c r="E274" s="210"/>
      <c r="F274" s="202"/>
      <c r="G274" s="26" t="s">
        <v>44</v>
      </c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42"/>
    </row>
    <row r="275" spans="1:187" s="25" customFormat="1" ht="20.149999999999999" customHeight="1" x14ac:dyDescent="0.35">
      <c r="A275" s="211">
        <f t="shared" si="197"/>
        <v>130</v>
      </c>
      <c r="B275" s="213" t="str">
        <f ca="1">HYPERLINK("#"&amp;"PAINEL!"&amp;ADDRESS(ROW(PAINEL!$B$40)+$A275,2),TRIM(INDIRECT("PAINEL!"&amp;ADDRESS(ROW(PAINEL!$B$40)+$A275,COLUMN(LANÇAMENTOS!C271)))))</f>
        <v/>
      </c>
      <c r="C275" s="215" t="str">
        <f ca="1">TRIM(INDIRECT("PAINEL!"&amp;ADDRESS(ROW(PAINEL!$B$40)+$A275,COLUMN(LANÇAMENTOS!E271))))</f>
        <v/>
      </c>
      <c r="D275" s="215" t="str">
        <f ca="1">TRIM(INDIRECT("PAINEL!"&amp;ADDRESS(ROW(PAINEL!$B$40)+$A275,COLUMN(LANÇAMENTOS!K271))))</f>
        <v/>
      </c>
      <c r="E275" s="217"/>
      <c r="F275" s="199" t="str">
        <f t="shared" ref="F275" ca="1" si="240">IF(B275&lt;&gt;"",E275+SUM(H275:GE275)-SUM(H276:GE276),"")</f>
        <v/>
      </c>
      <c r="G275" s="27" t="s">
        <v>43</v>
      </c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  <c r="DG275" s="36"/>
      <c r="DH275" s="36"/>
      <c r="DI275" s="36"/>
      <c r="DJ275" s="36"/>
      <c r="DK275" s="36"/>
      <c r="DL275" s="36"/>
      <c r="DM275" s="36"/>
      <c r="DN275" s="36"/>
      <c r="DO275" s="36"/>
      <c r="DP275" s="36"/>
      <c r="DQ275" s="36"/>
      <c r="DR275" s="36"/>
      <c r="DS275" s="36"/>
      <c r="DT275" s="36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E275" s="36"/>
      <c r="EF275" s="36"/>
      <c r="EG275" s="36"/>
      <c r="EH275" s="36"/>
      <c r="EI275" s="36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  <c r="ET275" s="36"/>
      <c r="EU275" s="36"/>
      <c r="EV275" s="36"/>
      <c r="EW275" s="36"/>
      <c r="EX275" s="36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  <c r="FI275" s="36"/>
      <c r="FJ275" s="36"/>
      <c r="FK275" s="36"/>
      <c r="FL275" s="36"/>
      <c r="FM275" s="36"/>
      <c r="FN275" s="36"/>
      <c r="FO275" s="36"/>
      <c r="FP275" s="36"/>
      <c r="FQ275" s="36"/>
      <c r="FR275" s="36"/>
      <c r="FS275" s="36"/>
      <c r="FT275" s="36"/>
      <c r="FU275" s="36"/>
      <c r="FV275" s="36"/>
      <c r="FW275" s="36"/>
      <c r="FX275" s="36"/>
      <c r="FY275" s="36"/>
      <c r="FZ275" s="36"/>
      <c r="GA275" s="36"/>
      <c r="GB275" s="36"/>
      <c r="GC275" s="36"/>
      <c r="GD275" s="36"/>
      <c r="GE275" s="37"/>
    </row>
    <row r="276" spans="1:187" s="25" customFormat="1" ht="20.149999999999999" customHeight="1" x14ac:dyDescent="0.35">
      <c r="A276" s="212"/>
      <c r="B276" s="214"/>
      <c r="C276" s="216"/>
      <c r="D276" s="216"/>
      <c r="E276" s="218"/>
      <c r="F276" s="200"/>
      <c r="G276" s="28" t="s">
        <v>44</v>
      </c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9"/>
    </row>
    <row r="277" spans="1:187" s="25" customFormat="1" ht="20.149999999999999" customHeight="1" x14ac:dyDescent="0.35">
      <c r="A277" s="203">
        <f t="shared" ref="A277" si="241">A275+1</f>
        <v>131</v>
      </c>
      <c r="B277" s="205" t="str">
        <f ca="1">HYPERLINK("#"&amp;"PAINEL!"&amp;ADDRESS(ROW(PAINEL!$B$40)+$A277,2),TRIM(INDIRECT("PAINEL!"&amp;ADDRESS(ROW(PAINEL!$B$40)+$A277,COLUMN(LANÇAMENTOS!C273)))))</f>
        <v/>
      </c>
      <c r="C277" s="207" t="str">
        <f ca="1">TRIM(INDIRECT("PAINEL!"&amp;ADDRESS(ROW(PAINEL!$B$40)+$A277,COLUMN(LANÇAMENTOS!E273))))</f>
        <v/>
      </c>
      <c r="D277" s="207" t="str">
        <f ca="1">TRIM(INDIRECT("PAINEL!"&amp;ADDRESS(ROW(PAINEL!$B$40)+$A277,COLUMN(LANÇAMENTOS!K273))))</f>
        <v/>
      </c>
      <c r="E277" s="209"/>
      <c r="F277" s="201" t="str">
        <f t="shared" ref="F277" ca="1" si="242">IF(B277&lt;&gt;"",E277+SUM(H277:GE277)-SUM(H278:GE278),"")</f>
        <v/>
      </c>
      <c r="G277" s="29" t="s">
        <v>43</v>
      </c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1"/>
    </row>
    <row r="278" spans="1:187" s="25" customFormat="1" ht="20.149999999999999" customHeight="1" x14ac:dyDescent="0.35">
      <c r="A278" s="204"/>
      <c r="B278" s="206"/>
      <c r="C278" s="208"/>
      <c r="D278" s="208"/>
      <c r="E278" s="210"/>
      <c r="F278" s="202"/>
      <c r="G278" s="26" t="s">
        <v>44</v>
      </c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42"/>
    </row>
    <row r="279" spans="1:187" s="25" customFormat="1" ht="20.149999999999999" customHeight="1" x14ac:dyDescent="0.35">
      <c r="A279" s="211">
        <f t="shared" si="197"/>
        <v>132</v>
      </c>
      <c r="B279" s="213" t="str">
        <f ca="1">HYPERLINK("#"&amp;"PAINEL!"&amp;ADDRESS(ROW(PAINEL!$B$40)+$A279,2),TRIM(INDIRECT("PAINEL!"&amp;ADDRESS(ROW(PAINEL!$B$40)+$A279,COLUMN(LANÇAMENTOS!C275)))))</f>
        <v/>
      </c>
      <c r="C279" s="215" t="str">
        <f ca="1">TRIM(INDIRECT("PAINEL!"&amp;ADDRESS(ROW(PAINEL!$B$40)+$A279,COLUMN(LANÇAMENTOS!E275))))</f>
        <v/>
      </c>
      <c r="D279" s="215" t="str">
        <f ca="1">TRIM(INDIRECT("PAINEL!"&amp;ADDRESS(ROW(PAINEL!$B$40)+$A279,COLUMN(LANÇAMENTOS!K275))))</f>
        <v/>
      </c>
      <c r="E279" s="217"/>
      <c r="F279" s="199" t="str">
        <f t="shared" ref="F279" ca="1" si="243">IF(B279&lt;&gt;"",E279+SUM(H279:GE279)-SUM(H280:GE280),"")</f>
        <v/>
      </c>
      <c r="G279" s="27" t="s">
        <v>43</v>
      </c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  <c r="DG279" s="36"/>
      <c r="DH279" s="36"/>
      <c r="DI279" s="36"/>
      <c r="DJ279" s="36"/>
      <c r="DK279" s="36"/>
      <c r="DL279" s="36"/>
      <c r="DM279" s="36"/>
      <c r="DN279" s="36"/>
      <c r="DO279" s="36"/>
      <c r="DP279" s="36"/>
      <c r="DQ279" s="36"/>
      <c r="DR279" s="36"/>
      <c r="DS279" s="36"/>
      <c r="DT279" s="36"/>
      <c r="DU279" s="36"/>
      <c r="DV279" s="36"/>
      <c r="DW279" s="36"/>
      <c r="DX279" s="36"/>
      <c r="DY279" s="36"/>
      <c r="DZ279" s="36"/>
      <c r="EA279" s="36"/>
      <c r="EB279" s="36"/>
      <c r="EC279" s="36"/>
      <c r="ED279" s="36"/>
      <c r="EE279" s="36"/>
      <c r="EF279" s="36"/>
      <c r="EG279" s="36"/>
      <c r="EH279" s="36"/>
      <c r="EI279" s="36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  <c r="ET279" s="36"/>
      <c r="EU279" s="36"/>
      <c r="EV279" s="36"/>
      <c r="EW279" s="36"/>
      <c r="EX279" s="36"/>
      <c r="EY279" s="36"/>
      <c r="EZ279" s="36"/>
      <c r="FA279" s="36"/>
      <c r="FB279" s="36"/>
      <c r="FC279" s="36"/>
      <c r="FD279" s="36"/>
      <c r="FE279" s="36"/>
      <c r="FF279" s="36"/>
      <c r="FG279" s="36"/>
      <c r="FH279" s="36"/>
      <c r="FI279" s="36"/>
      <c r="FJ279" s="36"/>
      <c r="FK279" s="36"/>
      <c r="FL279" s="36"/>
      <c r="FM279" s="36"/>
      <c r="FN279" s="36"/>
      <c r="FO279" s="36"/>
      <c r="FP279" s="36"/>
      <c r="FQ279" s="36"/>
      <c r="FR279" s="36"/>
      <c r="FS279" s="36"/>
      <c r="FT279" s="36"/>
      <c r="FU279" s="36"/>
      <c r="FV279" s="36"/>
      <c r="FW279" s="36"/>
      <c r="FX279" s="36"/>
      <c r="FY279" s="36"/>
      <c r="FZ279" s="36"/>
      <c r="GA279" s="36"/>
      <c r="GB279" s="36"/>
      <c r="GC279" s="36"/>
      <c r="GD279" s="36"/>
      <c r="GE279" s="37"/>
    </row>
    <row r="280" spans="1:187" s="25" customFormat="1" ht="20.149999999999999" customHeight="1" x14ac:dyDescent="0.35">
      <c r="A280" s="212"/>
      <c r="B280" s="214"/>
      <c r="C280" s="216"/>
      <c r="D280" s="216"/>
      <c r="E280" s="218"/>
      <c r="F280" s="200"/>
      <c r="G280" s="28" t="s">
        <v>44</v>
      </c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9"/>
    </row>
    <row r="281" spans="1:187" s="25" customFormat="1" ht="20.149999999999999" customHeight="1" x14ac:dyDescent="0.35">
      <c r="A281" s="203">
        <f t="shared" ref="A281" si="244">A279+1</f>
        <v>133</v>
      </c>
      <c r="B281" s="205" t="str">
        <f ca="1">HYPERLINK("#"&amp;"PAINEL!"&amp;ADDRESS(ROW(PAINEL!$B$40)+$A281,2),TRIM(INDIRECT("PAINEL!"&amp;ADDRESS(ROW(PAINEL!$B$40)+$A281,COLUMN(LANÇAMENTOS!C277)))))</f>
        <v/>
      </c>
      <c r="C281" s="207" t="str">
        <f ca="1">TRIM(INDIRECT("PAINEL!"&amp;ADDRESS(ROW(PAINEL!$B$40)+$A281,COLUMN(LANÇAMENTOS!E277))))</f>
        <v/>
      </c>
      <c r="D281" s="207" t="str">
        <f ca="1">TRIM(INDIRECT("PAINEL!"&amp;ADDRESS(ROW(PAINEL!$B$40)+$A281,COLUMN(LANÇAMENTOS!K277))))</f>
        <v/>
      </c>
      <c r="E281" s="209"/>
      <c r="F281" s="201" t="str">
        <f t="shared" ref="F281" ca="1" si="245">IF(B281&lt;&gt;"",E281+SUM(H281:GE281)-SUM(H282:GE282),"")</f>
        <v/>
      </c>
      <c r="G281" s="29" t="s">
        <v>43</v>
      </c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1"/>
    </row>
    <row r="282" spans="1:187" s="25" customFormat="1" ht="20.149999999999999" customHeight="1" x14ac:dyDescent="0.35">
      <c r="A282" s="204"/>
      <c r="B282" s="206"/>
      <c r="C282" s="208"/>
      <c r="D282" s="208"/>
      <c r="E282" s="210"/>
      <c r="F282" s="202"/>
      <c r="G282" s="26" t="s">
        <v>44</v>
      </c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42"/>
    </row>
    <row r="283" spans="1:187" s="25" customFormat="1" ht="20.149999999999999" customHeight="1" x14ac:dyDescent="0.35">
      <c r="A283" s="211">
        <f t="shared" ref="A283:A343" si="246">A281+1</f>
        <v>134</v>
      </c>
      <c r="B283" s="213" t="str">
        <f ca="1">HYPERLINK("#"&amp;"PAINEL!"&amp;ADDRESS(ROW(PAINEL!$B$40)+$A283,2),TRIM(INDIRECT("PAINEL!"&amp;ADDRESS(ROW(PAINEL!$B$40)+$A283,COLUMN(LANÇAMENTOS!C279)))))</f>
        <v/>
      </c>
      <c r="C283" s="215" t="str">
        <f ca="1">TRIM(INDIRECT("PAINEL!"&amp;ADDRESS(ROW(PAINEL!$B$40)+$A283,COLUMN(LANÇAMENTOS!E279))))</f>
        <v/>
      </c>
      <c r="D283" s="215" t="str">
        <f ca="1">TRIM(INDIRECT("PAINEL!"&amp;ADDRESS(ROW(PAINEL!$B$40)+$A283,COLUMN(LANÇAMENTOS!K279))))</f>
        <v/>
      </c>
      <c r="E283" s="217"/>
      <c r="F283" s="199" t="str">
        <f t="shared" ref="F283" ca="1" si="247">IF(B283&lt;&gt;"",E283+SUM(H283:GE283)-SUM(H284:GE284),"")</f>
        <v/>
      </c>
      <c r="G283" s="27" t="s">
        <v>43</v>
      </c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  <c r="DG283" s="36"/>
      <c r="DH283" s="36"/>
      <c r="DI283" s="36"/>
      <c r="DJ283" s="36"/>
      <c r="DK283" s="36"/>
      <c r="DL283" s="36"/>
      <c r="DM283" s="36"/>
      <c r="DN283" s="36"/>
      <c r="DO283" s="36"/>
      <c r="DP283" s="36"/>
      <c r="DQ283" s="36"/>
      <c r="DR283" s="36"/>
      <c r="DS283" s="36"/>
      <c r="DT283" s="36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E283" s="36"/>
      <c r="EF283" s="36"/>
      <c r="EG283" s="36"/>
      <c r="EH283" s="36"/>
      <c r="EI283" s="36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  <c r="ET283" s="36"/>
      <c r="EU283" s="36"/>
      <c r="EV283" s="36"/>
      <c r="EW283" s="36"/>
      <c r="EX283" s="36"/>
      <c r="EY283" s="36"/>
      <c r="EZ283" s="36"/>
      <c r="FA283" s="36"/>
      <c r="FB283" s="36"/>
      <c r="FC283" s="36"/>
      <c r="FD283" s="36"/>
      <c r="FE283" s="36"/>
      <c r="FF283" s="36"/>
      <c r="FG283" s="36"/>
      <c r="FH283" s="36"/>
      <c r="FI283" s="36"/>
      <c r="FJ283" s="36"/>
      <c r="FK283" s="36"/>
      <c r="FL283" s="36"/>
      <c r="FM283" s="36"/>
      <c r="FN283" s="36"/>
      <c r="FO283" s="36"/>
      <c r="FP283" s="36"/>
      <c r="FQ283" s="36"/>
      <c r="FR283" s="36"/>
      <c r="FS283" s="36"/>
      <c r="FT283" s="36"/>
      <c r="FU283" s="36"/>
      <c r="FV283" s="36"/>
      <c r="FW283" s="36"/>
      <c r="FX283" s="36"/>
      <c r="FY283" s="36"/>
      <c r="FZ283" s="36"/>
      <c r="GA283" s="36"/>
      <c r="GB283" s="36"/>
      <c r="GC283" s="36"/>
      <c r="GD283" s="36"/>
      <c r="GE283" s="37"/>
    </row>
    <row r="284" spans="1:187" s="25" customFormat="1" ht="20.149999999999999" customHeight="1" x14ac:dyDescent="0.35">
      <c r="A284" s="212"/>
      <c r="B284" s="214"/>
      <c r="C284" s="216"/>
      <c r="D284" s="216"/>
      <c r="E284" s="218"/>
      <c r="F284" s="200"/>
      <c r="G284" s="28" t="s">
        <v>44</v>
      </c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8"/>
      <c r="GA284" s="38"/>
      <c r="GB284" s="38"/>
      <c r="GC284" s="38"/>
      <c r="GD284" s="38"/>
      <c r="GE284" s="39"/>
    </row>
    <row r="285" spans="1:187" s="25" customFormat="1" ht="20.149999999999999" customHeight="1" x14ac:dyDescent="0.35">
      <c r="A285" s="203">
        <f t="shared" ref="A285" si="248">A283+1</f>
        <v>135</v>
      </c>
      <c r="B285" s="205" t="str">
        <f ca="1">HYPERLINK("#"&amp;"PAINEL!"&amp;ADDRESS(ROW(PAINEL!$B$40)+$A285,2),TRIM(INDIRECT("PAINEL!"&amp;ADDRESS(ROW(PAINEL!$B$40)+$A285,COLUMN(LANÇAMENTOS!C281)))))</f>
        <v/>
      </c>
      <c r="C285" s="207" t="str">
        <f ca="1">TRIM(INDIRECT("PAINEL!"&amp;ADDRESS(ROW(PAINEL!$B$40)+$A285,COLUMN(LANÇAMENTOS!E281))))</f>
        <v/>
      </c>
      <c r="D285" s="207" t="str">
        <f ca="1">TRIM(INDIRECT("PAINEL!"&amp;ADDRESS(ROW(PAINEL!$B$40)+$A285,COLUMN(LANÇAMENTOS!K281))))</f>
        <v/>
      </c>
      <c r="E285" s="209"/>
      <c r="F285" s="201" t="str">
        <f t="shared" ref="F285" ca="1" si="249">IF(B285&lt;&gt;"",E285+SUM(H285:GE285)-SUM(H286:GE286),"")</f>
        <v/>
      </c>
      <c r="G285" s="29" t="s">
        <v>43</v>
      </c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1"/>
    </row>
    <row r="286" spans="1:187" s="25" customFormat="1" ht="20.149999999999999" customHeight="1" x14ac:dyDescent="0.35">
      <c r="A286" s="204"/>
      <c r="B286" s="206"/>
      <c r="C286" s="208"/>
      <c r="D286" s="208"/>
      <c r="E286" s="210"/>
      <c r="F286" s="202"/>
      <c r="G286" s="26" t="s">
        <v>44</v>
      </c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  <c r="FM286" s="35"/>
      <c r="FN286" s="35"/>
      <c r="FO286" s="35"/>
      <c r="FP286" s="35"/>
      <c r="FQ286" s="35"/>
      <c r="FR286" s="35"/>
      <c r="FS286" s="35"/>
      <c r="FT286" s="35"/>
      <c r="FU286" s="35"/>
      <c r="FV286" s="35"/>
      <c r="FW286" s="35"/>
      <c r="FX286" s="35"/>
      <c r="FY286" s="35"/>
      <c r="FZ286" s="35"/>
      <c r="GA286" s="35"/>
      <c r="GB286" s="35"/>
      <c r="GC286" s="35"/>
      <c r="GD286" s="35"/>
      <c r="GE286" s="42"/>
    </row>
    <row r="287" spans="1:187" s="25" customFormat="1" ht="20.149999999999999" customHeight="1" x14ac:dyDescent="0.35">
      <c r="A287" s="211">
        <f t="shared" si="246"/>
        <v>136</v>
      </c>
      <c r="B287" s="213" t="str">
        <f ca="1">HYPERLINK("#"&amp;"PAINEL!"&amp;ADDRESS(ROW(PAINEL!$B$40)+$A287,2),TRIM(INDIRECT("PAINEL!"&amp;ADDRESS(ROW(PAINEL!$B$40)+$A287,COLUMN(LANÇAMENTOS!C283)))))</f>
        <v/>
      </c>
      <c r="C287" s="215" t="str">
        <f ca="1">TRIM(INDIRECT("PAINEL!"&amp;ADDRESS(ROW(PAINEL!$B$40)+$A287,COLUMN(LANÇAMENTOS!E283))))</f>
        <v/>
      </c>
      <c r="D287" s="215" t="str">
        <f ca="1">TRIM(INDIRECT("PAINEL!"&amp;ADDRESS(ROW(PAINEL!$B$40)+$A287,COLUMN(LANÇAMENTOS!K283))))</f>
        <v/>
      </c>
      <c r="E287" s="217"/>
      <c r="F287" s="199" t="str">
        <f t="shared" ref="F287" ca="1" si="250">IF(B287&lt;&gt;"",E287+SUM(H287:GE287)-SUM(H288:GE288),"")</f>
        <v/>
      </c>
      <c r="G287" s="27" t="s">
        <v>43</v>
      </c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  <c r="FR287" s="36"/>
      <c r="FS287" s="36"/>
      <c r="FT287" s="36"/>
      <c r="FU287" s="36"/>
      <c r="FV287" s="36"/>
      <c r="FW287" s="36"/>
      <c r="FX287" s="36"/>
      <c r="FY287" s="36"/>
      <c r="FZ287" s="36"/>
      <c r="GA287" s="36"/>
      <c r="GB287" s="36"/>
      <c r="GC287" s="36"/>
      <c r="GD287" s="36"/>
      <c r="GE287" s="37"/>
    </row>
    <row r="288" spans="1:187" s="25" customFormat="1" ht="20.149999999999999" customHeight="1" x14ac:dyDescent="0.35">
      <c r="A288" s="212"/>
      <c r="B288" s="214"/>
      <c r="C288" s="216"/>
      <c r="D288" s="216"/>
      <c r="E288" s="218"/>
      <c r="F288" s="200"/>
      <c r="G288" s="28" t="s">
        <v>44</v>
      </c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9"/>
    </row>
    <row r="289" spans="1:187" s="25" customFormat="1" ht="20.149999999999999" customHeight="1" x14ac:dyDescent="0.35">
      <c r="A289" s="203">
        <f t="shared" ref="A289" si="251">A287+1</f>
        <v>137</v>
      </c>
      <c r="B289" s="205" t="str">
        <f ca="1">HYPERLINK("#"&amp;"PAINEL!"&amp;ADDRESS(ROW(PAINEL!$B$40)+$A289,2),TRIM(INDIRECT("PAINEL!"&amp;ADDRESS(ROW(PAINEL!$B$40)+$A289,COLUMN(LANÇAMENTOS!C285)))))</f>
        <v/>
      </c>
      <c r="C289" s="207" t="str">
        <f ca="1">TRIM(INDIRECT("PAINEL!"&amp;ADDRESS(ROW(PAINEL!$B$40)+$A289,COLUMN(LANÇAMENTOS!E285))))</f>
        <v/>
      </c>
      <c r="D289" s="207" t="str">
        <f ca="1">TRIM(INDIRECT("PAINEL!"&amp;ADDRESS(ROW(PAINEL!$B$40)+$A289,COLUMN(LANÇAMENTOS!K285))))</f>
        <v/>
      </c>
      <c r="E289" s="209"/>
      <c r="F289" s="201" t="str">
        <f t="shared" ref="F289" ca="1" si="252">IF(B289&lt;&gt;"",E289+SUM(H289:GE289)-SUM(H290:GE290),"")</f>
        <v/>
      </c>
      <c r="G289" s="29" t="s">
        <v>43</v>
      </c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1"/>
    </row>
    <row r="290" spans="1:187" s="25" customFormat="1" ht="20.149999999999999" customHeight="1" x14ac:dyDescent="0.35">
      <c r="A290" s="204"/>
      <c r="B290" s="206"/>
      <c r="C290" s="208"/>
      <c r="D290" s="208"/>
      <c r="E290" s="210"/>
      <c r="F290" s="202"/>
      <c r="G290" s="26" t="s">
        <v>44</v>
      </c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  <c r="GA290" s="35"/>
      <c r="GB290" s="35"/>
      <c r="GC290" s="35"/>
      <c r="GD290" s="35"/>
      <c r="GE290" s="42"/>
    </row>
    <row r="291" spans="1:187" s="25" customFormat="1" ht="20.149999999999999" customHeight="1" x14ac:dyDescent="0.35">
      <c r="A291" s="211">
        <f t="shared" si="246"/>
        <v>138</v>
      </c>
      <c r="B291" s="213" t="str">
        <f ca="1">HYPERLINK("#"&amp;"PAINEL!"&amp;ADDRESS(ROW(PAINEL!$B$40)+$A291,2),TRIM(INDIRECT("PAINEL!"&amp;ADDRESS(ROW(PAINEL!$B$40)+$A291,COLUMN(LANÇAMENTOS!C287)))))</f>
        <v/>
      </c>
      <c r="C291" s="215" t="str">
        <f ca="1">TRIM(INDIRECT("PAINEL!"&amp;ADDRESS(ROW(PAINEL!$B$40)+$A291,COLUMN(LANÇAMENTOS!E287))))</f>
        <v/>
      </c>
      <c r="D291" s="215" t="str">
        <f ca="1">TRIM(INDIRECT("PAINEL!"&amp;ADDRESS(ROW(PAINEL!$B$40)+$A291,COLUMN(LANÇAMENTOS!K287))))</f>
        <v/>
      </c>
      <c r="E291" s="217"/>
      <c r="F291" s="199" t="str">
        <f t="shared" ref="F291" ca="1" si="253">IF(B291&lt;&gt;"",E291+SUM(H291:GE291)-SUM(H292:GE292),"")</f>
        <v/>
      </c>
      <c r="G291" s="27" t="s">
        <v>43</v>
      </c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  <c r="FY291" s="36"/>
      <c r="FZ291" s="36"/>
      <c r="GA291" s="36"/>
      <c r="GB291" s="36"/>
      <c r="GC291" s="36"/>
      <c r="GD291" s="36"/>
      <c r="GE291" s="37"/>
    </row>
    <row r="292" spans="1:187" s="25" customFormat="1" ht="20.149999999999999" customHeight="1" x14ac:dyDescent="0.35">
      <c r="A292" s="212"/>
      <c r="B292" s="214"/>
      <c r="C292" s="216"/>
      <c r="D292" s="216"/>
      <c r="E292" s="218"/>
      <c r="F292" s="200"/>
      <c r="G292" s="28" t="s">
        <v>44</v>
      </c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8"/>
      <c r="GA292" s="38"/>
      <c r="GB292" s="38"/>
      <c r="GC292" s="38"/>
      <c r="GD292" s="38"/>
      <c r="GE292" s="39"/>
    </row>
    <row r="293" spans="1:187" s="25" customFormat="1" ht="20.149999999999999" customHeight="1" x14ac:dyDescent="0.35">
      <c r="A293" s="203">
        <f t="shared" ref="A293" si="254">A291+1</f>
        <v>139</v>
      </c>
      <c r="B293" s="205" t="str">
        <f ca="1">HYPERLINK("#"&amp;"PAINEL!"&amp;ADDRESS(ROW(PAINEL!$B$40)+$A293,2),TRIM(INDIRECT("PAINEL!"&amp;ADDRESS(ROW(PAINEL!$B$40)+$A293,COLUMN(LANÇAMENTOS!C289)))))</f>
        <v/>
      </c>
      <c r="C293" s="207" t="str">
        <f ca="1">TRIM(INDIRECT("PAINEL!"&amp;ADDRESS(ROW(PAINEL!$B$40)+$A293,COLUMN(LANÇAMENTOS!E289))))</f>
        <v/>
      </c>
      <c r="D293" s="207" t="str">
        <f ca="1">TRIM(INDIRECT("PAINEL!"&amp;ADDRESS(ROW(PAINEL!$B$40)+$A293,COLUMN(LANÇAMENTOS!K289))))</f>
        <v/>
      </c>
      <c r="E293" s="209"/>
      <c r="F293" s="201" t="str">
        <f t="shared" ref="F293" ca="1" si="255">IF(B293&lt;&gt;"",E293+SUM(H293:GE293)-SUM(H294:GE294),"")</f>
        <v/>
      </c>
      <c r="G293" s="29" t="s">
        <v>43</v>
      </c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1"/>
    </row>
    <row r="294" spans="1:187" s="25" customFormat="1" ht="20.149999999999999" customHeight="1" x14ac:dyDescent="0.35">
      <c r="A294" s="204"/>
      <c r="B294" s="206"/>
      <c r="C294" s="208"/>
      <c r="D294" s="208"/>
      <c r="E294" s="210"/>
      <c r="F294" s="202"/>
      <c r="G294" s="26" t="s">
        <v>44</v>
      </c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  <c r="GA294" s="35"/>
      <c r="GB294" s="35"/>
      <c r="GC294" s="35"/>
      <c r="GD294" s="35"/>
      <c r="GE294" s="42"/>
    </row>
    <row r="295" spans="1:187" s="25" customFormat="1" ht="20.149999999999999" customHeight="1" x14ac:dyDescent="0.35">
      <c r="A295" s="211">
        <f t="shared" si="246"/>
        <v>140</v>
      </c>
      <c r="B295" s="213" t="str">
        <f ca="1">HYPERLINK("#"&amp;"PAINEL!"&amp;ADDRESS(ROW(PAINEL!$B$40)+$A295,2),TRIM(INDIRECT("PAINEL!"&amp;ADDRESS(ROW(PAINEL!$B$40)+$A295,COLUMN(LANÇAMENTOS!C291)))))</f>
        <v/>
      </c>
      <c r="C295" s="215" t="str">
        <f ca="1">TRIM(INDIRECT("PAINEL!"&amp;ADDRESS(ROW(PAINEL!$B$40)+$A295,COLUMN(LANÇAMENTOS!E291))))</f>
        <v/>
      </c>
      <c r="D295" s="215" t="str">
        <f ca="1">TRIM(INDIRECT("PAINEL!"&amp;ADDRESS(ROW(PAINEL!$B$40)+$A295,COLUMN(LANÇAMENTOS!K291))))</f>
        <v/>
      </c>
      <c r="E295" s="217"/>
      <c r="F295" s="199" t="str">
        <f t="shared" ref="F295" ca="1" si="256">IF(B295&lt;&gt;"",E295+SUM(H295:GE295)-SUM(H296:GE296),"")</f>
        <v/>
      </c>
      <c r="G295" s="27" t="s">
        <v>43</v>
      </c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  <c r="FI295" s="36"/>
      <c r="FJ295" s="36"/>
      <c r="FK295" s="36"/>
      <c r="FL295" s="36"/>
      <c r="FM295" s="36"/>
      <c r="FN295" s="36"/>
      <c r="FO295" s="36"/>
      <c r="FP295" s="36"/>
      <c r="FQ295" s="36"/>
      <c r="FR295" s="36"/>
      <c r="FS295" s="36"/>
      <c r="FT295" s="36"/>
      <c r="FU295" s="36"/>
      <c r="FV295" s="36"/>
      <c r="FW295" s="36"/>
      <c r="FX295" s="36"/>
      <c r="FY295" s="36"/>
      <c r="FZ295" s="36"/>
      <c r="GA295" s="36"/>
      <c r="GB295" s="36"/>
      <c r="GC295" s="36"/>
      <c r="GD295" s="36"/>
      <c r="GE295" s="37"/>
    </row>
    <row r="296" spans="1:187" s="25" customFormat="1" ht="20.149999999999999" customHeight="1" x14ac:dyDescent="0.35">
      <c r="A296" s="212"/>
      <c r="B296" s="214"/>
      <c r="C296" s="216"/>
      <c r="D296" s="216"/>
      <c r="E296" s="218"/>
      <c r="F296" s="200"/>
      <c r="G296" s="28" t="s">
        <v>44</v>
      </c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8"/>
      <c r="GE296" s="39"/>
    </row>
    <row r="297" spans="1:187" s="25" customFormat="1" ht="20.149999999999999" customHeight="1" x14ac:dyDescent="0.35">
      <c r="A297" s="203">
        <f t="shared" ref="A297" si="257">A295+1</f>
        <v>141</v>
      </c>
      <c r="B297" s="205" t="str">
        <f ca="1">HYPERLINK("#"&amp;"PAINEL!"&amp;ADDRESS(ROW(PAINEL!$B$40)+$A297,2),TRIM(INDIRECT("PAINEL!"&amp;ADDRESS(ROW(PAINEL!$B$40)+$A297,COLUMN(LANÇAMENTOS!C293)))))</f>
        <v/>
      </c>
      <c r="C297" s="207" t="str">
        <f ca="1">TRIM(INDIRECT("PAINEL!"&amp;ADDRESS(ROW(PAINEL!$B$40)+$A297,COLUMN(LANÇAMENTOS!E293))))</f>
        <v/>
      </c>
      <c r="D297" s="207" t="str">
        <f ca="1">TRIM(INDIRECT("PAINEL!"&amp;ADDRESS(ROW(PAINEL!$B$40)+$A297,COLUMN(LANÇAMENTOS!K293))))</f>
        <v/>
      </c>
      <c r="E297" s="209"/>
      <c r="F297" s="201" t="str">
        <f t="shared" ref="F297" ca="1" si="258">IF(B297&lt;&gt;"",E297+SUM(H297:GE297)-SUM(H298:GE298),"")</f>
        <v/>
      </c>
      <c r="G297" s="29" t="s">
        <v>43</v>
      </c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1"/>
    </row>
    <row r="298" spans="1:187" s="25" customFormat="1" ht="20.149999999999999" customHeight="1" x14ac:dyDescent="0.35">
      <c r="A298" s="204"/>
      <c r="B298" s="206"/>
      <c r="C298" s="208"/>
      <c r="D298" s="208"/>
      <c r="E298" s="210"/>
      <c r="F298" s="202"/>
      <c r="G298" s="26" t="s">
        <v>44</v>
      </c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  <c r="FM298" s="35"/>
      <c r="FN298" s="35"/>
      <c r="FO298" s="35"/>
      <c r="FP298" s="35"/>
      <c r="FQ298" s="35"/>
      <c r="FR298" s="35"/>
      <c r="FS298" s="35"/>
      <c r="FT298" s="35"/>
      <c r="FU298" s="35"/>
      <c r="FV298" s="35"/>
      <c r="FW298" s="35"/>
      <c r="FX298" s="35"/>
      <c r="FY298" s="35"/>
      <c r="FZ298" s="35"/>
      <c r="GA298" s="35"/>
      <c r="GB298" s="35"/>
      <c r="GC298" s="35"/>
      <c r="GD298" s="35"/>
      <c r="GE298" s="42"/>
    </row>
    <row r="299" spans="1:187" s="25" customFormat="1" ht="20.149999999999999" customHeight="1" x14ac:dyDescent="0.35">
      <c r="A299" s="211">
        <f t="shared" si="246"/>
        <v>142</v>
      </c>
      <c r="B299" s="213" t="str">
        <f ca="1">HYPERLINK("#"&amp;"PAINEL!"&amp;ADDRESS(ROW(PAINEL!$B$40)+$A299,2),TRIM(INDIRECT("PAINEL!"&amp;ADDRESS(ROW(PAINEL!$B$40)+$A299,COLUMN(LANÇAMENTOS!C295)))))</f>
        <v/>
      </c>
      <c r="C299" s="215" t="str">
        <f ca="1">TRIM(INDIRECT("PAINEL!"&amp;ADDRESS(ROW(PAINEL!$B$40)+$A299,COLUMN(LANÇAMENTOS!E295))))</f>
        <v/>
      </c>
      <c r="D299" s="215" t="str">
        <f ca="1">TRIM(INDIRECT("PAINEL!"&amp;ADDRESS(ROW(PAINEL!$B$40)+$A299,COLUMN(LANÇAMENTOS!K295))))</f>
        <v/>
      </c>
      <c r="E299" s="217"/>
      <c r="F299" s="199" t="str">
        <f t="shared" ref="F299" ca="1" si="259">IF(B299&lt;&gt;"",E299+SUM(H299:GE299)-SUM(H300:GE300),"")</f>
        <v/>
      </c>
      <c r="G299" s="27" t="s">
        <v>43</v>
      </c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  <c r="FI299" s="36"/>
      <c r="FJ299" s="36"/>
      <c r="FK299" s="36"/>
      <c r="FL299" s="36"/>
      <c r="FM299" s="36"/>
      <c r="FN299" s="36"/>
      <c r="FO299" s="36"/>
      <c r="FP299" s="36"/>
      <c r="FQ299" s="36"/>
      <c r="FR299" s="36"/>
      <c r="FS299" s="36"/>
      <c r="FT299" s="36"/>
      <c r="FU299" s="36"/>
      <c r="FV299" s="36"/>
      <c r="FW299" s="36"/>
      <c r="FX299" s="36"/>
      <c r="FY299" s="36"/>
      <c r="FZ299" s="36"/>
      <c r="GA299" s="36"/>
      <c r="GB299" s="36"/>
      <c r="GC299" s="36"/>
      <c r="GD299" s="36"/>
      <c r="GE299" s="37"/>
    </row>
    <row r="300" spans="1:187" s="25" customFormat="1" ht="20.149999999999999" customHeight="1" x14ac:dyDescent="0.35">
      <c r="A300" s="212"/>
      <c r="B300" s="214"/>
      <c r="C300" s="216"/>
      <c r="D300" s="216"/>
      <c r="E300" s="218"/>
      <c r="F300" s="200"/>
      <c r="G300" s="28" t="s">
        <v>44</v>
      </c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8"/>
      <c r="GA300" s="38"/>
      <c r="GB300" s="38"/>
      <c r="GC300" s="38"/>
      <c r="GD300" s="38"/>
      <c r="GE300" s="39"/>
    </row>
    <row r="301" spans="1:187" s="25" customFormat="1" ht="20.149999999999999" customHeight="1" x14ac:dyDescent="0.35">
      <c r="A301" s="203">
        <f t="shared" ref="A301" si="260">A299+1</f>
        <v>143</v>
      </c>
      <c r="B301" s="205" t="str">
        <f ca="1">HYPERLINK("#"&amp;"PAINEL!"&amp;ADDRESS(ROW(PAINEL!$B$40)+$A301,2),TRIM(INDIRECT("PAINEL!"&amp;ADDRESS(ROW(PAINEL!$B$40)+$A301,COLUMN(LANÇAMENTOS!C297)))))</f>
        <v/>
      </c>
      <c r="C301" s="207" t="str">
        <f ca="1">TRIM(INDIRECT("PAINEL!"&amp;ADDRESS(ROW(PAINEL!$B$40)+$A301,COLUMN(LANÇAMENTOS!E297))))</f>
        <v/>
      </c>
      <c r="D301" s="207" t="str">
        <f ca="1">TRIM(INDIRECT("PAINEL!"&amp;ADDRESS(ROW(PAINEL!$B$40)+$A301,COLUMN(LANÇAMENTOS!K297))))</f>
        <v/>
      </c>
      <c r="E301" s="209"/>
      <c r="F301" s="201" t="str">
        <f t="shared" ref="F301" ca="1" si="261">IF(B301&lt;&gt;"",E301+SUM(H301:GE301)-SUM(H302:GE302),"")</f>
        <v/>
      </c>
      <c r="G301" s="29" t="s">
        <v>43</v>
      </c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40"/>
      <c r="EG301" s="40"/>
      <c r="EH301" s="40"/>
      <c r="EI301" s="40"/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1"/>
    </row>
    <row r="302" spans="1:187" s="25" customFormat="1" ht="20.149999999999999" customHeight="1" x14ac:dyDescent="0.35">
      <c r="A302" s="204"/>
      <c r="B302" s="206"/>
      <c r="C302" s="208"/>
      <c r="D302" s="208"/>
      <c r="E302" s="210"/>
      <c r="F302" s="202"/>
      <c r="G302" s="26" t="s">
        <v>44</v>
      </c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  <c r="FM302" s="35"/>
      <c r="FN302" s="35"/>
      <c r="FO302" s="35"/>
      <c r="FP302" s="35"/>
      <c r="FQ302" s="35"/>
      <c r="FR302" s="35"/>
      <c r="FS302" s="35"/>
      <c r="FT302" s="35"/>
      <c r="FU302" s="35"/>
      <c r="FV302" s="35"/>
      <c r="FW302" s="35"/>
      <c r="FX302" s="35"/>
      <c r="FY302" s="35"/>
      <c r="FZ302" s="35"/>
      <c r="GA302" s="35"/>
      <c r="GB302" s="35"/>
      <c r="GC302" s="35"/>
      <c r="GD302" s="35"/>
      <c r="GE302" s="42"/>
    </row>
    <row r="303" spans="1:187" s="25" customFormat="1" ht="20.149999999999999" customHeight="1" x14ac:dyDescent="0.35">
      <c r="A303" s="211">
        <f t="shared" si="246"/>
        <v>144</v>
      </c>
      <c r="B303" s="213" t="str">
        <f ca="1">HYPERLINK("#"&amp;"PAINEL!"&amp;ADDRESS(ROW(PAINEL!$B$40)+$A303,2),TRIM(INDIRECT("PAINEL!"&amp;ADDRESS(ROW(PAINEL!$B$40)+$A303,COLUMN(LANÇAMENTOS!C299)))))</f>
        <v/>
      </c>
      <c r="C303" s="215" t="str">
        <f ca="1">TRIM(INDIRECT("PAINEL!"&amp;ADDRESS(ROW(PAINEL!$B$40)+$A303,COLUMN(LANÇAMENTOS!E299))))</f>
        <v/>
      </c>
      <c r="D303" s="215" t="str">
        <f ca="1">TRIM(INDIRECT("PAINEL!"&amp;ADDRESS(ROW(PAINEL!$B$40)+$A303,COLUMN(LANÇAMENTOS!K299))))</f>
        <v/>
      </c>
      <c r="E303" s="217"/>
      <c r="F303" s="199" t="str">
        <f t="shared" ref="F303" ca="1" si="262">IF(B303&lt;&gt;"",E303+SUM(H303:GE303)-SUM(H304:GE304),"")</f>
        <v/>
      </c>
      <c r="G303" s="27" t="s">
        <v>43</v>
      </c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  <c r="FR303" s="36"/>
      <c r="FS303" s="36"/>
      <c r="FT303" s="36"/>
      <c r="FU303" s="36"/>
      <c r="FV303" s="36"/>
      <c r="FW303" s="36"/>
      <c r="FX303" s="36"/>
      <c r="FY303" s="36"/>
      <c r="FZ303" s="36"/>
      <c r="GA303" s="36"/>
      <c r="GB303" s="36"/>
      <c r="GC303" s="36"/>
      <c r="GD303" s="36"/>
      <c r="GE303" s="37"/>
    </row>
    <row r="304" spans="1:187" s="25" customFormat="1" ht="20.149999999999999" customHeight="1" x14ac:dyDescent="0.35">
      <c r="A304" s="212"/>
      <c r="B304" s="214"/>
      <c r="C304" s="216"/>
      <c r="D304" s="216"/>
      <c r="E304" s="218"/>
      <c r="F304" s="200"/>
      <c r="G304" s="28" t="s">
        <v>44</v>
      </c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9"/>
    </row>
    <row r="305" spans="1:187" s="25" customFormat="1" ht="20.149999999999999" customHeight="1" x14ac:dyDescent="0.35">
      <c r="A305" s="203">
        <f t="shared" ref="A305" si="263">A303+1</f>
        <v>145</v>
      </c>
      <c r="B305" s="205" t="str">
        <f ca="1">HYPERLINK("#"&amp;"PAINEL!"&amp;ADDRESS(ROW(PAINEL!$B$40)+$A305,2),TRIM(INDIRECT("PAINEL!"&amp;ADDRESS(ROW(PAINEL!$B$40)+$A305,COLUMN(LANÇAMENTOS!C301)))))</f>
        <v/>
      </c>
      <c r="C305" s="207" t="str">
        <f ca="1">TRIM(INDIRECT("PAINEL!"&amp;ADDRESS(ROW(PAINEL!$B$40)+$A305,COLUMN(LANÇAMENTOS!E301))))</f>
        <v/>
      </c>
      <c r="D305" s="207" t="str">
        <f ca="1">TRIM(INDIRECT("PAINEL!"&amp;ADDRESS(ROW(PAINEL!$B$40)+$A305,COLUMN(LANÇAMENTOS!K301))))</f>
        <v/>
      </c>
      <c r="E305" s="209"/>
      <c r="F305" s="201" t="str">
        <f t="shared" ref="F305" ca="1" si="264">IF(B305&lt;&gt;"",E305+SUM(H305:GE305)-SUM(H306:GE306),"")</f>
        <v/>
      </c>
      <c r="G305" s="29" t="s">
        <v>43</v>
      </c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1"/>
    </row>
    <row r="306" spans="1:187" s="25" customFormat="1" ht="20.149999999999999" customHeight="1" x14ac:dyDescent="0.35">
      <c r="A306" s="204"/>
      <c r="B306" s="206"/>
      <c r="C306" s="208"/>
      <c r="D306" s="208"/>
      <c r="E306" s="210"/>
      <c r="F306" s="202"/>
      <c r="G306" s="26" t="s">
        <v>44</v>
      </c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  <c r="FM306" s="35"/>
      <c r="FN306" s="35"/>
      <c r="FO306" s="35"/>
      <c r="FP306" s="35"/>
      <c r="FQ306" s="35"/>
      <c r="FR306" s="35"/>
      <c r="FS306" s="35"/>
      <c r="FT306" s="35"/>
      <c r="FU306" s="35"/>
      <c r="FV306" s="35"/>
      <c r="FW306" s="35"/>
      <c r="FX306" s="35"/>
      <c r="FY306" s="35"/>
      <c r="FZ306" s="35"/>
      <c r="GA306" s="35"/>
      <c r="GB306" s="35"/>
      <c r="GC306" s="35"/>
      <c r="GD306" s="35"/>
      <c r="GE306" s="42"/>
    </row>
    <row r="307" spans="1:187" s="25" customFormat="1" ht="20.149999999999999" customHeight="1" x14ac:dyDescent="0.35">
      <c r="A307" s="211">
        <f t="shared" si="246"/>
        <v>146</v>
      </c>
      <c r="B307" s="213" t="str">
        <f ca="1">HYPERLINK("#"&amp;"PAINEL!"&amp;ADDRESS(ROW(PAINEL!$B$40)+$A307,2),TRIM(INDIRECT("PAINEL!"&amp;ADDRESS(ROW(PAINEL!$B$40)+$A307,COLUMN(LANÇAMENTOS!C303)))))</f>
        <v/>
      </c>
      <c r="C307" s="215" t="str">
        <f ca="1">TRIM(INDIRECT("PAINEL!"&amp;ADDRESS(ROW(PAINEL!$B$40)+$A307,COLUMN(LANÇAMENTOS!E303))))</f>
        <v/>
      </c>
      <c r="D307" s="215" t="str">
        <f ca="1">TRIM(INDIRECT("PAINEL!"&amp;ADDRESS(ROW(PAINEL!$B$40)+$A307,COLUMN(LANÇAMENTOS!K303))))</f>
        <v/>
      </c>
      <c r="E307" s="217"/>
      <c r="F307" s="199" t="str">
        <f t="shared" ref="F307" ca="1" si="265">IF(B307&lt;&gt;"",E307+SUM(H307:GE307)-SUM(H308:GE308),"")</f>
        <v/>
      </c>
      <c r="G307" s="27" t="s">
        <v>43</v>
      </c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36"/>
      <c r="GC307" s="36"/>
      <c r="GD307" s="36"/>
      <c r="GE307" s="37"/>
    </row>
    <row r="308" spans="1:187" s="25" customFormat="1" ht="20.149999999999999" customHeight="1" x14ac:dyDescent="0.35">
      <c r="A308" s="212"/>
      <c r="B308" s="214"/>
      <c r="C308" s="216"/>
      <c r="D308" s="216"/>
      <c r="E308" s="218"/>
      <c r="F308" s="200"/>
      <c r="G308" s="28" t="s">
        <v>44</v>
      </c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8"/>
      <c r="GE308" s="39"/>
    </row>
    <row r="309" spans="1:187" s="25" customFormat="1" ht="20.149999999999999" customHeight="1" x14ac:dyDescent="0.35">
      <c r="A309" s="203">
        <f t="shared" ref="A309" si="266">A307+1</f>
        <v>147</v>
      </c>
      <c r="B309" s="205" t="str">
        <f ca="1">HYPERLINK("#"&amp;"PAINEL!"&amp;ADDRESS(ROW(PAINEL!$B$40)+$A309,2),TRIM(INDIRECT("PAINEL!"&amp;ADDRESS(ROW(PAINEL!$B$40)+$A309,COLUMN(LANÇAMENTOS!C305)))))</f>
        <v/>
      </c>
      <c r="C309" s="207" t="str">
        <f ca="1">TRIM(INDIRECT("PAINEL!"&amp;ADDRESS(ROW(PAINEL!$B$40)+$A309,COLUMN(LANÇAMENTOS!E305))))</f>
        <v/>
      </c>
      <c r="D309" s="207" t="str">
        <f ca="1">TRIM(INDIRECT("PAINEL!"&amp;ADDRESS(ROW(PAINEL!$B$40)+$A309,COLUMN(LANÇAMENTOS!K305))))</f>
        <v/>
      </c>
      <c r="E309" s="209"/>
      <c r="F309" s="201" t="str">
        <f t="shared" ref="F309" ca="1" si="267">IF(B309&lt;&gt;"",E309+SUM(H309:GE309)-SUM(H310:GE310),"")</f>
        <v/>
      </c>
      <c r="G309" s="29" t="s">
        <v>43</v>
      </c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1"/>
    </row>
    <row r="310" spans="1:187" s="25" customFormat="1" ht="20.149999999999999" customHeight="1" x14ac:dyDescent="0.35">
      <c r="A310" s="204"/>
      <c r="B310" s="206"/>
      <c r="C310" s="208"/>
      <c r="D310" s="208"/>
      <c r="E310" s="210"/>
      <c r="F310" s="202"/>
      <c r="G310" s="26" t="s">
        <v>44</v>
      </c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  <c r="GA310" s="35"/>
      <c r="GB310" s="35"/>
      <c r="GC310" s="35"/>
      <c r="GD310" s="35"/>
      <c r="GE310" s="42"/>
    </row>
    <row r="311" spans="1:187" s="25" customFormat="1" ht="20.149999999999999" customHeight="1" x14ac:dyDescent="0.35">
      <c r="A311" s="211">
        <f t="shared" si="246"/>
        <v>148</v>
      </c>
      <c r="B311" s="213" t="str">
        <f ca="1">HYPERLINK("#"&amp;"PAINEL!"&amp;ADDRESS(ROW(PAINEL!$B$40)+$A311,2),TRIM(INDIRECT("PAINEL!"&amp;ADDRESS(ROW(PAINEL!$B$40)+$A311,COLUMN(LANÇAMENTOS!C307)))))</f>
        <v/>
      </c>
      <c r="C311" s="215" t="str">
        <f ca="1">TRIM(INDIRECT("PAINEL!"&amp;ADDRESS(ROW(PAINEL!$B$40)+$A311,COLUMN(LANÇAMENTOS!E307))))</f>
        <v/>
      </c>
      <c r="D311" s="215" t="str">
        <f ca="1">TRIM(INDIRECT("PAINEL!"&amp;ADDRESS(ROW(PAINEL!$B$40)+$A311,COLUMN(LANÇAMENTOS!K307))))</f>
        <v/>
      </c>
      <c r="E311" s="217"/>
      <c r="F311" s="199" t="str">
        <f t="shared" ref="F311" ca="1" si="268">IF(B311&lt;&gt;"",E311+SUM(H311:GE311)-SUM(H312:GE312),"")</f>
        <v/>
      </c>
      <c r="G311" s="27" t="s">
        <v>43</v>
      </c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P311" s="36"/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  <c r="FI311" s="36"/>
      <c r="FJ311" s="36"/>
      <c r="FK311" s="36"/>
      <c r="FL311" s="36"/>
      <c r="FM311" s="36"/>
      <c r="FN311" s="36"/>
      <c r="FO311" s="36"/>
      <c r="FP311" s="36"/>
      <c r="FQ311" s="36"/>
      <c r="FR311" s="36"/>
      <c r="FS311" s="36"/>
      <c r="FT311" s="36"/>
      <c r="FU311" s="36"/>
      <c r="FV311" s="36"/>
      <c r="FW311" s="36"/>
      <c r="FX311" s="36"/>
      <c r="FY311" s="36"/>
      <c r="FZ311" s="36"/>
      <c r="GA311" s="36"/>
      <c r="GB311" s="36"/>
      <c r="GC311" s="36"/>
      <c r="GD311" s="36"/>
      <c r="GE311" s="37"/>
    </row>
    <row r="312" spans="1:187" s="25" customFormat="1" ht="20.149999999999999" customHeight="1" x14ac:dyDescent="0.35">
      <c r="A312" s="212"/>
      <c r="B312" s="214"/>
      <c r="C312" s="216"/>
      <c r="D312" s="216"/>
      <c r="E312" s="218"/>
      <c r="F312" s="200"/>
      <c r="G312" s="28" t="s">
        <v>44</v>
      </c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8"/>
      <c r="GA312" s="38"/>
      <c r="GB312" s="38"/>
      <c r="GC312" s="38"/>
      <c r="GD312" s="38"/>
      <c r="GE312" s="39"/>
    </row>
    <row r="313" spans="1:187" s="25" customFormat="1" ht="20.149999999999999" customHeight="1" x14ac:dyDescent="0.35">
      <c r="A313" s="203">
        <f t="shared" ref="A313" si="269">A311+1</f>
        <v>149</v>
      </c>
      <c r="B313" s="205" t="str">
        <f ca="1">HYPERLINK("#"&amp;"PAINEL!"&amp;ADDRESS(ROW(PAINEL!$B$40)+$A313,2),TRIM(INDIRECT("PAINEL!"&amp;ADDRESS(ROW(PAINEL!$B$40)+$A313,COLUMN(LANÇAMENTOS!C309)))))</f>
        <v/>
      </c>
      <c r="C313" s="207" t="str">
        <f ca="1">TRIM(INDIRECT("PAINEL!"&amp;ADDRESS(ROW(PAINEL!$B$40)+$A313,COLUMN(LANÇAMENTOS!E309))))</f>
        <v/>
      </c>
      <c r="D313" s="207" t="str">
        <f ca="1">TRIM(INDIRECT("PAINEL!"&amp;ADDRESS(ROW(PAINEL!$B$40)+$A313,COLUMN(LANÇAMENTOS!K309))))</f>
        <v/>
      </c>
      <c r="E313" s="209"/>
      <c r="F313" s="201" t="str">
        <f t="shared" ref="F313" ca="1" si="270">IF(B313&lt;&gt;"",E313+SUM(H313:GE313)-SUM(H314:GE314),"")</f>
        <v/>
      </c>
      <c r="G313" s="29" t="s">
        <v>43</v>
      </c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1"/>
    </row>
    <row r="314" spans="1:187" s="25" customFormat="1" ht="20.149999999999999" customHeight="1" x14ac:dyDescent="0.35">
      <c r="A314" s="204"/>
      <c r="B314" s="206"/>
      <c r="C314" s="208"/>
      <c r="D314" s="208"/>
      <c r="E314" s="210"/>
      <c r="F314" s="202"/>
      <c r="G314" s="26" t="s">
        <v>44</v>
      </c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  <c r="FM314" s="35"/>
      <c r="FN314" s="35"/>
      <c r="FO314" s="35"/>
      <c r="FP314" s="35"/>
      <c r="FQ314" s="35"/>
      <c r="FR314" s="35"/>
      <c r="FS314" s="35"/>
      <c r="FT314" s="35"/>
      <c r="FU314" s="35"/>
      <c r="FV314" s="35"/>
      <c r="FW314" s="35"/>
      <c r="FX314" s="35"/>
      <c r="FY314" s="35"/>
      <c r="FZ314" s="35"/>
      <c r="GA314" s="35"/>
      <c r="GB314" s="35"/>
      <c r="GC314" s="35"/>
      <c r="GD314" s="35"/>
      <c r="GE314" s="42"/>
    </row>
    <row r="315" spans="1:187" s="25" customFormat="1" ht="20.149999999999999" customHeight="1" x14ac:dyDescent="0.35">
      <c r="A315" s="211">
        <f t="shared" si="246"/>
        <v>150</v>
      </c>
      <c r="B315" s="213" t="str">
        <f ca="1">HYPERLINK("#"&amp;"PAINEL!"&amp;ADDRESS(ROW(PAINEL!$B$40)+$A315,2),TRIM(INDIRECT("PAINEL!"&amp;ADDRESS(ROW(PAINEL!$B$40)+$A315,COLUMN(LANÇAMENTOS!C311)))))</f>
        <v/>
      </c>
      <c r="C315" s="215" t="str">
        <f ca="1">TRIM(INDIRECT("PAINEL!"&amp;ADDRESS(ROW(PAINEL!$B$40)+$A315,COLUMN(LANÇAMENTOS!E311))))</f>
        <v/>
      </c>
      <c r="D315" s="215" t="str">
        <f ca="1">TRIM(INDIRECT("PAINEL!"&amp;ADDRESS(ROW(PAINEL!$B$40)+$A315,COLUMN(LANÇAMENTOS!K311))))</f>
        <v/>
      </c>
      <c r="E315" s="217"/>
      <c r="F315" s="199" t="str">
        <f t="shared" ref="F315" ca="1" si="271">IF(B315&lt;&gt;"",E315+SUM(H315:GE315)-SUM(H316:GE316),"")</f>
        <v/>
      </c>
      <c r="G315" s="27" t="s">
        <v>43</v>
      </c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  <c r="DG315" s="36"/>
      <c r="DH315" s="36"/>
      <c r="DI315" s="36"/>
      <c r="DJ315" s="36"/>
      <c r="DK315" s="36"/>
      <c r="DL315" s="36"/>
      <c r="DM315" s="36"/>
      <c r="DN315" s="36"/>
      <c r="DO315" s="36"/>
      <c r="DP315" s="36"/>
      <c r="DQ315" s="36"/>
      <c r="DR315" s="36"/>
      <c r="DS315" s="36"/>
      <c r="DT315" s="36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E315" s="36"/>
      <c r="EF315" s="36"/>
      <c r="EG315" s="36"/>
      <c r="EH315" s="36"/>
      <c r="EI315" s="36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  <c r="ET315" s="36"/>
      <c r="EU315" s="36"/>
      <c r="EV315" s="36"/>
      <c r="EW315" s="36"/>
      <c r="EX315" s="36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  <c r="FI315" s="36"/>
      <c r="FJ315" s="36"/>
      <c r="FK315" s="36"/>
      <c r="FL315" s="36"/>
      <c r="FM315" s="36"/>
      <c r="FN315" s="36"/>
      <c r="FO315" s="36"/>
      <c r="FP315" s="36"/>
      <c r="FQ315" s="36"/>
      <c r="FR315" s="36"/>
      <c r="FS315" s="36"/>
      <c r="FT315" s="36"/>
      <c r="FU315" s="36"/>
      <c r="FV315" s="36"/>
      <c r="FW315" s="36"/>
      <c r="FX315" s="36"/>
      <c r="FY315" s="36"/>
      <c r="FZ315" s="36"/>
      <c r="GA315" s="36"/>
      <c r="GB315" s="36"/>
      <c r="GC315" s="36"/>
      <c r="GD315" s="36"/>
      <c r="GE315" s="37"/>
    </row>
    <row r="316" spans="1:187" s="25" customFormat="1" ht="20.149999999999999" customHeight="1" x14ac:dyDescent="0.35">
      <c r="A316" s="212"/>
      <c r="B316" s="214"/>
      <c r="C316" s="216"/>
      <c r="D316" s="216"/>
      <c r="E316" s="218"/>
      <c r="F316" s="200"/>
      <c r="G316" s="28" t="s">
        <v>44</v>
      </c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9"/>
    </row>
    <row r="317" spans="1:187" s="25" customFormat="1" ht="20.149999999999999" customHeight="1" x14ac:dyDescent="0.35">
      <c r="A317" s="203">
        <f t="shared" ref="A317" si="272">A315+1</f>
        <v>151</v>
      </c>
      <c r="B317" s="205" t="str">
        <f ca="1">HYPERLINK("#"&amp;"PAINEL!"&amp;ADDRESS(ROW(PAINEL!$B$40)+$A317,2),TRIM(INDIRECT("PAINEL!"&amp;ADDRESS(ROW(PAINEL!$B$40)+$A317,COLUMN(LANÇAMENTOS!C313)))))</f>
        <v/>
      </c>
      <c r="C317" s="207" t="str">
        <f ca="1">TRIM(INDIRECT("PAINEL!"&amp;ADDRESS(ROW(PAINEL!$B$40)+$A317,COLUMN(LANÇAMENTOS!E313))))</f>
        <v/>
      </c>
      <c r="D317" s="207" t="str">
        <f ca="1">TRIM(INDIRECT("PAINEL!"&amp;ADDRESS(ROW(PAINEL!$B$40)+$A317,COLUMN(LANÇAMENTOS!K313))))</f>
        <v/>
      </c>
      <c r="E317" s="209"/>
      <c r="F317" s="201" t="str">
        <f t="shared" ref="F317" ca="1" si="273">IF(B317&lt;&gt;"",E317+SUM(H317:GE317)-SUM(H318:GE318),"")</f>
        <v/>
      </c>
      <c r="G317" s="29" t="s">
        <v>43</v>
      </c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1"/>
    </row>
    <row r="318" spans="1:187" s="25" customFormat="1" ht="20.149999999999999" customHeight="1" x14ac:dyDescent="0.35">
      <c r="A318" s="204"/>
      <c r="B318" s="206"/>
      <c r="C318" s="208"/>
      <c r="D318" s="208"/>
      <c r="E318" s="210"/>
      <c r="F318" s="202"/>
      <c r="G318" s="26" t="s">
        <v>44</v>
      </c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35"/>
      <c r="GA318" s="35"/>
      <c r="GB318" s="35"/>
      <c r="GC318" s="35"/>
      <c r="GD318" s="35"/>
      <c r="GE318" s="42"/>
    </row>
    <row r="319" spans="1:187" s="25" customFormat="1" ht="20.149999999999999" customHeight="1" x14ac:dyDescent="0.35">
      <c r="A319" s="211">
        <f t="shared" si="246"/>
        <v>152</v>
      </c>
      <c r="B319" s="213" t="str">
        <f ca="1">HYPERLINK("#"&amp;"PAINEL!"&amp;ADDRESS(ROW(PAINEL!$B$40)+$A319,2),TRIM(INDIRECT("PAINEL!"&amp;ADDRESS(ROW(PAINEL!$B$40)+$A319,COLUMN(LANÇAMENTOS!C315)))))</f>
        <v/>
      </c>
      <c r="C319" s="215" t="str">
        <f ca="1">TRIM(INDIRECT("PAINEL!"&amp;ADDRESS(ROW(PAINEL!$B$40)+$A319,COLUMN(LANÇAMENTOS!E315))))</f>
        <v/>
      </c>
      <c r="D319" s="215" t="str">
        <f ca="1">TRIM(INDIRECT("PAINEL!"&amp;ADDRESS(ROW(PAINEL!$B$40)+$A319,COLUMN(LANÇAMENTOS!K315))))</f>
        <v/>
      </c>
      <c r="E319" s="217"/>
      <c r="F319" s="199" t="str">
        <f t="shared" ref="F319" ca="1" si="274">IF(B319&lt;&gt;"",E319+SUM(H319:GE319)-SUM(H320:GE320),"")</f>
        <v/>
      </c>
      <c r="G319" s="27" t="s">
        <v>43</v>
      </c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  <c r="FR319" s="36"/>
      <c r="FS319" s="36"/>
      <c r="FT319" s="36"/>
      <c r="FU319" s="36"/>
      <c r="FV319" s="36"/>
      <c r="FW319" s="36"/>
      <c r="FX319" s="36"/>
      <c r="FY319" s="36"/>
      <c r="FZ319" s="36"/>
      <c r="GA319" s="36"/>
      <c r="GB319" s="36"/>
      <c r="GC319" s="36"/>
      <c r="GD319" s="36"/>
      <c r="GE319" s="37"/>
    </row>
    <row r="320" spans="1:187" s="25" customFormat="1" ht="20.149999999999999" customHeight="1" x14ac:dyDescent="0.35">
      <c r="A320" s="212"/>
      <c r="B320" s="214"/>
      <c r="C320" s="216"/>
      <c r="D320" s="216"/>
      <c r="E320" s="218"/>
      <c r="F320" s="200"/>
      <c r="G320" s="28" t="s">
        <v>44</v>
      </c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8"/>
      <c r="GE320" s="39"/>
    </row>
    <row r="321" spans="1:187" s="25" customFormat="1" ht="20.149999999999999" customHeight="1" x14ac:dyDescent="0.35">
      <c r="A321" s="203">
        <f t="shared" ref="A321" si="275">A319+1</f>
        <v>153</v>
      </c>
      <c r="B321" s="205" t="str">
        <f ca="1">HYPERLINK("#"&amp;"PAINEL!"&amp;ADDRESS(ROW(PAINEL!$B$40)+$A321,2),TRIM(INDIRECT("PAINEL!"&amp;ADDRESS(ROW(PAINEL!$B$40)+$A321,COLUMN(LANÇAMENTOS!C317)))))</f>
        <v/>
      </c>
      <c r="C321" s="207" t="str">
        <f ca="1">TRIM(INDIRECT("PAINEL!"&amp;ADDRESS(ROW(PAINEL!$B$40)+$A321,COLUMN(LANÇAMENTOS!E317))))</f>
        <v/>
      </c>
      <c r="D321" s="207" t="str">
        <f ca="1">TRIM(INDIRECT("PAINEL!"&amp;ADDRESS(ROW(PAINEL!$B$40)+$A321,COLUMN(LANÇAMENTOS!K317))))</f>
        <v/>
      </c>
      <c r="E321" s="209"/>
      <c r="F321" s="201" t="str">
        <f t="shared" ref="F321" ca="1" si="276">IF(B321&lt;&gt;"",E321+SUM(H321:GE321)-SUM(H322:GE322),"")</f>
        <v/>
      </c>
      <c r="G321" s="29" t="s">
        <v>43</v>
      </c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1"/>
    </row>
    <row r="322" spans="1:187" s="25" customFormat="1" ht="20.149999999999999" customHeight="1" x14ac:dyDescent="0.35">
      <c r="A322" s="204"/>
      <c r="B322" s="206"/>
      <c r="C322" s="208"/>
      <c r="D322" s="208"/>
      <c r="E322" s="210"/>
      <c r="F322" s="202"/>
      <c r="G322" s="26" t="s">
        <v>44</v>
      </c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  <c r="FM322" s="35"/>
      <c r="FN322" s="35"/>
      <c r="FO322" s="35"/>
      <c r="FP322" s="35"/>
      <c r="FQ322" s="35"/>
      <c r="FR322" s="35"/>
      <c r="FS322" s="35"/>
      <c r="FT322" s="35"/>
      <c r="FU322" s="35"/>
      <c r="FV322" s="35"/>
      <c r="FW322" s="35"/>
      <c r="FX322" s="35"/>
      <c r="FY322" s="35"/>
      <c r="FZ322" s="35"/>
      <c r="GA322" s="35"/>
      <c r="GB322" s="35"/>
      <c r="GC322" s="35"/>
      <c r="GD322" s="35"/>
      <c r="GE322" s="42"/>
    </row>
    <row r="323" spans="1:187" s="25" customFormat="1" ht="20.149999999999999" customHeight="1" x14ac:dyDescent="0.35">
      <c r="A323" s="211">
        <f t="shared" si="246"/>
        <v>154</v>
      </c>
      <c r="B323" s="213" t="str">
        <f ca="1">HYPERLINK("#"&amp;"PAINEL!"&amp;ADDRESS(ROW(PAINEL!$B$40)+$A323,2),TRIM(INDIRECT("PAINEL!"&amp;ADDRESS(ROW(PAINEL!$B$40)+$A323,COLUMN(LANÇAMENTOS!C319)))))</f>
        <v/>
      </c>
      <c r="C323" s="215" t="str">
        <f ca="1">TRIM(INDIRECT("PAINEL!"&amp;ADDRESS(ROW(PAINEL!$B$40)+$A323,COLUMN(LANÇAMENTOS!E319))))</f>
        <v/>
      </c>
      <c r="D323" s="215" t="str">
        <f ca="1">TRIM(INDIRECT("PAINEL!"&amp;ADDRESS(ROW(PAINEL!$B$40)+$A323,COLUMN(LANÇAMENTOS!K319))))</f>
        <v/>
      </c>
      <c r="E323" s="217"/>
      <c r="F323" s="199" t="str">
        <f t="shared" ref="F323" ca="1" si="277">IF(B323&lt;&gt;"",E323+SUM(H323:GE323)-SUM(H324:GE324),"")</f>
        <v/>
      </c>
      <c r="G323" s="27" t="s">
        <v>43</v>
      </c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  <c r="DG323" s="36"/>
      <c r="DH323" s="36"/>
      <c r="DI323" s="36"/>
      <c r="DJ323" s="36"/>
      <c r="DK323" s="36"/>
      <c r="DL323" s="36"/>
      <c r="DM323" s="36"/>
      <c r="DN323" s="36"/>
      <c r="DO323" s="36"/>
      <c r="DP323" s="36"/>
      <c r="DQ323" s="36"/>
      <c r="DR323" s="36"/>
      <c r="DS323" s="36"/>
      <c r="DT323" s="36"/>
      <c r="DU323" s="36"/>
      <c r="DV323" s="36"/>
      <c r="DW323" s="36"/>
      <c r="DX323" s="36"/>
      <c r="DY323" s="36"/>
      <c r="DZ323" s="36"/>
      <c r="EA323" s="36"/>
      <c r="EB323" s="36"/>
      <c r="EC323" s="36"/>
      <c r="ED323" s="36"/>
      <c r="EE323" s="36"/>
      <c r="EF323" s="36"/>
      <c r="EG323" s="36"/>
      <c r="EH323" s="36"/>
      <c r="EI323" s="36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  <c r="ET323" s="36"/>
      <c r="EU323" s="36"/>
      <c r="EV323" s="36"/>
      <c r="EW323" s="36"/>
      <c r="EX323" s="36"/>
      <c r="EY323" s="36"/>
      <c r="EZ323" s="36"/>
      <c r="FA323" s="36"/>
      <c r="FB323" s="36"/>
      <c r="FC323" s="36"/>
      <c r="FD323" s="36"/>
      <c r="FE323" s="36"/>
      <c r="FF323" s="36"/>
      <c r="FG323" s="36"/>
      <c r="FH323" s="36"/>
      <c r="FI323" s="36"/>
      <c r="FJ323" s="36"/>
      <c r="FK323" s="36"/>
      <c r="FL323" s="36"/>
      <c r="FM323" s="36"/>
      <c r="FN323" s="36"/>
      <c r="FO323" s="36"/>
      <c r="FP323" s="36"/>
      <c r="FQ323" s="36"/>
      <c r="FR323" s="36"/>
      <c r="FS323" s="36"/>
      <c r="FT323" s="36"/>
      <c r="FU323" s="36"/>
      <c r="FV323" s="36"/>
      <c r="FW323" s="36"/>
      <c r="FX323" s="36"/>
      <c r="FY323" s="36"/>
      <c r="FZ323" s="36"/>
      <c r="GA323" s="36"/>
      <c r="GB323" s="36"/>
      <c r="GC323" s="36"/>
      <c r="GD323" s="36"/>
      <c r="GE323" s="37"/>
    </row>
    <row r="324" spans="1:187" s="25" customFormat="1" ht="20.149999999999999" customHeight="1" x14ac:dyDescent="0.35">
      <c r="A324" s="212"/>
      <c r="B324" s="214"/>
      <c r="C324" s="216"/>
      <c r="D324" s="216"/>
      <c r="E324" s="218"/>
      <c r="F324" s="200"/>
      <c r="G324" s="28" t="s">
        <v>44</v>
      </c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9"/>
    </row>
    <row r="325" spans="1:187" s="25" customFormat="1" ht="20.149999999999999" customHeight="1" x14ac:dyDescent="0.35">
      <c r="A325" s="203">
        <f t="shared" ref="A325" si="278">A323+1</f>
        <v>155</v>
      </c>
      <c r="B325" s="205" t="str">
        <f ca="1">HYPERLINK("#"&amp;"PAINEL!"&amp;ADDRESS(ROW(PAINEL!$B$40)+$A325,2),TRIM(INDIRECT("PAINEL!"&amp;ADDRESS(ROW(PAINEL!$B$40)+$A325,COLUMN(LANÇAMENTOS!C321)))))</f>
        <v/>
      </c>
      <c r="C325" s="207" t="str">
        <f ca="1">TRIM(INDIRECT("PAINEL!"&amp;ADDRESS(ROW(PAINEL!$B$40)+$A325,COLUMN(LANÇAMENTOS!E321))))</f>
        <v/>
      </c>
      <c r="D325" s="207" t="str">
        <f ca="1">TRIM(INDIRECT("PAINEL!"&amp;ADDRESS(ROW(PAINEL!$B$40)+$A325,COLUMN(LANÇAMENTOS!K321))))</f>
        <v/>
      </c>
      <c r="E325" s="209"/>
      <c r="F325" s="201" t="str">
        <f t="shared" ref="F325" ca="1" si="279">IF(B325&lt;&gt;"",E325+SUM(H325:GE325)-SUM(H326:GE326),"")</f>
        <v/>
      </c>
      <c r="G325" s="29" t="s">
        <v>43</v>
      </c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  <c r="CD325" s="40"/>
      <c r="CE325" s="40"/>
      <c r="CF325" s="40"/>
      <c r="CG325" s="40"/>
      <c r="CH325" s="40"/>
      <c r="CI325" s="40"/>
      <c r="CJ325" s="40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/>
      <c r="EE325" s="40"/>
      <c r="EF325" s="40"/>
      <c r="EG325" s="40"/>
      <c r="EH325" s="40"/>
      <c r="EI325" s="40"/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1"/>
    </row>
    <row r="326" spans="1:187" s="25" customFormat="1" ht="20.149999999999999" customHeight="1" x14ac:dyDescent="0.35">
      <c r="A326" s="204"/>
      <c r="B326" s="206"/>
      <c r="C326" s="208"/>
      <c r="D326" s="208"/>
      <c r="E326" s="210"/>
      <c r="F326" s="202"/>
      <c r="G326" s="26" t="s">
        <v>44</v>
      </c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  <c r="FM326" s="35"/>
      <c r="FN326" s="35"/>
      <c r="FO326" s="35"/>
      <c r="FP326" s="35"/>
      <c r="FQ326" s="35"/>
      <c r="FR326" s="35"/>
      <c r="FS326" s="35"/>
      <c r="FT326" s="35"/>
      <c r="FU326" s="35"/>
      <c r="FV326" s="35"/>
      <c r="FW326" s="35"/>
      <c r="FX326" s="35"/>
      <c r="FY326" s="35"/>
      <c r="FZ326" s="35"/>
      <c r="GA326" s="35"/>
      <c r="GB326" s="35"/>
      <c r="GC326" s="35"/>
      <c r="GD326" s="35"/>
      <c r="GE326" s="42"/>
    </row>
    <row r="327" spans="1:187" s="25" customFormat="1" ht="20.149999999999999" customHeight="1" x14ac:dyDescent="0.35">
      <c r="A327" s="211">
        <f t="shared" si="246"/>
        <v>156</v>
      </c>
      <c r="B327" s="213" t="str">
        <f ca="1">HYPERLINK("#"&amp;"PAINEL!"&amp;ADDRESS(ROW(PAINEL!$B$40)+$A327,2),TRIM(INDIRECT("PAINEL!"&amp;ADDRESS(ROW(PAINEL!$B$40)+$A327,COLUMN(LANÇAMENTOS!C323)))))</f>
        <v/>
      </c>
      <c r="C327" s="215" t="str">
        <f ca="1">TRIM(INDIRECT("PAINEL!"&amp;ADDRESS(ROW(PAINEL!$B$40)+$A327,COLUMN(LANÇAMENTOS!E323))))</f>
        <v/>
      </c>
      <c r="D327" s="215" t="str">
        <f ca="1">TRIM(INDIRECT("PAINEL!"&amp;ADDRESS(ROW(PAINEL!$B$40)+$A327,COLUMN(LANÇAMENTOS!K323))))</f>
        <v/>
      </c>
      <c r="E327" s="217"/>
      <c r="F327" s="199" t="str">
        <f t="shared" ref="F327" ca="1" si="280">IF(B327&lt;&gt;"",E327+SUM(H327:GE327)-SUM(H328:GE328),"")</f>
        <v/>
      </c>
      <c r="G327" s="27" t="s">
        <v>43</v>
      </c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P327" s="36"/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E327" s="36"/>
      <c r="EF327" s="36"/>
      <c r="EG327" s="36"/>
      <c r="EH327" s="36"/>
      <c r="EI327" s="36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  <c r="ET327" s="36"/>
      <c r="EU327" s="36"/>
      <c r="EV327" s="36"/>
      <c r="EW327" s="36"/>
      <c r="EX327" s="36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  <c r="FI327" s="36"/>
      <c r="FJ327" s="36"/>
      <c r="FK327" s="36"/>
      <c r="FL327" s="36"/>
      <c r="FM327" s="36"/>
      <c r="FN327" s="36"/>
      <c r="FO327" s="36"/>
      <c r="FP327" s="36"/>
      <c r="FQ327" s="36"/>
      <c r="FR327" s="36"/>
      <c r="FS327" s="36"/>
      <c r="FT327" s="36"/>
      <c r="FU327" s="36"/>
      <c r="FV327" s="36"/>
      <c r="FW327" s="36"/>
      <c r="FX327" s="36"/>
      <c r="FY327" s="36"/>
      <c r="FZ327" s="36"/>
      <c r="GA327" s="36"/>
      <c r="GB327" s="36"/>
      <c r="GC327" s="36"/>
      <c r="GD327" s="36"/>
      <c r="GE327" s="37"/>
    </row>
    <row r="328" spans="1:187" s="25" customFormat="1" ht="20.149999999999999" customHeight="1" x14ac:dyDescent="0.35">
      <c r="A328" s="212"/>
      <c r="B328" s="214"/>
      <c r="C328" s="216"/>
      <c r="D328" s="216"/>
      <c r="E328" s="218"/>
      <c r="F328" s="200"/>
      <c r="G328" s="28" t="s">
        <v>44</v>
      </c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8"/>
      <c r="GE328" s="39"/>
    </row>
    <row r="329" spans="1:187" s="25" customFormat="1" ht="20.149999999999999" customHeight="1" x14ac:dyDescent="0.35">
      <c r="A329" s="203">
        <f t="shared" ref="A329" si="281">A327+1</f>
        <v>157</v>
      </c>
      <c r="B329" s="205" t="str">
        <f ca="1">HYPERLINK("#"&amp;"PAINEL!"&amp;ADDRESS(ROW(PAINEL!$B$40)+$A329,2),TRIM(INDIRECT("PAINEL!"&amp;ADDRESS(ROW(PAINEL!$B$40)+$A329,COLUMN(LANÇAMENTOS!C325)))))</f>
        <v/>
      </c>
      <c r="C329" s="207" t="str">
        <f ca="1">TRIM(INDIRECT("PAINEL!"&amp;ADDRESS(ROW(PAINEL!$B$40)+$A329,COLUMN(LANÇAMENTOS!E325))))</f>
        <v/>
      </c>
      <c r="D329" s="207" t="str">
        <f ca="1">TRIM(INDIRECT("PAINEL!"&amp;ADDRESS(ROW(PAINEL!$B$40)+$A329,COLUMN(LANÇAMENTOS!K325))))</f>
        <v/>
      </c>
      <c r="E329" s="209"/>
      <c r="F329" s="201" t="str">
        <f t="shared" ref="F329" ca="1" si="282">IF(B329&lt;&gt;"",E329+SUM(H329:GE329)-SUM(H330:GE330),"")</f>
        <v/>
      </c>
      <c r="G329" s="29" t="s">
        <v>43</v>
      </c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0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1"/>
    </row>
    <row r="330" spans="1:187" s="25" customFormat="1" ht="20.149999999999999" customHeight="1" x14ac:dyDescent="0.35">
      <c r="A330" s="204"/>
      <c r="B330" s="206"/>
      <c r="C330" s="208"/>
      <c r="D330" s="208"/>
      <c r="E330" s="210"/>
      <c r="F330" s="202"/>
      <c r="G330" s="26" t="s">
        <v>44</v>
      </c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  <c r="FM330" s="35"/>
      <c r="FN330" s="35"/>
      <c r="FO330" s="35"/>
      <c r="FP330" s="35"/>
      <c r="FQ330" s="35"/>
      <c r="FR330" s="35"/>
      <c r="FS330" s="35"/>
      <c r="FT330" s="35"/>
      <c r="FU330" s="35"/>
      <c r="FV330" s="35"/>
      <c r="FW330" s="35"/>
      <c r="FX330" s="35"/>
      <c r="FY330" s="35"/>
      <c r="FZ330" s="35"/>
      <c r="GA330" s="35"/>
      <c r="GB330" s="35"/>
      <c r="GC330" s="35"/>
      <c r="GD330" s="35"/>
      <c r="GE330" s="42"/>
    </row>
    <row r="331" spans="1:187" s="25" customFormat="1" ht="20.149999999999999" customHeight="1" x14ac:dyDescent="0.35">
      <c r="A331" s="211">
        <f t="shared" si="246"/>
        <v>158</v>
      </c>
      <c r="B331" s="213" t="str">
        <f ca="1">HYPERLINK("#"&amp;"PAINEL!"&amp;ADDRESS(ROW(PAINEL!$B$40)+$A331,2),TRIM(INDIRECT("PAINEL!"&amp;ADDRESS(ROW(PAINEL!$B$40)+$A331,COLUMN(LANÇAMENTOS!C327)))))</f>
        <v/>
      </c>
      <c r="C331" s="215" t="str">
        <f ca="1">TRIM(INDIRECT("PAINEL!"&amp;ADDRESS(ROW(PAINEL!$B$40)+$A331,COLUMN(LANÇAMENTOS!E327))))</f>
        <v/>
      </c>
      <c r="D331" s="215" t="str">
        <f ca="1">TRIM(INDIRECT("PAINEL!"&amp;ADDRESS(ROW(PAINEL!$B$40)+$A331,COLUMN(LANÇAMENTOS!K327))))</f>
        <v/>
      </c>
      <c r="E331" s="217"/>
      <c r="F331" s="199" t="str">
        <f t="shared" ref="F331" ca="1" si="283">IF(B331&lt;&gt;"",E331+SUM(H331:GE331)-SUM(H332:GE332),"")</f>
        <v/>
      </c>
      <c r="G331" s="27" t="s">
        <v>43</v>
      </c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  <c r="FY331" s="36"/>
      <c r="FZ331" s="36"/>
      <c r="GA331" s="36"/>
      <c r="GB331" s="36"/>
      <c r="GC331" s="36"/>
      <c r="GD331" s="36"/>
      <c r="GE331" s="37"/>
    </row>
    <row r="332" spans="1:187" s="25" customFormat="1" ht="20.149999999999999" customHeight="1" x14ac:dyDescent="0.35">
      <c r="A332" s="212"/>
      <c r="B332" s="214"/>
      <c r="C332" s="216"/>
      <c r="D332" s="216"/>
      <c r="E332" s="218"/>
      <c r="F332" s="200"/>
      <c r="G332" s="28" t="s">
        <v>44</v>
      </c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8"/>
      <c r="GA332" s="38"/>
      <c r="GB332" s="38"/>
      <c r="GC332" s="38"/>
      <c r="GD332" s="38"/>
      <c r="GE332" s="39"/>
    </row>
    <row r="333" spans="1:187" s="25" customFormat="1" ht="20.149999999999999" customHeight="1" x14ac:dyDescent="0.35">
      <c r="A333" s="203">
        <f t="shared" ref="A333" si="284">A331+1</f>
        <v>159</v>
      </c>
      <c r="B333" s="205" t="str">
        <f ca="1">HYPERLINK("#"&amp;"PAINEL!"&amp;ADDRESS(ROW(PAINEL!$B$40)+$A333,2),TRIM(INDIRECT("PAINEL!"&amp;ADDRESS(ROW(PAINEL!$B$40)+$A333,COLUMN(LANÇAMENTOS!C329)))))</f>
        <v/>
      </c>
      <c r="C333" s="207" t="str">
        <f ca="1">TRIM(INDIRECT("PAINEL!"&amp;ADDRESS(ROW(PAINEL!$B$40)+$A333,COLUMN(LANÇAMENTOS!E329))))</f>
        <v/>
      </c>
      <c r="D333" s="207" t="str">
        <f ca="1">TRIM(INDIRECT("PAINEL!"&amp;ADDRESS(ROW(PAINEL!$B$40)+$A333,COLUMN(LANÇAMENTOS!K329))))</f>
        <v/>
      </c>
      <c r="E333" s="209"/>
      <c r="F333" s="201" t="str">
        <f t="shared" ref="F333" ca="1" si="285">IF(B333&lt;&gt;"",E333+SUM(H333:GE333)-SUM(H334:GE334),"")</f>
        <v/>
      </c>
      <c r="G333" s="29" t="s">
        <v>43</v>
      </c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1"/>
    </row>
    <row r="334" spans="1:187" s="25" customFormat="1" ht="20.149999999999999" customHeight="1" x14ac:dyDescent="0.35">
      <c r="A334" s="204"/>
      <c r="B334" s="206"/>
      <c r="C334" s="208"/>
      <c r="D334" s="208"/>
      <c r="E334" s="210"/>
      <c r="F334" s="202"/>
      <c r="G334" s="26" t="s">
        <v>44</v>
      </c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  <c r="GA334" s="35"/>
      <c r="GB334" s="35"/>
      <c r="GC334" s="35"/>
      <c r="GD334" s="35"/>
      <c r="GE334" s="42"/>
    </row>
    <row r="335" spans="1:187" s="25" customFormat="1" ht="20.149999999999999" customHeight="1" x14ac:dyDescent="0.35">
      <c r="A335" s="211">
        <f t="shared" si="246"/>
        <v>160</v>
      </c>
      <c r="B335" s="213" t="str">
        <f ca="1">HYPERLINK("#"&amp;"PAINEL!"&amp;ADDRESS(ROW(PAINEL!$B$40)+$A335,2),TRIM(INDIRECT("PAINEL!"&amp;ADDRESS(ROW(PAINEL!$B$40)+$A335,COLUMN(LANÇAMENTOS!C331)))))</f>
        <v/>
      </c>
      <c r="C335" s="215" t="str">
        <f ca="1">TRIM(INDIRECT("PAINEL!"&amp;ADDRESS(ROW(PAINEL!$B$40)+$A335,COLUMN(LANÇAMENTOS!E331))))</f>
        <v/>
      </c>
      <c r="D335" s="215" t="str">
        <f ca="1">TRIM(INDIRECT("PAINEL!"&amp;ADDRESS(ROW(PAINEL!$B$40)+$A335,COLUMN(LANÇAMENTOS!K331))))</f>
        <v/>
      </c>
      <c r="E335" s="217"/>
      <c r="F335" s="199" t="str">
        <f t="shared" ref="F335" ca="1" si="286">IF(B335&lt;&gt;"",E335+SUM(H335:GE335)-SUM(H336:GE336),"")</f>
        <v/>
      </c>
      <c r="G335" s="27" t="s">
        <v>43</v>
      </c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  <c r="FR335" s="36"/>
      <c r="FS335" s="36"/>
      <c r="FT335" s="36"/>
      <c r="FU335" s="36"/>
      <c r="FV335" s="36"/>
      <c r="FW335" s="36"/>
      <c r="FX335" s="36"/>
      <c r="FY335" s="36"/>
      <c r="FZ335" s="36"/>
      <c r="GA335" s="36"/>
      <c r="GB335" s="36"/>
      <c r="GC335" s="36"/>
      <c r="GD335" s="36"/>
      <c r="GE335" s="37"/>
    </row>
    <row r="336" spans="1:187" s="25" customFormat="1" ht="20.149999999999999" customHeight="1" x14ac:dyDescent="0.35">
      <c r="A336" s="212"/>
      <c r="B336" s="214"/>
      <c r="C336" s="216"/>
      <c r="D336" s="216"/>
      <c r="E336" s="218"/>
      <c r="F336" s="200"/>
      <c r="G336" s="28" t="s">
        <v>44</v>
      </c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8"/>
      <c r="GA336" s="38"/>
      <c r="GB336" s="38"/>
      <c r="GC336" s="38"/>
      <c r="GD336" s="38"/>
      <c r="GE336" s="39"/>
    </row>
    <row r="337" spans="1:187" s="25" customFormat="1" ht="20.149999999999999" customHeight="1" x14ac:dyDescent="0.35">
      <c r="A337" s="203">
        <f t="shared" ref="A337" si="287">A335+1</f>
        <v>161</v>
      </c>
      <c r="B337" s="205" t="str">
        <f ca="1">HYPERLINK("#"&amp;"PAINEL!"&amp;ADDRESS(ROW(PAINEL!$B$40)+$A337,2),TRIM(INDIRECT("PAINEL!"&amp;ADDRESS(ROW(PAINEL!$B$40)+$A337,COLUMN(LANÇAMENTOS!C333)))))</f>
        <v/>
      </c>
      <c r="C337" s="207" t="str">
        <f ca="1">TRIM(INDIRECT("PAINEL!"&amp;ADDRESS(ROW(PAINEL!$B$40)+$A337,COLUMN(LANÇAMENTOS!E333))))</f>
        <v/>
      </c>
      <c r="D337" s="207" t="str">
        <f ca="1">TRIM(INDIRECT("PAINEL!"&amp;ADDRESS(ROW(PAINEL!$B$40)+$A337,COLUMN(LANÇAMENTOS!K333))))</f>
        <v/>
      </c>
      <c r="E337" s="209"/>
      <c r="F337" s="201" t="str">
        <f t="shared" ref="F337" ca="1" si="288">IF(B337&lt;&gt;"",E337+SUM(H337:GE337)-SUM(H338:GE338),"")</f>
        <v/>
      </c>
      <c r="G337" s="29" t="s">
        <v>43</v>
      </c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1"/>
    </row>
    <row r="338" spans="1:187" s="25" customFormat="1" ht="20.149999999999999" customHeight="1" x14ac:dyDescent="0.35">
      <c r="A338" s="204"/>
      <c r="B338" s="206"/>
      <c r="C338" s="208"/>
      <c r="D338" s="208"/>
      <c r="E338" s="210"/>
      <c r="F338" s="202"/>
      <c r="G338" s="26" t="s">
        <v>44</v>
      </c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  <c r="FM338" s="35"/>
      <c r="FN338" s="35"/>
      <c r="FO338" s="35"/>
      <c r="FP338" s="35"/>
      <c r="FQ338" s="35"/>
      <c r="FR338" s="35"/>
      <c r="FS338" s="35"/>
      <c r="FT338" s="35"/>
      <c r="FU338" s="35"/>
      <c r="FV338" s="35"/>
      <c r="FW338" s="35"/>
      <c r="FX338" s="35"/>
      <c r="FY338" s="35"/>
      <c r="FZ338" s="35"/>
      <c r="GA338" s="35"/>
      <c r="GB338" s="35"/>
      <c r="GC338" s="35"/>
      <c r="GD338" s="35"/>
      <c r="GE338" s="42"/>
    </row>
    <row r="339" spans="1:187" s="25" customFormat="1" ht="20.149999999999999" customHeight="1" x14ac:dyDescent="0.35">
      <c r="A339" s="211">
        <f t="shared" si="246"/>
        <v>162</v>
      </c>
      <c r="B339" s="213" t="str">
        <f ca="1">HYPERLINK("#"&amp;"PAINEL!"&amp;ADDRESS(ROW(PAINEL!$B$40)+$A339,2),TRIM(INDIRECT("PAINEL!"&amp;ADDRESS(ROW(PAINEL!$B$40)+$A339,COLUMN(LANÇAMENTOS!C335)))))</f>
        <v/>
      </c>
      <c r="C339" s="215" t="str">
        <f ca="1">TRIM(INDIRECT("PAINEL!"&amp;ADDRESS(ROW(PAINEL!$B$40)+$A339,COLUMN(LANÇAMENTOS!E335))))</f>
        <v/>
      </c>
      <c r="D339" s="215" t="str">
        <f ca="1">TRIM(INDIRECT("PAINEL!"&amp;ADDRESS(ROW(PAINEL!$B$40)+$A339,COLUMN(LANÇAMENTOS!K335))))</f>
        <v/>
      </c>
      <c r="E339" s="217"/>
      <c r="F339" s="199" t="str">
        <f t="shared" ref="F339" ca="1" si="289">IF(B339&lt;&gt;"",E339+SUM(H339:GE339)-SUM(H340:GE340),"")</f>
        <v/>
      </c>
      <c r="G339" s="27" t="s">
        <v>43</v>
      </c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  <c r="FK339" s="36"/>
      <c r="FL339" s="36"/>
      <c r="FM339" s="36"/>
      <c r="FN339" s="36"/>
      <c r="FO339" s="36"/>
      <c r="FP339" s="36"/>
      <c r="FQ339" s="36"/>
      <c r="FR339" s="36"/>
      <c r="FS339" s="36"/>
      <c r="FT339" s="36"/>
      <c r="FU339" s="36"/>
      <c r="FV339" s="36"/>
      <c r="FW339" s="36"/>
      <c r="FX339" s="36"/>
      <c r="FY339" s="36"/>
      <c r="FZ339" s="36"/>
      <c r="GA339" s="36"/>
      <c r="GB339" s="36"/>
      <c r="GC339" s="36"/>
      <c r="GD339" s="36"/>
      <c r="GE339" s="37"/>
    </row>
    <row r="340" spans="1:187" s="25" customFormat="1" ht="20.149999999999999" customHeight="1" x14ac:dyDescent="0.35">
      <c r="A340" s="212"/>
      <c r="B340" s="214"/>
      <c r="C340" s="216"/>
      <c r="D340" s="216"/>
      <c r="E340" s="218"/>
      <c r="F340" s="200"/>
      <c r="G340" s="28" t="s">
        <v>44</v>
      </c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8"/>
      <c r="GE340" s="39"/>
    </row>
    <row r="341" spans="1:187" s="25" customFormat="1" ht="20.149999999999999" customHeight="1" x14ac:dyDescent="0.35">
      <c r="A341" s="203">
        <f t="shared" ref="A341" si="290">A339+1</f>
        <v>163</v>
      </c>
      <c r="B341" s="205" t="str">
        <f ca="1">HYPERLINK("#"&amp;"PAINEL!"&amp;ADDRESS(ROW(PAINEL!$B$40)+$A341,2),TRIM(INDIRECT("PAINEL!"&amp;ADDRESS(ROW(PAINEL!$B$40)+$A341,COLUMN(LANÇAMENTOS!C337)))))</f>
        <v/>
      </c>
      <c r="C341" s="207" t="str">
        <f ca="1">TRIM(INDIRECT("PAINEL!"&amp;ADDRESS(ROW(PAINEL!$B$40)+$A341,COLUMN(LANÇAMENTOS!E337))))</f>
        <v/>
      </c>
      <c r="D341" s="207" t="str">
        <f ca="1">TRIM(INDIRECT("PAINEL!"&amp;ADDRESS(ROW(PAINEL!$B$40)+$A341,COLUMN(LANÇAMENTOS!K337))))</f>
        <v/>
      </c>
      <c r="E341" s="209"/>
      <c r="F341" s="201" t="str">
        <f t="shared" ref="F341" ca="1" si="291">IF(B341&lt;&gt;"",E341+SUM(H341:GE341)-SUM(H342:GE342),"")</f>
        <v/>
      </c>
      <c r="G341" s="29" t="s">
        <v>43</v>
      </c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1"/>
    </row>
    <row r="342" spans="1:187" s="25" customFormat="1" ht="20.149999999999999" customHeight="1" x14ac:dyDescent="0.35">
      <c r="A342" s="204"/>
      <c r="B342" s="206"/>
      <c r="C342" s="208"/>
      <c r="D342" s="208"/>
      <c r="E342" s="210"/>
      <c r="F342" s="202"/>
      <c r="G342" s="26" t="s">
        <v>44</v>
      </c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  <c r="FM342" s="35"/>
      <c r="FN342" s="35"/>
      <c r="FO342" s="35"/>
      <c r="FP342" s="35"/>
      <c r="FQ342" s="35"/>
      <c r="FR342" s="35"/>
      <c r="FS342" s="35"/>
      <c r="FT342" s="35"/>
      <c r="FU342" s="35"/>
      <c r="FV342" s="35"/>
      <c r="FW342" s="35"/>
      <c r="FX342" s="35"/>
      <c r="FY342" s="35"/>
      <c r="FZ342" s="35"/>
      <c r="GA342" s="35"/>
      <c r="GB342" s="35"/>
      <c r="GC342" s="35"/>
      <c r="GD342" s="35"/>
      <c r="GE342" s="42"/>
    </row>
    <row r="343" spans="1:187" s="25" customFormat="1" ht="20.149999999999999" customHeight="1" x14ac:dyDescent="0.35">
      <c r="A343" s="211">
        <f t="shared" si="246"/>
        <v>164</v>
      </c>
      <c r="B343" s="213" t="str">
        <f ca="1">HYPERLINK("#"&amp;"PAINEL!"&amp;ADDRESS(ROW(PAINEL!$B$40)+$A343,2),TRIM(INDIRECT("PAINEL!"&amp;ADDRESS(ROW(PAINEL!$B$40)+$A343,COLUMN(LANÇAMENTOS!C339)))))</f>
        <v/>
      </c>
      <c r="C343" s="215" t="str">
        <f ca="1">TRIM(INDIRECT("PAINEL!"&amp;ADDRESS(ROW(PAINEL!$B$40)+$A343,COLUMN(LANÇAMENTOS!E339))))</f>
        <v/>
      </c>
      <c r="D343" s="215" t="str">
        <f ca="1">TRIM(INDIRECT("PAINEL!"&amp;ADDRESS(ROW(PAINEL!$B$40)+$A343,COLUMN(LANÇAMENTOS!K339))))</f>
        <v/>
      </c>
      <c r="E343" s="217"/>
      <c r="F343" s="199" t="str">
        <f t="shared" ref="F343" ca="1" si="292">IF(B343&lt;&gt;"",E343+SUM(H343:GE343)-SUM(H344:GE344),"")</f>
        <v/>
      </c>
      <c r="G343" s="27" t="s">
        <v>43</v>
      </c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  <c r="FR343" s="36"/>
      <c r="FS343" s="36"/>
      <c r="FT343" s="36"/>
      <c r="FU343" s="36"/>
      <c r="FV343" s="36"/>
      <c r="FW343" s="36"/>
      <c r="FX343" s="36"/>
      <c r="FY343" s="36"/>
      <c r="FZ343" s="36"/>
      <c r="GA343" s="36"/>
      <c r="GB343" s="36"/>
      <c r="GC343" s="36"/>
      <c r="GD343" s="36"/>
      <c r="GE343" s="37"/>
    </row>
    <row r="344" spans="1:187" s="25" customFormat="1" ht="20.149999999999999" customHeight="1" x14ac:dyDescent="0.35">
      <c r="A344" s="212"/>
      <c r="B344" s="214"/>
      <c r="C344" s="216"/>
      <c r="D344" s="216"/>
      <c r="E344" s="218"/>
      <c r="F344" s="200"/>
      <c r="G344" s="28" t="s">
        <v>44</v>
      </c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8"/>
      <c r="GE344" s="39"/>
    </row>
    <row r="345" spans="1:187" s="25" customFormat="1" ht="20.149999999999999" customHeight="1" x14ac:dyDescent="0.35">
      <c r="A345" s="203">
        <f t="shared" ref="A345" si="293">A343+1</f>
        <v>165</v>
      </c>
      <c r="B345" s="205" t="str">
        <f ca="1">HYPERLINK("#"&amp;"PAINEL!"&amp;ADDRESS(ROW(PAINEL!$B$40)+$A345,2),TRIM(INDIRECT("PAINEL!"&amp;ADDRESS(ROW(PAINEL!$B$40)+$A345,COLUMN(LANÇAMENTOS!C341)))))</f>
        <v/>
      </c>
      <c r="C345" s="207" t="str">
        <f ca="1">TRIM(INDIRECT("PAINEL!"&amp;ADDRESS(ROW(PAINEL!$B$40)+$A345,COLUMN(LANÇAMENTOS!E341))))</f>
        <v/>
      </c>
      <c r="D345" s="207" t="str">
        <f ca="1">TRIM(INDIRECT("PAINEL!"&amp;ADDRESS(ROW(PAINEL!$B$40)+$A345,COLUMN(LANÇAMENTOS!K341))))</f>
        <v/>
      </c>
      <c r="E345" s="209"/>
      <c r="F345" s="201" t="str">
        <f t="shared" ref="F345" ca="1" si="294">IF(B345&lt;&gt;"",E345+SUM(H345:GE345)-SUM(H346:GE346),"")</f>
        <v/>
      </c>
      <c r="G345" s="29" t="s">
        <v>43</v>
      </c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1"/>
    </row>
    <row r="346" spans="1:187" s="25" customFormat="1" ht="20.149999999999999" customHeight="1" x14ac:dyDescent="0.35">
      <c r="A346" s="204"/>
      <c r="B346" s="206"/>
      <c r="C346" s="208"/>
      <c r="D346" s="208"/>
      <c r="E346" s="210"/>
      <c r="F346" s="202"/>
      <c r="G346" s="26" t="s">
        <v>44</v>
      </c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  <c r="FM346" s="35"/>
      <c r="FN346" s="35"/>
      <c r="FO346" s="35"/>
      <c r="FP346" s="35"/>
      <c r="FQ346" s="35"/>
      <c r="FR346" s="35"/>
      <c r="FS346" s="35"/>
      <c r="FT346" s="35"/>
      <c r="FU346" s="35"/>
      <c r="FV346" s="35"/>
      <c r="FW346" s="35"/>
      <c r="FX346" s="35"/>
      <c r="FY346" s="35"/>
      <c r="FZ346" s="35"/>
      <c r="GA346" s="35"/>
      <c r="GB346" s="35"/>
      <c r="GC346" s="35"/>
      <c r="GD346" s="35"/>
      <c r="GE346" s="42"/>
    </row>
    <row r="347" spans="1:187" s="25" customFormat="1" ht="20.149999999999999" customHeight="1" x14ac:dyDescent="0.35">
      <c r="A347" s="211">
        <f t="shared" ref="A347:A407" si="295">A345+1</f>
        <v>166</v>
      </c>
      <c r="B347" s="213" t="str">
        <f ca="1">HYPERLINK("#"&amp;"PAINEL!"&amp;ADDRESS(ROW(PAINEL!$B$40)+$A347,2),TRIM(INDIRECT("PAINEL!"&amp;ADDRESS(ROW(PAINEL!$B$40)+$A347,COLUMN(LANÇAMENTOS!C343)))))</f>
        <v/>
      </c>
      <c r="C347" s="215" t="str">
        <f ca="1">TRIM(INDIRECT("PAINEL!"&amp;ADDRESS(ROW(PAINEL!$B$40)+$A347,COLUMN(LANÇAMENTOS!E343))))</f>
        <v/>
      </c>
      <c r="D347" s="215" t="str">
        <f ca="1">TRIM(INDIRECT("PAINEL!"&amp;ADDRESS(ROW(PAINEL!$B$40)+$A347,COLUMN(LANÇAMENTOS!K343))))</f>
        <v/>
      </c>
      <c r="E347" s="217"/>
      <c r="F347" s="199" t="str">
        <f t="shared" ref="F347" ca="1" si="296">IF(B347&lt;&gt;"",E347+SUM(H347:GE347)-SUM(H348:GE348),"")</f>
        <v/>
      </c>
      <c r="G347" s="27" t="s">
        <v>43</v>
      </c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  <c r="FR347" s="36"/>
      <c r="FS347" s="36"/>
      <c r="FT347" s="36"/>
      <c r="FU347" s="36"/>
      <c r="FV347" s="36"/>
      <c r="FW347" s="36"/>
      <c r="FX347" s="36"/>
      <c r="FY347" s="36"/>
      <c r="FZ347" s="36"/>
      <c r="GA347" s="36"/>
      <c r="GB347" s="36"/>
      <c r="GC347" s="36"/>
      <c r="GD347" s="36"/>
      <c r="GE347" s="37"/>
    </row>
    <row r="348" spans="1:187" s="25" customFormat="1" ht="20.149999999999999" customHeight="1" x14ac:dyDescent="0.35">
      <c r="A348" s="212"/>
      <c r="B348" s="214"/>
      <c r="C348" s="216"/>
      <c r="D348" s="216"/>
      <c r="E348" s="218"/>
      <c r="F348" s="200"/>
      <c r="G348" s="28" t="s">
        <v>44</v>
      </c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8"/>
      <c r="GE348" s="39"/>
    </row>
    <row r="349" spans="1:187" s="25" customFormat="1" ht="20.149999999999999" customHeight="1" x14ac:dyDescent="0.35">
      <c r="A349" s="203">
        <f t="shared" ref="A349" si="297">A347+1</f>
        <v>167</v>
      </c>
      <c r="B349" s="205" t="str">
        <f ca="1">HYPERLINK("#"&amp;"PAINEL!"&amp;ADDRESS(ROW(PAINEL!$B$40)+$A349,2),TRIM(INDIRECT("PAINEL!"&amp;ADDRESS(ROW(PAINEL!$B$40)+$A349,COLUMN(LANÇAMENTOS!C345)))))</f>
        <v/>
      </c>
      <c r="C349" s="207" t="str">
        <f ca="1">TRIM(INDIRECT("PAINEL!"&amp;ADDRESS(ROW(PAINEL!$B$40)+$A349,COLUMN(LANÇAMENTOS!E345))))</f>
        <v/>
      </c>
      <c r="D349" s="207" t="str">
        <f ca="1">TRIM(INDIRECT("PAINEL!"&amp;ADDRESS(ROW(PAINEL!$B$40)+$A349,COLUMN(LANÇAMENTOS!K345))))</f>
        <v/>
      </c>
      <c r="E349" s="209"/>
      <c r="F349" s="201" t="str">
        <f t="shared" ref="F349" ca="1" si="298">IF(B349&lt;&gt;"",E349+SUM(H349:GE349)-SUM(H350:GE350),"")</f>
        <v/>
      </c>
      <c r="G349" s="29" t="s">
        <v>43</v>
      </c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1"/>
    </row>
    <row r="350" spans="1:187" s="25" customFormat="1" ht="20.149999999999999" customHeight="1" x14ac:dyDescent="0.35">
      <c r="A350" s="204"/>
      <c r="B350" s="206"/>
      <c r="C350" s="208"/>
      <c r="D350" s="208"/>
      <c r="E350" s="210"/>
      <c r="F350" s="202"/>
      <c r="G350" s="26" t="s">
        <v>44</v>
      </c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  <c r="FM350" s="35"/>
      <c r="FN350" s="35"/>
      <c r="FO350" s="35"/>
      <c r="FP350" s="35"/>
      <c r="FQ350" s="35"/>
      <c r="FR350" s="35"/>
      <c r="FS350" s="35"/>
      <c r="FT350" s="35"/>
      <c r="FU350" s="35"/>
      <c r="FV350" s="35"/>
      <c r="FW350" s="35"/>
      <c r="FX350" s="35"/>
      <c r="FY350" s="35"/>
      <c r="FZ350" s="35"/>
      <c r="GA350" s="35"/>
      <c r="GB350" s="35"/>
      <c r="GC350" s="35"/>
      <c r="GD350" s="35"/>
      <c r="GE350" s="42"/>
    </row>
    <row r="351" spans="1:187" s="25" customFormat="1" ht="20.149999999999999" customHeight="1" x14ac:dyDescent="0.35">
      <c r="A351" s="211">
        <f t="shared" si="295"/>
        <v>168</v>
      </c>
      <c r="B351" s="213" t="str">
        <f ca="1">HYPERLINK("#"&amp;"PAINEL!"&amp;ADDRESS(ROW(PAINEL!$B$40)+$A351,2),TRIM(INDIRECT("PAINEL!"&amp;ADDRESS(ROW(PAINEL!$B$40)+$A351,COLUMN(LANÇAMENTOS!C347)))))</f>
        <v/>
      </c>
      <c r="C351" s="215" t="str">
        <f ca="1">TRIM(INDIRECT("PAINEL!"&amp;ADDRESS(ROW(PAINEL!$B$40)+$A351,COLUMN(LANÇAMENTOS!E347))))</f>
        <v/>
      </c>
      <c r="D351" s="215" t="str">
        <f ca="1">TRIM(INDIRECT("PAINEL!"&amp;ADDRESS(ROW(PAINEL!$B$40)+$A351,COLUMN(LANÇAMENTOS!K347))))</f>
        <v/>
      </c>
      <c r="E351" s="217"/>
      <c r="F351" s="199" t="str">
        <f t="shared" ref="F351" ca="1" si="299">IF(B351&lt;&gt;"",E351+SUM(H351:GE351)-SUM(H352:GE352),"")</f>
        <v/>
      </c>
      <c r="G351" s="27" t="s">
        <v>43</v>
      </c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  <c r="FR351" s="36"/>
      <c r="FS351" s="36"/>
      <c r="FT351" s="36"/>
      <c r="FU351" s="36"/>
      <c r="FV351" s="36"/>
      <c r="FW351" s="36"/>
      <c r="FX351" s="36"/>
      <c r="FY351" s="36"/>
      <c r="FZ351" s="36"/>
      <c r="GA351" s="36"/>
      <c r="GB351" s="36"/>
      <c r="GC351" s="36"/>
      <c r="GD351" s="36"/>
      <c r="GE351" s="37"/>
    </row>
    <row r="352" spans="1:187" s="25" customFormat="1" ht="20.149999999999999" customHeight="1" x14ac:dyDescent="0.35">
      <c r="A352" s="212"/>
      <c r="B352" s="214"/>
      <c r="C352" s="216"/>
      <c r="D352" s="216"/>
      <c r="E352" s="218"/>
      <c r="F352" s="200"/>
      <c r="G352" s="28" t="s">
        <v>44</v>
      </c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8"/>
      <c r="GA352" s="38"/>
      <c r="GB352" s="38"/>
      <c r="GC352" s="38"/>
      <c r="GD352" s="38"/>
      <c r="GE352" s="39"/>
    </row>
    <row r="353" spans="1:187" s="25" customFormat="1" ht="20.149999999999999" customHeight="1" x14ac:dyDescent="0.35">
      <c r="A353" s="203">
        <f t="shared" ref="A353" si="300">A351+1</f>
        <v>169</v>
      </c>
      <c r="B353" s="205" t="str">
        <f ca="1">HYPERLINK("#"&amp;"PAINEL!"&amp;ADDRESS(ROW(PAINEL!$B$40)+$A353,2),TRIM(INDIRECT("PAINEL!"&amp;ADDRESS(ROW(PAINEL!$B$40)+$A353,COLUMN(LANÇAMENTOS!C349)))))</f>
        <v/>
      </c>
      <c r="C353" s="207" t="str">
        <f ca="1">TRIM(INDIRECT("PAINEL!"&amp;ADDRESS(ROW(PAINEL!$B$40)+$A353,COLUMN(LANÇAMENTOS!E349))))</f>
        <v/>
      </c>
      <c r="D353" s="207" t="str">
        <f ca="1">TRIM(INDIRECT("PAINEL!"&amp;ADDRESS(ROW(PAINEL!$B$40)+$A353,COLUMN(LANÇAMENTOS!K349))))</f>
        <v/>
      </c>
      <c r="E353" s="209"/>
      <c r="F353" s="201" t="str">
        <f t="shared" ref="F353" ca="1" si="301">IF(B353&lt;&gt;"",E353+SUM(H353:GE353)-SUM(H354:GE354),"")</f>
        <v/>
      </c>
      <c r="G353" s="29" t="s">
        <v>43</v>
      </c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  <c r="CD353" s="40"/>
      <c r="CE353" s="40"/>
      <c r="CF353" s="40"/>
      <c r="CG353" s="40"/>
      <c r="CH353" s="40"/>
      <c r="CI353" s="40"/>
      <c r="CJ353" s="40"/>
      <c r="CK353" s="40"/>
      <c r="CL353" s="40"/>
      <c r="CM353" s="40"/>
      <c r="CN353" s="40"/>
      <c r="CO353" s="40"/>
      <c r="CP353" s="40"/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40"/>
      <c r="EG353" s="40"/>
      <c r="EH353" s="40"/>
      <c r="EI353" s="40"/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1"/>
    </row>
    <row r="354" spans="1:187" s="25" customFormat="1" ht="20.149999999999999" customHeight="1" x14ac:dyDescent="0.35">
      <c r="A354" s="204"/>
      <c r="B354" s="206"/>
      <c r="C354" s="208"/>
      <c r="D354" s="208"/>
      <c r="E354" s="210"/>
      <c r="F354" s="202"/>
      <c r="G354" s="26" t="s">
        <v>44</v>
      </c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  <c r="FM354" s="35"/>
      <c r="FN354" s="35"/>
      <c r="FO354" s="35"/>
      <c r="FP354" s="35"/>
      <c r="FQ354" s="35"/>
      <c r="FR354" s="35"/>
      <c r="FS354" s="35"/>
      <c r="FT354" s="35"/>
      <c r="FU354" s="35"/>
      <c r="FV354" s="35"/>
      <c r="FW354" s="35"/>
      <c r="FX354" s="35"/>
      <c r="FY354" s="35"/>
      <c r="FZ354" s="35"/>
      <c r="GA354" s="35"/>
      <c r="GB354" s="35"/>
      <c r="GC354" s="35"/>
      <c r="GD354" s="35"/>
      <c r="GE354" s="42"/>
    </row>
    <row r="355" spans="1:187" s="25" customFormat="1" ht="20.149999999999999" customHeight="1" x14ac:dyDescent="0.35">
      <c r="A355" s="211">
        <f t="shared" si="295"/>
        <v>170</v>
      </c>
      <c r="B355" s="213" t="str">
        <f ca="1">HYPERLINK("#"&amp;"PAINEL!"&amp;ADDRESS(ROW(PAINEL!$B$40)+$A355,2),TRIM(INDIRECT("PAINEL!"&amp;ADDRESS(ROW(PAINEL!$B$40)+$A355,COLUMN(LANÇAMENTOS!C351)))))</f>
        <v/>
      </c>
      <c r="C355" s="215" t="str">
        <f ca="1">TRIM(INDIRECT("PAINEL!"&amp;ADDRESS(ROW(PAINEL!$B$40)+$A355,COLUMN(LANÇAMENTOS!E351))))</f>
        <v/>
      </c>
      <c r="D355" s="215" t="str">
        <f ca="1">TRIM(INDIRECT("PAINEL!"&amp;ADDRESS(ROW(PAINEL!$B$40)+$A355,COLUMN(LANÇAMENTOS!K351))))</f>
        <v/>
      </c>
      <c r="E355" s="217"/>
      <c r="F355" s="199" t="str">
        <f t="shared" ref="F355" ca="1" si="302">IF(B355&lt;&gt;"",E355+SUM(H355:GE355)-SUM(H356:GE356),"")</f>
        <v/>
      </c>
      <c r="G355" s="27" t="s">
        <v>43</v>
      </c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P355" s="36"/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  <c r="FK355" s="36"/>
      <c r="FL355" s="36"/>
      <c r="FM355" s="36"/>
      <c r="FN355" s="36"/>
      <c r="FO355" s="36"/>
      <c r="FP355" s="36"/>
      <c r="FQ355" s="36"/>
      <c r="FR355" s="36"/>
      <c r="FS355" s="36"/>
      <c r="FT355" s="36"/>
      <c r="FU355" s="36"/>
      <c r="FV355" s="36"/>
      <c r="FW355" s="36"/>
      <c r="FX355" s="36"/>
      <c r="FY355" s="36"/>
      <c r="FZ355" s="36"/>
      <c r="GA355" s="36"/>
      <c r="GB355" s="36"/>
      <c r="GC355" s="36"/>
      <c r="GD355" s="36"/>
      <c r="GE355" s="37"/>
    </row>
    <row r="356" spans="1:187" s="25" customFormat="1" ht="20.149999999999999" customHeight="1" x14ac:dyDescent="0.35">
      <c r="A356" s="212"/>
      <c r="B356" s="214"/>
      <c r="C356" s="216"/>
      <c r="D356" s="216"/>
      <c r="E356" s="218"/>
      <c r="F356" s="200"/>
      <c r="G356" s="28" t="s">
        <v>44</v>
      </c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8"/>
      <c r="GE356" s="39"/>
    </row>
    <row r="357" spans="1:187" s="25" customFormat="1" ht="20.149999999999999" customHeight="1" x14ac:dyDescent="0.35">
      <c r="A357" s="203">
        <f t="shared" ref="A357" si="303">A355+1</f>
        <v>171</v>
      </c>
      <c r="B357" s="205" t="str">
        <f ca="1">HYPERLINK("#"&amp;"PAINEL!"&amp;ADDRESS(ROW(PAINEL!$B$40)+$A357,2),TRIM(INDIRECT("PAINEL!"&amp;ADDRESS(ROW(PAINEL!$B$40)+$A357,COLUMN(LANÇAMENTOS!C353)))))</f>
        <v/>
      </c>
      <c r="C357" s="207" t="str">
        <f ca="1">TRIM(INDIRECT("PAINEL!"&amp;ADDRESS(ROW(PAINEL!$B$40)+$A357,COLUMN(LANÇAMENTOS!E353))))</f>
        <v/>
      </c>
      <c r="D357" s="207" t="str">
        <f ca="1">TRIM(INDIRECT("PAINEL!"&amp;ADDRESS(ROW(PAINEL!$B$40)+$A357,COLUMN(LANÇAMENTOS!K353))))</f>
        <v/>
      </c>
      <c r="E357" s="209"/>
      <c r="F357" s="201" t="str">
        <f t="shared" ref="F357" ca="1" si="304">IF(B357&lt;&gt;"",E357+SUM(H357:GE357)-SUM(H358:GE358),"")</f>
        <v/>
      </c>
      <c r="G357" s="29" t="s">
        <v>43</v>
      </c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1"/>
    </row>
    <row r="358" spans="1:187" s="25" customFormat="1" ht="20.149999999999999" customHeight="1" x14ac:dyDescent="0.35">
      <c r="A358" s="204"/>
      <c r="B358" s="206"/>
      <c r="C358" s="208"/>
      <c r="D358" s="208"/>
      <c r="E358" s="210"/>
      <c r="F358" s="202"/>
      <c r="G358" s="26" t="s">
        <v>44</v>
      </c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  <c r="FM358" s="35"/>
      <c r="FN358" s="35"/>
      <c r="FO358" s="35"/>
      <c r="FP358" s="35"/>
      <c r="FQ358" s="35"/>
      <c r="FR358" s="35"/>
      <c r="FS358" s="35"/>
      <c r="FT358" s="35"/>
      <c r="FU358" s="35"/>
      <c r="FV358" s="35"/>
      <c r="FW358" s="35"/>
      <c r="FX358" s="35"/>
      <c r="FY358" s="35"/>
      <c r="FZ358" s="35"/>
      <c r="GA358" s="35"/>
      <c r="GB358" s="35"/>
      <c r="GC358" s="35"/>
      <c r="GD358" s="35"/>
      <c r="GE358" s="42"/>
    </row>
    <row r="359" spans="1:187" s="25" customFormat="1" ht="20.149999999999999" customHeight="1" x14ac:dyDescent="0.35">
      <c r="A359" s="211">
        <f t="shared" si="295"/>
        <v>172</v>
      </c>
      <c r="B359" s="213" t="str">
        <f ca="1">HYPERLINK("#"&amp;"PAINEL!"&amp;ADDRESS(ROW(PAINEL!$B$40)+$A359,2),TRIM(INDIRECT("PAINEL!"&amp;ADDRESS(ROW(PAINEL!$B$40)+$A359,COLUMN(LANÇAMENTOS!C355)))))</f>
        <v/>
      </c>
      <c r="C359" s="215" t="str">
        <f ca="1">TRIM(INDIRECT("PAINEL!"&amp;ADDRESS(ROW(PAINEL!$B$40)+$A359,COLUMN(LANÇAMENTOS!E355))))</f>
        <v/>
      </c>
      <c r="D359" s="215" t="str">
        <f ca="1">TRIM(INDIRECT("PAINEL!"&amp;ADDRESS(ROW(PAINEL!$B$40)+$A359,COLUMN(LANÇAMENTOS!K355))))</f>
        <v/>
      </c>
      <c r="E359" s="217"/>
      <c r="F359" s="199" t="str">
        <f t="shared" ref="F359" ca="1" si="305">IF(B359&lt;&gt;"",E359+SUM(H359:GE359)-SUM(H360:GE360),"")</f>
        <v/>
      </c>
      <c r="G359" s="27" t="s">
        <v>43</v>
      </c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P359" s="36"/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  <c r="FK359" s="36"/>
      <c r="FL359" s="36"/>
      <c r="FM359" s="36"/>
      <c r="FN359" s="36"/>
      <c r="FO359" s="36"/>
      <c r="FP359" s="36"/>
      <c r="FQ359" s="36"/>
      <c r="FR359" s="36"/>
      <c r="FS359" s="36"/>
      <c r="FT359" s="36"/>
      <c r="FU359" s="36"/>
      <c r="FV359" s="36"/>
      <c r="FW359" s="36"/>
      <c r="FX359" s="36"/>
      <c r="FY359" s="36"/>
      <c r="FZ359" s="36"/>
      <c r="GA359" s="36"/>
      <c r="GB359" s="36"/>
      <c r="GC359" s="36"/>
      <c r="GD359" s="36"/>
      <c r="GE359" s="37"/>
    </row>
    <row r="360" spans="1:187" s="25" customFormat="1" ht="20.149999999999999" customHeight="1" x14ac:dyDescent="0.35">
      <c r="A360" s="212"/>
      <c r="B360" s="214"/>
      <c r="C360" s="216"/>
      <c r="D360" s="216"/>
      <c r="E360" s="218"/>
      <c r="F360" s="200"/>
      <c r="G360" s="28" t="s">
        <v>44</v>
      </c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8"/>
      <c r="GA360" s="38"/>
      <c r="GB360" s="38"/>
      <c r="GC360" s="38"/>
      <c r="GD360" s="38"/>
      <c r="GE360" s="39"/>
    </row>
    <row r="361" spans="1:187" s="25" customFormat="1" ht="20.149999999999999" customHeight="1" x14ac:dyDescent="0.35">
      <c r="A361" s="203">
        <f t="shared" ref="A361" si="306">A359+1</f>
        <v>173</v>
      </c>
      <c r="B361" s="205" t="str">
        <f ca="1">HYPERLINK("#"&amp;"PAINEL!"&amp;ADDRESS(ROW(PAINEL!$B$40)+$A361,2),TRIM(INDIRECT("PAINEL!"&amp;ADDRESS(ROW(PAINEL!$B$40)+$A361,COLUMN(LANÇAMENTOS!C357)))))</f>
        <v/>
      </c>
      <c r="C361" s="207" t="str">
        <f ca="1">TRIM(INDIRECT("PAINEL!"&amp;ADDRESS(ROW(PAINEL!$B$40)+$A361,COLUMN(LANÇAMENTOS!E357))))</f>
        <v/>
      </c>
      <c r="D361" s="207" t="str">
        <f ca="1">TRIM(INDIRECT("PAINEL!"&amp;ADDRESS(ROW(PAINEL!$B$40)+$A361,COLUMN(LANÇAMENTOS!K357))))</f>
        <v/>
      </c>
      <c r="E361" s="209"/>
      <c r="F361" s="201" t="str">
        <f t="shared" ref="F361" ca="1" si="307">IF(B361&lt;&gt;"",E361+SUM(H361:GE361)-SUM(H362:GE362),"")</f>
        <v/>
      </c>
      <c r="G361" s="29" t="s">
        <v>43</v>
      </c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  <c r="CD361" s="40"/>
      <c r="CE361" s="40"/>
      <c r="CF361" s="40"/>
      <c r="CG361" s="40"/>
      <c r="CH361" s="40"/>
      <c r="CI361" s="40"/>
      <c r="CJ361" s="40"/>
      <c r="CK361" s="40"/>
      <c r="CL361" s="40"/>
      <c r="CM361" s="40"/>
      <c r="CN361" s="40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40"/>
      <c r="EG361" s="40"/>
      <c r="EH361" s="40"/>
      <c r="EI361" s="40"/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1"/>
    </row>
    <row r="362" spans="1:187" s="25" customFormat="1" ht="20.149999999999999" customHeight="1" x14ac:dyDescent="0.35">
      <c r="A362" s="204"/>
      <c r="B362" s="206"/>
      <c r="C362" s="208"/>
      <c r="D362" s="208"/>
      <c r="E362" s="210"/>
      <c r="F362" s="202"/>
      <c r="G362" s="26" t="s">
        <v>44</v>
      </c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  <c r="FM362" s="35"/>
      <c r="FN362" s="35"/>
      <c r="FO362" s="35"/>
      <c r="FP362" s="35"/>
      <c r="FQ362" s="35"/>
      <c r="FR362" s="35"/>
      <c r="FS362" s="35"/>
      <c r="FT362" s="35"/>
      <c r="FU362" s="35"/>
      <c r="FV362" s="35"/>
      <c r="FW362" s="35"/>
      <c r="FX362" s="35"/>
      <c r="FY362" s="35"/>
      <c r="FZ362" s="35"/>
      <c r="GA362" s="35"/>
      <c r="GB362" s="35"/>
      <c r="GC362" s="35"/>
      <c r="GD362" s="35"/>
      <c r="GE362" s="42"/>
    </row>
    <row r="363" spans="1:187" s="25" customFormat="1" ht="20.149999999999999" customHeight="1" x14ac:dyDescent="0.35">
      <c r="A363" s="211">
        <f t="shared" si="295"/>
        <v>174</v>
      </c>
      <c r="B363" s="213" t="str">
        <f ca="1">HYPERLINK("#"&amp;"PAINEL!"&amp;ADDRESS(ROW(PAINEL!$B$40)+$A363,2),TRIM(INDIRECT("PAINEL!"&amp;ADDRESS(ROW(PAINEL!$B$40)+$A363,COLUMN(LANÇAMENTOS!C359)))))</f>
        <v/>
      </c>
      <c r="C363" s="215" t="str">
        <f ca="1">TRIM(INDIRECT("PAINEL!"&amp;ADDRESS(ROW(PAINEL!$B$40)+$A363,COLUMN(LANÇAMENTOS!E359))))</f>
        <v/>
      </c>
      <c r="D363" s="215" t="str">
        <f ca="1">TRIM(INDIRECT("PAINEL!"&amp;ADDRESS(ROW(PAINEL!$B$40)+$A363,COLUMN(LANÇAMENTOS!K359))))</f>
        <v/>
      </c>
      <c r="E363" s="217"/>
      <c r="F363" s="199" t="str">
        <f t="shared" ref="F363" ca="1" si="308">IF(B363&lt;&gt;"",E363+SUM(H363:GE363)-SUM(H364:GE364),"")</f>
        <v/>
      </c>
      <c r="G363" s="27" t="s">
        <v>43</v>
      </c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P363" s="36"/>
      <c r="DQ363" s="36"/>
      <c r="DR363" s="36"/>
      <c r="DS363" s="36"/>
      <c r="DT363" s="36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E363" s="36"/>
      <c r="EF363" s="36"/>
      <c r="EG363" s="36"/>
      <c r="EH363" s="36"/>
      <c r="EI363" s="36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  <c r="ET363" s="36"/>
      <c r="EU363" s="36"/>
      <c r="EV363" s="36"/>
      <c r="EW363" s="36"/>
      <c r="EX363" s="36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  <c r="FI363" s="36"/>
      <c r="FJ363" s="36"/>
      <c r="FK363" s="36"/>
      <c r="FL363" s="36"/>
      <c r="FM363" s="36"/>
      <c r="FN363" s="36"/>
      <c r="FO363" s="36"/>
      <c r="FP363" s="36"/>
      <c r="FQ363" s="36"/>
      <c r="FR363" s="36"/>
      <c r="FS363" s="36"/>
      <c r="FT363" s="36"/>
      <c r="FU363" s="36"/>
      <c r="FV363" s="36"/>
      <c r="FW363" s="36"/>
      <c r="FX363" s="36"/>
      <c r="FY363" s="36"/>
      <c r="FZ363" s="36"/>
      <c r="GA363" s="36"/>
      <c r="GB363" s="36"/>
      <c r="GC363" s="36"/>
      <c r="GD363" s="36"/>
      <c r="GE363" s="37"/>
    </row>
    <row r="364" spans="1:187" s="25" customFormat="1" ht="20.149999999999999" customHeight="1" x14ac:dyDescent="0.35">
      <c r="A364" s="212"/>
      <c r="B364" s="214"/>
      <c r="C364" s="216"/>
      <c r="D364" s="216"/>
      <c r="E364" s="218"/>
      <c r="F364" s="200"/>
      <c r="G364" s="28" t="s">
        <v>44</v>
      </c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8"/>
      <c r="GE364" s="39"/>
    </row>
    <row r="365" spans="1:187" s="25" customFormat="1" ht="20.149999999999999" customHeight="1" x14ac:dyDescent="0.35">
      <c r="A365" s="203">
        <f t="shared" ref="A365" si="309">A363+1</f>
        <v>175</v>
      </c>
      <c r="B365" s="205" t="str">
        <f ca="1">HYPERLINK("#"&amp;"PAINEL!"&amp;ADDRESS(ROW(PAINEL!$B$40)+$A365,2),TRIM(INDIRECT("PAINEL!"&amp;ADDRESS(ROW(PAINEL!$B$40)+$A365,COLUMN(LANÇAMENTOS!C361)))))</f>
        <v/>
      </c>
      <c r="C365" s="207" t="str">
        <f ca="1">TRIM(INDIRECT("PAINEL!"&amp;ADDRESS(ROW(PAINEL!$B$40)+$A365,COLUMN(LANÇAMENTOS!E361))))</f>
        <v/>
      </c>
      <c r="D365" s="207" t="str">
        <f ca="1">TRIM(INDIRECT("PAINEL!"&amp;ADDRESS(ROW(PAINEL!$B$40)+$A365,COLUMN(LANÇAMENTOS!K361))))</f>
        <v/>
      </c>
      <c r="E365" s="209"/>
      <c r="F365" s="201" t="str">
        <f t="shared" ref="F365" ca="1" si="310">IF(B365&lt;&gt;"",E365+SUM(H365:GE365)-SUM(H366:GE366),"")</f>
        <v/>
      </c>
      <c r="G365" s="29" t="s">
        <v>43</v>
      </c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1"/>
    </row>
    <row r="366" spans="1:187" s="25" customFormat="1" ht="20.149999999999999" customHeight="1" x14ac:dyDescent="0.35">
      <c r="A366" s="204"/>
      <c r="B366" s="206"/>
      <c r="C366" s="208"/>
      <c r="D366" s="208"/>
      <c r="E366" s="210"/>
      <c r="F366" s="202"/>
      <c r="G366" s="26" t="s">
        <v>44</v>
      </c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  <c r="FM366" s="35"/>
      <c r="FN366" s="35"/>
      <c r="FO366" s="35"/>
      <c r="FP366" s="35"/>
      <c r="FQ366" s="35"/>
      <c r="FR366" s="35"/>
      <c r="FS366" s="35"/>
      <c r="FT366" s="35"/>
      <c r="FU366" s="35"/>
      <c r="FV366" s="35"/>
      <c r="FW366" s="35"/>
      <c r="FX366" s="35"/>
      <c r="FY366" s="35"/>
      <c r="FZ366" s="35"/>
      <c r="GA366" s="35"/>
      <c r="GB366" s="35"/>
      <c r="GC366" s="35"/>
      <c r="GD366" s="35"/>
      <c r="GE366" s="42"/>
    </row>
    <row r="367" spans="1:187" s="25" customFormat="1" ht="20.149999999999999" customHeight="1" x14ac:dyDescent="0.35">
      <c r="A367" s="211">
        <f t="shared" si="295"/>
        <v>176</v>
      </c>
      <c r="B367" s="213" t="str">
        <f ca="1">HYPERLINK("#"&amp;"PAINEL!"&amp;ADDRESS(ROW(PAINEL!$B$40)+$A367,2),TRIM(INDIRECT("PAINEL!"&amp;ADDRESS(ROW(PAINEL!$B$40)+$A367,COLUMN(LANÇAMENTOS!C363)))))</f>
        <v/>
      </c>
      <c r="C367" s="215" t="str">
        <f ca="1">TRIM(INDIRECT("PAINEL!"&amp;ADDRESS(ROW(PAINEL!$B$40)+$A367,COLUMN(LANÇAMENTOS!E363))))</f>
        <v/>
      </c>
      <c r="D367" s="215" t="str">
        <f ca="1">TRIM(INDIRECT("PAINEL!"&amp;ADDRESS(ROW(PAINEL!$B$40)+$A367,COLUMN(LANÇAMENTOS!K363))))</f>
        <v/>
      </c>
      <c r="E367" s="217"/>
      <c r="F367" s="199" t="str">
        <f t="shared" ref="F367" ca="1" si="311">IF(B367&lt;&gt;"",E367+SUM(H367:GE367)-SUM(H368:GE368),"")</f>
        <v/>
      </c>
      <c r="G367" s="27" t="s">
        <v>43</v>
      </c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L367" s="36"/>
      <c r="CM367" s="36"/>
      <c r="CN367" s="36"/>
      <c r="CO367" s="36"/>
      <c r="CP367" s="36"/>
      <c r="CQ367" s="36"/>
      <c r="CR367" s="36"/>
      <c r="CS367" s="36"/>
      <c r="CT367" s="36"/>
      <c r="CU367" s="36"/>
      <c r="CV367" s="36"/>
      <c r="CW367" s="36"/>
      <c r="CX367" s="36"/>
      <c r="CY367" s="36"/>
      <c r="CZ367" s="36"/>
      <c r="DA367" s="36"/>
      <c r="DB367" s="36"/>
      <c r="DC367" s="36"/>
      <c r="DD367" s="36"/>
      <c r="DE367" s="36"/>
      <c r="DF367" s="36"/>
      <c r="DG367" s="36"/>
      <c r="DH367" s="36"/>
      <c r="DI367" s="36"/>
      <c r="DJ367" s="36"/>
      <c r="DK367" s="36"/>
      <c r="DL367" s="36"/>
      <c r="DM367" s="36"/>
      <c r="DN367" s="36"/>
      <c r="DO367" s="36"/>
      <c r="DP367" s="36"/>
      <c r="DQ367" s="36"/>
      <c r="DR367" s="36"/>
      <c r="DS367" s="36"/>
      <c r="DT367" s="36"/>
      <c r="DU367" s="36"/>
      <c r="DV367" s="36"/>
      <c r="DW367" s="36"/>
      <c r="DX367" s="36"/>
      <c r="DY367" s="36"/>
      <c r="DZ367" s="36"/>
      <c r="EA367" s="36"/>
      <c r="EB367" s="36"/>
      <c r="EC367" s="36"/>
      <c r="ED367" s="36"/>
      <c r="EE367" s="36"/>
      <c r="EF367" s="36"/>
      <c r="EG367" s="36"/>
      <c r="EH367" s="36"/>
      <c r="EI367" s="36"/>
      <c r="EJ367" s="36"/>
      <c r="EK367" s="36"/>
      <c r="EL367" s="36"/>
      <c r="EM367" s="36"/>
      <c r="EN367" s="36"/>
      <c r="EO367" s="36"/>
      <c r="EP367" s="36"/>
      <c r="EQ367" s="36"/>
      <c r="ER367" s="36"/>
      <c r="ES367" s="36"/>
      <c r="ET367" s="36"/>
      <c r="EU367" s="36"/>
      <c r="EV367" s="36"/>
      <c r="EW367" s="36"/>
      <c r="EX367" s="36"/>
      <c r="EY367" s="36"/>
      <c r="EZ367" s="36"/>
      <c r="FA367" s="36"/>
      <c r="FB367" s="36"/>
      <c r="FC367" s="36"/>
      <c r="FD367" s="36"/>
      <c r="FE367" s="36"/>
      <c r="FF367" s="36"/>
      <c r="FG367" s="36"/>
      <c r="FH367" s="36"/>
      <c r="FI367" s="36"/>
      <c r="FJ367" s="36"/>
      <c r="FK367" s="36"/>
      <c r="FL367" s="36"/>
      <c r="FM367" s="36"/>
      <c r="FN367" s="36"/>
      <c r="FO367" s="36"/>
      <c r="FP367" s="36"/>
      <c r="FQ367" s="36"/>
      <c r="FR367" s="36"/>
      <c r="FS367" s="36"/>
      <c r="FT367" s="36"/>
      <c r="FU367" s="36"/>
      <c r="FV367" s="36"/>
      <c r="FW367" s="36"/>
      <c r="FX367" s="36"/>
      <c r="FY367" s="36"/>
      <c r="FZ367" s="36"/>
      <c r="GA367" s="36"/>
      <c r="GB367" s="36"/>
      <c r="GC367" s="36"/>
      <c r="GD367" s="36"/>
      <c r="GE367" s="37"/>
    </row>
    <row r="368" spans="1:187" s="25" customFormat="1" ht="20.149999999999999" customHeight="1" x14ac:dyDescent="0.35">
      <c r="A368" s="212"/>
      <c r="B368" s="214"/>
      <c r="C368" s="216"/>
      <c r="D368" s="216"/>
      <c r="E368" s="218"/>
      <c r="F368" s="200"/>
      <c r="G368" s="28" t="s">
        <v>44</v>
      </c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8"/>
      <c r="GA368" s="38"/>
      <c r="GB368" s="38"/>
      <c r="GC368" s="38"/>
      <c r="GD368" s="38"/>
      <c r="GE368" s="39"/>
    </row>
    <row r="369" spans="1:187" s="25" customFormat="1" ht="20.149999999999999" customHeight="1" x14ac:dyDescent="0.35">
      <c r="A369" s="203">
        <f t="shared" ref="A369" si="312">A367+1</f>
        <v>177</v>
      </c>
      <c r="B369" s="205" t="str">
        <f ca="1">HYPERLINK("#"&amp;"PAINEL!"&amp;ADDRESS(ROW(PAINEL!$B$40)+$A369,2),TRIM(INDIRECT("PAINEL!"&amp;ADDRESS(ROW(PAINEL!$B$40)+$A369,COLUMN(LANÇAMENTOS!C365)))))</f>
        <v/>
      </c>
      <c r="C369" s="207" t="str">
        <f ca="1">TRIM(INDIRECT("PAINEL!"&amp;ADDRESS(ROW(PAINEL!$B$40)+$A369,COLUMN(LANÇAMENTOS!E365))))</f>
        <v/>
      </c>
      <c r="D369" s="207" t="str">
        <f ca="1">TRIM(INDIRECT("PAINEL!"&amp;ADDRESS(ROW(PAINEL!$B$40)+$A369,COLUMN(LANÇAMENTOS!K365))))</f>
        <v/>
      </c>
      <c r="E369" s="209"/>
      <c r="F369" s="201" t="str">
        <f t="shared" ref="F369" ca="1" si="313">IF(B369&lt;&gt;"",E369+SUM(H369:GE369)-SUM(H370:GE370),"")</f>
        <v/>
      </c>
      <c r="G369" s="29" t="s">
        <v>43</v>
      </c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1"/>
    </row>
    <row r="370" spans="1:187" s="25" customFormat="1" ht="20.149999999999999" customHeight="1" x14ac:dyDescent="0.35">
      <c r="A370" s="204"/>
      <c r="B370" s="206"/>
      <c r="C370" s="208"/>
      <c r="D370" s="208"/>
      <c r="E370" s="210"/>
      <c r="F370" s="202"/>
      <c r="G370" s="26" t="s">
        <v>44</v>
      </c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  <c r="FM370" s="35"/>
      <c r="FN370" s="35"/>
      <c r="FO370" s="35"/>
      <c r="FP370" s="35"/>
      <c r="FQ370" s="35"/>
      <c r="FR370" s="35"/>
      <c r="FS370" s="35"/>
      <c r="FT370" s="35"/>
      <c r="FU370" s="35"/>
      <c r="FV370" s="35"/>
      <c r="FW370" s="35"/>
      <c r="FX370" s="35"/>
      <c r="FY370" s="35"/>
      <c r="FZ370" s="35"/>
      <c r="GA370" s="35"/>
      <c r="GB370" s="35"/>
      <c r="GC370" s="35"/>
      <c r="GD370" s="35"/>
      <c r="GE370" s="42"/>
    </row>
    <row r="371" spans="1:187" s="25" customFormat="1" ht="20.149999999999999" customHeight="1" x14ac:dyDescent="0.35">
      <c r="A371" s="211">
        <f t="shared" si="295"/>
        <v>178</v>
      </c>
      <c r="B371" s="213" t="str">
        <f ca="1">HYPERLINK("#"&amp;"PAINEL!"&amp;ADDRESS(ROW(PAINEL!$B$40)+$A371,2),TRIM(INDIRECT("PAINEL!"&amp;ADDRESS(ROW(PAINEL!$B$40)+$A371,COLUMN(LANÇAMENTOS!C367)))))</f>
        <v/>
      </c>
      <c r="C371" s="215" t="str">
        <f ca="1">TRIM(INDIRECT("PAINEL!"&amp;ADDRESS(ROW(PAINEL!$B$40)+$A371,COLUMN(LANÇAMENTOS!E367))))</f>
        <v/>
      </c>
      <c r="D371" s="215" t="str">
        <f ca="1">TRIM(INDIRECT("PAINEL!"&amp;ADDRESS(ROW(PAINEL!$B$40)+$A371,COLUMN(LANÇAMENTOS!K367))))</f>
        <v/>
      </c>
      <c r="E371" s="217"/>
      <c r="F371" s="199" t="str">
        <f t="shared" ref="F371" ca="1" si="314">IF(B371&lt;&gt;"",E371+SUM(H371:GE371)-SUM(H372:GE372),"")</f>
        <v/>
      </c>
      <c r="G371" s="27" t="s">
        <v>43</v>
      </c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L371" s="36"/>
      <c r="CM371" s="36"/>
      <c r="CN371" s="36"/>
      <c r="CO371" s="36"/>
      <c r="CP371" s="36"/>
      <c r="CQ371" s="36"/>
      <c r="CR371" s="36"/>
      <c r="CS371" s="36"/>
      <c r="CT371" s="36"/>
      <c r="CU371" s="36"/>
      <c r="CV371" s="36"/>
      <c r="CW371" s="36"/>
      <c r="CX371" s="36"/>
      <c r="CY371" s="36"/>
      <c r="CZ371" s="36"/>
      <c r="DA371" s="36"/>
      <c r="DB371" s="36"/>
      <c r="DC371" s="36"/>
      <c r="DD371" s="36"/>
      <c r="DE371" s="36"/>
      <c r="DF371" s="36"/>
      <c r="DG371" s="36"/>
      <c r="DH371" s="36"/>
      <c r="DI371" s="36"/>
      <c r="DJ371" s="36"/>
      <c r="DK371" s="36"/>
      <c r="DL371" s="36"/>
      <c r="DM371" s="36"/>
      <c r="DN371" s="36"/>
      <c r="DO371" s="36"/>
      <c r="DP371" s="36"/>
      <c r="DQ371" s="36"/>
      <c r="DR371" s="36"/>
      <c r="DS371" s="36"/>
      <c r="DT371" s="36"/>
      <c r="DU371" s="36"/>
      <c r="DV371" s="36"/>
      <c r="DW371" s="36"/>
      <c r="DX371" s="36"/>
      <c r="DY371" s="36"/>
      <c r="DZ371" s="36"/>
      <c r="EA371" s="36"/>
      <c r="EB371" s="36"/>
      <c r="EC371" s="36"/>
      <c r="ED371" s="36"/>
      <c r="EE371" s="36"/>
      <c r="EF371" s="36"/>
      <c r="EG371" s="36"/>
      <c r="EH371" s="36"/>
      <c r="EI371" s="36"/>
      <c r="EJ371" s="36"/>
      <c r="EK371" s="36"/>
      <c r="EL371" s="36"/>
      <c r="EM371" s="36"/>
      <c r="EN371" s="36"/>
      <c r="EO371" s="36"/>
      <c r="EP371" s="36"/>
      <c r="EQ371" s="36"/>
      <c r="ER371" s="36"/>
      <c r="ES371" s="36"/>
      <c r="ET371" s="36"/>
      <c r="EU371" s="36"/>
      <c r="EV371" s="36"/>
      <c r="EW371" s="36"/>
      <c r="EX371" s="36"/>
      <c r="EY371" s="36"/>
      <c r="EZ371" s="36"/>
      <c r="FA371" s="36"/>
      <c r="FB371" s="36"/>
      <c r="FC371" s="36"/>
      <c r="FD371" s="36"/>
      <c r="FE371" s="36"/>
      <c r="FF371" s="36"/>
      <c r="FG371" s="36"/>
      <c r="FH371" s="36"/>
      <c r="FI371" s="36"/>
      <c r="FJ371" s="36"/>
      <c r="FK371" s="36"/>
      <c r="FL371" s="36"/>
      <c r="FM371" s="36"/>
      <c r="FN371" s="36"/>
      <c r="FO371" s="36"/>
      <c r="FP371" s="36"/>
      <c r="FQ371" s="36"/>
      <c r="FR371" s="36"/>
      <c r="FS371" s="36"/>
      <c r="FT371" s="36"/>
      <c r="FU371" s="36"/>
      <c r="FV371" s="36"/>
      <c r="FW371" s="36"/>
      <c r="FX371" s="36"/>
      <c r="FY371" s="36"/>
      <c r="FZ371" s="36"/>
      <c r="GA371" s="36"/>
      <c r="GB371" s="36"/>
      <c r="GC371" s="36"/>
      <c r="GD371" s="36"/>
      <c r="GE371" s="37"/>
    </row>
    <row r="372" spans="1:187" s="25" customFormat="1" ht="20.149999999999999" customHeight="1" x14ac:dyDescent="0.35">
      <c r="A372" s="212"/>
      <c r="B372" s="214"/>
      <c r="C372" s="216"/>
      <c r="D372" s="216"/>
      <c r="E372" s="218"/>
      <c r="F372" s="200"/>
      <c r="G372" s="28" t="s">
        <v>44</v>
      </c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8"/>
      <c r="GA372" s="38"/>
      <c r="GB372" s="38"/>
      <c r="GC372" s="38"/>
      <c r="GD372" s="38"/>
      <c r="GE372" s="39"/>
    </row>
    <row r="373" spans="1:187" s="25" customFormat="1" ht="20.149999999999999" customHeight="1" x14ac:dyDescent="0.35">
      <c r="A373" s="203">
        <f t="shared" ref="A373" si="315">A371+1</f>
        <v>179</v>
      </c>
      <c r="B373" s="205" t="str">
        <f ca="1">HYPERLINK("#"&amp;"PAINEL!"&amp;ADDRESS(ROW(PAINEL!$B$40)+$A373,2),TRIM(INDIRECT("PAINEL!"&amp;ADDRESS(ROW(PAINEL!$B$40)+$A373,COLUMN(LANÇAMENTOS!C369)))))</f>
        <v/>
      </c>
      <c r="C373" s="207" t="str">
        <f ca="1">TRIM(INDIRECT("PAINEL!"&amp;ADDRESS(ROW(PAINEL!$B$40)+$A373,COLUMN(LANÇAMENTOS!E369))))</f>
        <v/>
      </c>
      <c r="D373" s="207" t="str">
        <f ca="1">TRIM(INDIRECT("PAINEL!"&amp;ADDRESS(ROW(PAINEL!$B$40)+$A373,COLUMN(LANÇAMENTOS!K369))))</f>
        <v/>
      </c>
      <c r="E373" s="209"/>
      <c r="F373" s="201" t="str">
        <f t="shared" ref="F373" ca="1" si="316">IF(B373&lt;&gt;"",E373+SUM(H373:GE373)-SUM(H374:GE374),"")</f>
        <v/>
      </c>
      <c r="G373" s="29" t="s">
        <v>43</v>
      </c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  <c r="BZ373" s="40"/>
      <c r="CA373" s="40"/>
      <c r="CB373" s="40"/>
      <c r="CC373" s="40"/>
      <c r="CD373" s="40"/>
      <c r="CE373" s="40"/>
      <c r="CF373" s="40"/>
      <c r="CG373" s="40"/>
      <c r="CH373" s="40"/>
      <c r="CI373" s="40"/>
      <c r="CJ373" s="40"/>
      <c r="CK373" s="40"/>
      <c r="CL373" s="40"/>
      <c r="CM373" s="40"/>
      <c r="CN373" s="40"/>
      <c r="CO373" s="40"/>
      <c r="CP373" s="40"/>
      <c r="CQ373" s="40"/>
      <c r="CR373" s="40"/>
      <c r="CS373" s="40"/>
      <c r="CT373" s="40"/>
      <c r="CU373" s="40"/>
      <c r="CV373" s="40"/>
      <c r="CW373" s="40"/>
      <c r="CX373" s="40"/>
      <c r="CY373" s="40"/>
      <c r="CZ373" s="40"/>
      <c r="DA373" s="40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40"/>
      <c r="EG373" s="40"/>
      <c r="EH373" s="40"/>
      <c r="EI373" s="40"/>
      <c r="EJ373" s="40"/>
      <c r="EK373" s="40"/>
      <c r="EL373" s="40"/>
      <c r="EM373" s="40"/>
      <c r="EN373" s="40"/>
      <c r="EO373" s="40"/>
      <c r="EP373" s="40"/>
      <c r="EQ373" s="40"/>
      <c r="ER373" s="40"/>
      <c r="ES373" s="40"/>
      <c r="ET373" s="40"/>
      <c r="EU373" s="40"/>
      <c r="EV373" s="40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1"/>
    </row>
    <row r="374" spans="1:187" s="25" customFormat="1" ht="20.149999999999999" customHeight="1" x14ac:dyDescent="0.35">
      <c r="A374" s="204"/>
      <c r="B374" s="206"/>
      <c r="C374" s="208"/>
      <c r="D374" s="208"/>
      <c r="E374" s="210"/>
      <c r="F374" s="202"/>
      <c r="G374" s="26" t="s">
        <v>44</v>
      </c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  <c r="FM374" s="35"/>
      <c r="FN374" s="35"/>
      <c r="FO374" s="35"/>
      <c r="FP374" s="35"/>
      <c r="FQ374" s="35"/>
      <c r="FR374" s="35"/>
      <c r="FS374" s="35"/>
      <c r="FT374" s="35"/>
      <c r="FU374" s="35"/>
      <c r="FV374" s="35"/>
      <c r="FW374" s="35"/>
      <c r="FX374" s="35"/>
      <c r="FY374" s="35"/>
      <c r="FZ374" s="35"/>
      <c r="GA374" s="35"/>
      <c r="GB374" s="35"/>
      <c r="GC374" s="35"/>
      <c r="GD374" s="35"/>
      <c r="GE374" s="42"/>
    </row>
    <row r="375" spans="1:187" s="25" customFormat="1" ht="20.149999999999999" customHeight="1" x14ac:dyDescent="0.35">
      <c r="A375" s="211">
        <f t="shared" si="295"/>
        <v>180</v>
      </c>
      <c r="B375" s="213" t="str">
        <f ca="1">HYPERLINK("#"&amp;"PAINEL!"&amp;ADDRESS(ROW(PAINEL!$B$40)+$A375,2),TRIM(INDIRECT("PAINEL!"&amp;ADDRESS(ROW(PAINEL!$B$40)+$A375,COLUMN(LANÇAMENTOS!C371)))))</f>
        <v/>
      </c>
      <c r="C375" s="215" t="str">
        <f ca="1">TRIM(INDIRECT("PAINEL!"&amp;ADDRESS(ROW(PAINEL!$B$40)+$A375,COLUMN(LANÇAMENTOS!E371))))</f>
        <v/>
      </c>
      <c r="D375" s="215" t="str">
        <f ca="1">TRIM(INDIRECT("PAINEL!"&amp;ADDRESS(ROW(PAINEL!$B$40)+$A375,COLUMN(LANÇAMENTOS!K371))))</f>
        <v/>
      </c>
      <c r="E375" s="217"/>
      <c r="F375" s="199" t="str">
        <f t="shared" ref="F375" ca="1" si="317">IF(B375&lt;&gt;"",E375+SUM(H375:GE375)-SUM(H376:GE376),"")</f>
        <v/>
      </c>
      <c r="G375" s="27" t="s">
        <v>43</v>
      </c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  <c r="FL375" s="36"/>
      <c r="FM375" s="36"/>
      <c r="FN375" s="36"/>
      <c r="FO375" s="36"/>
      <c r="FP375" s="36"/>
      <c r="FQ375" s="36"/>
      <c r="FR375" s="36"/>
      <c r="FS375" s="36"/>
      <c r="FT375" s="36"/>
      <c r="FU375" s="36"/>
      <c r="FV375" s="36"/>
      <c r="FW375" s="36"/>
      <c r="FX375" s="36"/>
      <c r="FY375" s="36"/>
      <c r="FZ375" s="36"/>
      <c r="GA375" s="36"/>
      <c r="GB375" s="36"/>
      <c r="GC375" s="36"/>
      <c r="GD375" s="36"/>
      <c r="GE375" s="37"/>
    </row>
    <row r="376" spans="1:187" s="25" customFormat="1" ht="20.149999999999999" customHeight="1" x14ac:dyDescent="0.35">
      <c r="A376" s="212"/>
      <c r="B376" s="214"/>
      <c r="C376" s="216"/>
      <c r="D376" s="216"/>
      <c r="E376" s="218"/>
      <c r="F376" s="200"/>
      <c r="G376" s="28" t="s">
        <v>44</v>
      </c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8"/>
      <c r="GA376" s="38"/>
      <c r="GB376" s="38"/>
      <c r="GC376" s="38"/>
      <c r="GD376" s="38"/>
      <c r="GE376" s="39"/>
    </row>
    <row r="377" spans="1:187" s="25" customFormat="1" ht="20.149999999999999" customHeight="1" x14ac:dyDescent="0.35">
      <c r="A377" s="203">
        <f t="shared" ref="A377" si="318">A375+1</f>
        <v>181</v>
      </c>
      <c r="B377" s="205" t="str">
        <f ca="1">HYPERLINK("#"&amp;"PAINEL!"&amp;ADDRESS(ROW(PAINEL!$B$40)+$A377,2),TRIM(INDIRECT("PAINEL!"&amp;ADDRESS(ROW(PAINEL!$B$40)+$A377,COLUMN(LANÇAMENTOS!C373)))))</f>
        <v/>
      </c>
      <c r="C377" s="207" t="str">
        <f ca="1">TRIM(INDIRECT("PAINEL!"&amp;ADDRESS(ROW(PAINEL!$B$40)+$A377,COLUMN(LANÇAMENTOS!E373))))</f>
        <v/>
      </c>
      <c r="D377" s="207" t="str">
        <f ca="1">TRIM(INDIRECT("PAINEL!"&amp;ADDRESS(ROW(PAINEL!$B$40)+$A377,COLUMN(LANÇAMENTOS!K373))))</f>
        <v/>
      </c>
      <c r="E377" s="209"/>
      <c r="F377" s="201" t="str">
        <f t="shared" ref="F377" ca="1" si="319">IF(B377&lt;&gt;"",E377+SUM(H377:GE377)-SUM(H378:GE378),"")</f>
        <v/>
      </c>
      <c r="G377" s="29" t="s">
        <v>43</v>
      </c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1"/>
    </row>
    <row r="378" spans="1:187" s="25" customFormat="1" ht="20.149999999999999" customHeight="1" x14ac:dyDescent="0.35">
      <c r="A378" s="204"/>
      <c r="B378" s="206"/>
      <c r="C378" s="208"/>
      <c r="D378" s="208"/>
      <c r="E378" s="210"/>
      <c r="F378" s="202"/>
      <c r="G378" s="26" t="s">
        <v>44</v>
      </c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  <c r="FM378" s="35"/>
      <c r="FN378" s="35"/>
      <c r="FO378" s="35"/>
      <c r="FP378" s="35"/>
      <c r="FQ378" s="35"/>
      <c r="FR378" s="35"/>
      <c r="FS378" s="35"/>
      <c r="FT378" s="35"/>
      <c r="FU378" s="35"/>
      <c r="FV378" s="35"/>
      <c r="FW378" s="35"/>
      <c r="FX378" s="35"/>
      <c r="FY378" s="35"/>
      <c r="FZ378" s="35"/>
      <c r="GA378" s="35"/>
      <c r="GB378" s="35"/>
      <c r="GC378" s="35"/>
      <c r="GD378" s="35"/>
      <c r="GE378" s="42"/>
    </row>
    <row r="379" spans="1:187" s="25" customFormat="1" ht="20.149999999999999" customHeight="1" x14ac:dyDescent="0.35">
      <c r="A379" s="211">
        <f t="shared" si="295"/>
        <v>182</v>
      </c>
      <c r="B379" s="213" t="str">
        <f ca="1">HYPERLINK("#"&amp;"PAINEL!"&amp;ADDRESS(ROW(PAINEL!$B$40)+$A379,2),TRIM(INDIRECT("PAINEL!"&amp;ADDRESS(ROW(PAINEL!$B$40)+$A379,COLUMN(LANÇAMENTOS!C375)))))</f>
        <v/>
      </c>
      <c r="C379" s="215" t="str">
        <f ca="1">TRIM(INDIRECT("PAINEL!"&amp;ADDRESS(ROW(PAINEL!$B$40)+$A379,COLUMN(LANÇAMENTOS!E375))))</f>
        <v/>
      </c>
      <c r="D379" s="215" t="str">
        <f ca="1">TRIM(INDIRECT("PAINEL!"&amp;ADDRESS(ROW(PAINEL!$B$40)+$A379,COLUMN(LANÇAMENTOS!K375))))</f>
        <v/>
      </c>
      <c r="E379" s="217"/>
      <c r="F379" s="199" t="str">
        <f t="shared" ref="F379" ca="1" si="320">IF(B379&lt;&gt;"",E379+SUM(H379:GE379)-SUM(H380:GE380),"")</f>
        <v/>
      </c>
      <c r="G379" s="27" t="s">
        <v>43</v>
      </c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  <c r="FN379" s="36"/>
      <c r="FO379" s="36"/>
      <c r="FP379" s="36"/>
      <c r="FQ379" s="36"/>
      <c r="FR379" s="36"/>
      <c r="FS379" s="36"/>
      <c r="FT379" s="36"/>
      <c r="FU379" s="36"/>
      <c r="FV379" s="36"/>
      <c r="FW379" s="36"/>
      <c r="FX379" s="36"/>
      <c r="FY379" s="36"/>
      <c r="FZ379" s="36"/>
      <c r="GA379" s="36"/>
      <c r="GB379" s="36"/>
      <c r="GC379" s="36"/>
      <c r="GD379" s="36"/>
      <c r="GE379" s="37"/>
    </row>
    <row r="380" spans="1:187" s="25" customFormat="1" ht="20.149999999999999" customHeight="1" x14ac:dyDescent="0.35">
      <c r="A380" s="212"/>
      <c r="B380" s="214"/>
      <c r="C380" s="216"/>
      <c r="D380" s="216"/>
      <c r="E380" s="218"/>
      <c r="F380" s="200"/>
      <c r="G380" s="28" t="s">
        <v>44</v>
      </c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8"/>
      <c r="GA380" s="38"/>
      <c r="GB380" s="38"/>
      <c r="GC380" s="38"/>
      <c r="GD380" s="38"/>
      <c r="GE380" s="39"/>
    </row>
    <row r="381" spans="1:187" s="25" customFormat="1" ht="20.149999999999999" customHeight="1" x14ac:dyDescent="0.35">
      <c r="A381" s="203">
        <f t="shared" ref="A381" si="321">A379+1</f>
        <v>183</v>
      </c>
      <c r="B381" s="205" t="str">
        <f ca="1">HYPERLINK("#"&amp;"PAINEL!"&amp;ADDRESS(ROW(PAINEL!$B$40)+$A381,2),TRIM(INDIRECT("PAINEL!"&amp;ADDRESS(ROW(PAINEL!$B$40)+$A381,COLUMN(LANÇAMENTOS!C377)))))</f>
        <v/>
      </c>
      <c r="C381" s="207" t="str">
        <f ca="1">TRIM(INDIRECT("PAINEL!"&amp;ADDRESS(ROW(PAINEL!$B$40)+$A381,COLUMN(LANÇAMENTOS!E377))))</f>
        <v/>
      </c>
      <c r="D381" s="207" t="str">
        <f ca="1">TRIM(INDIRECT("PAINEL!"&amp;ADDRESS(ROW(PAINEL!$B$40)+$A381,COLUMN(LANÇAMENTOS!K377))))</f>
        <v/>
      </c>
      <c r="E381" s="209"/>
      <c r="F381" s="201" t="str">
        <f t="shared" ref="F381" ca="1" si="322">IF(B381&lt;&gt;"",E381+SUM(H381:GE381)-SUM(H382:GE382),"")</f>
        <v/>
      </c>
      <c r="G381" s="29" t="s">
        <v>43</v>
      </c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1"/>
    </row>
    <row r="382" spans="1:187" s="25" customFormat="1" ht="20.149999999999999" customHeight="1" x14ac:dyDescent="0.35">
      <c r="A382" s="204"/>
      <c r="B382" s="206"/>
      <c r="C382" s="208"/>
      <c r="D382" s="208"/>
      <c r="E382" s="210"/>
      <c r="F382" s="202"/>
      <c r="G382" s="26" t="s">
        <v>44</v>
      </c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  <c r="FM382" s="35"/>
      <c r="FN382" s="35"/>
      <c r="FO382" s="35"/>
      <c r="FP382" s="35"/>
      <c r="FQ382" s="35"/>
      <c r="FR382" s="35"/>
      <c r="FS382" s="35"/>
      <c r="FT382" s="35"/>
      <c r="FU382" s="35"/>
      <c r="FV382" s="35"/>
      <c r="FW382" s="35"/>
      <c r="FX382" s="35"/>
      <c r="FY382" s="35"/>
      <c r="FZ382" s="35"/>
      <c r="GA382" s="35"/>
      <c r="GB382" s="35"/>
      <c r="GC382" s="35"/>
      <c r="GD382" s="35"/>
      <c r="GE382" s="42"/>
    </row>
    <row r="383" spans="1:187" s="25" customFormat="1" ht="20.149999999999999" customHeight="1" x14ac:dyDescent="0.35">
      <c r="A383" s="211">
        <f t="shared" si="295"/>
        <v>184</v>
      </c>
      <c r="B383" s="213" t="str">
        <f ca="1">HYPERLINK("#"&amp;"PAINEL!"&amp;ADDRESS(ROW(PAINEL!$B$40)+$A383,2),TRIM(INDIRECT("PAINEL!"&amp;ADDRESS(ROW(PAINEL!$B$40)+$A383,COLUMN(LANÇAMENTOS!C379)))))</f>
        <v/>
      </c>
      <c r="C383" s="215" t="str">
        <f ca="1">TRIM(INDIRECT("PAINEL!"&amp;ADDRESS(ROW(PAINEL!$B$40)+$A383,COLUMN(LANÇAMENTOS!E379))))</f>
        <v/>
      </c>
      <c r="D383" s="215" t="str">
        <f ca="1">TRIM(INDIRECT("PAINEL!"&amp;ADDRESS(ROW(PAINEL!$B$40)+$A383,COLUMN(LANÇAMENTOS!K379))))</f>
        <v/>
      </c>
      <c r="E383" s="217"/>
      <c r="F383" s="199" t="str">
        <f t="shared" ref="F383" ca="1" si="323">IF(B383&lt;&gt;"",E383+SUM(H383:GE383)-SUM(H384:GE384),"")</f>
        <v/>
      </c>
      <c r="G383" s="27" t="s">
        <v>43</v>
      </c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L383" s="36"/>
      <c r="CM383" s="36"/>
      <c r="CN383" s="36"/>
      <c r="CO383" s="36"/>
      <c r="CP383" s="36"/>
      <c r="CQ383" s="36"/>
      <c r="CR383" s="36"/>
      <c r="CS383" s="36"/>
      <c r="CT383" s="36"/>
      <c r="CU383" s="36"/>
      <c r="CV383" s="36"/>
      <c r="CW383" s="36"/>
      <c r="CX383" s="36"/>
      <c r="CY383" s="36"/>
      <c r="CZ383" s="36"/>
      <c r="DA383" s="36"/>
      <c r="DB383" s="36"/>
      <c r="DC383" s="36"/>
      <c r="DD383" s="36"/>
      <c r="DE383" s="36"/>
      <c r="DF383" s="36"/>
      <c r="DG383" s="36"/>
      <c r="DH383" s="36"/>
      <c r="DI383" s="36"/>
      <c r="DJ383" s="36"/>
      <c r="DK383" s="36"/>
      <c r="DL383" s="36"/>
      <c r="DM383" s="36"/>
      <c r="DN383" s="36"/>
      <c r="DO383" s="36"/>
      <c r="DP383" s="36"/>
      <c r="DQ383" s="36"/>
      <c r="DR383" s="36"/>
      <c r="DS383" s="36"/>
      <c r="DT383" s="36"/>
      <c r="DU383" s="36"/>
      <c r="DV383" s="36"/>
      <c r="DW383" s="36"/>
      <c r="DX383" s="36"/>
      <c r="DY383" s="36"/>
      <c r="DZ383" s="36"/>
      <c r="EA383" s="36"/>
      <c r="EB383" s="36"/>
      <c r="EC383" s="36"/>
      <c r="ED383" s="36"/>
      <c r="EE383" s="36"/>
      <c r="EF383" s="36"/>
      <c r="EG383" s="36"/>
      <c r="EH383" s="36"/>
      <c r="EI383" s="36"/>
      <c r="EJ383" s="36"/>
      <c r="EK383" s="36"/>
      <c r="EL383" s="36"/>
      <c r="EM383" s="36"/>
      <c r="EN383" s="36"/>
      <c r="EO383" s="36"/>
      <c r="EP383" s="36"/>
      <c r="EQ383" s="36"/>
      <c r="ER383" s="36"/>
      <c r="ES383" s="36"/>
      <c r="ET383" s="36"/>
      <c r="EU383" s="36"/>
      <c r="EV383" s="36"/>
      <c r="EW383" s="36"/>
      <c r="EX383" s="36"/>
      <c r="EY383" s="36"/>
      <c r="EZ383" s="36"/>
      <c r="FA383" s="36"/>
      <c r="FB383" s="36"/>
      <c r="FC383" s="36"/>
      <c r="FD383" s="36"/>
      <c r="FE383" s="36"/>
      <c r="FF383" s="36"/>
      <c r="FG383" s="36"/>
      <c r="FH383" s="36"/>
      <c r="FI383" s="36"/>
      <c r="FJ383" s="36"/>
      <c r="FK383" s="36"/>
      <c r="FL383" s="36"/>
      <c r="FM383" s="36"/>
      <c r="FN383" s="36"/>
      <c r="FO383" s="36"/>
      <c r="FP383" s="36"/>
      <c r="FQ383" s="36"/>
      <c r="FR383" s="36"/>
      <c r="FS383" s="36"/>
      <c r="FT383" s="36"/>
      <c r="FU383" s="36"/>
      <c r="FV383" s="36"/>
      <c r="FW383" s="36"/>
      <c r="FX383" s="36"/>
      <c r="FY383" s="36"/>
      <c r="FZ383" s="36"/>
      <c r="GA383" s="36"/>
      <c r="GB383" s="36"/>
      <c r="GC383" s="36"/>
      <c r="GD383" s="36"/>
      <c r="GE383" s="37"/>
    </row>
    <row r="384" spans="1:187" s="25" customFormat="1" ht="20.149999999999999" customHeight="1" x14ac:dyDescent="0.35">
      <c r="A384" s="212"/>
      <c r="B384" s="214"/>
      <c r="C384" s="216"/>
      <c r="D384" s="216"/>
      <c r="E384" s="218"/>
      <c r="F384" s="200"/>
      <c r="G384" s="28" t="s">
        <v>44</v>
      </c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8"/>
      <c r="GA384" s="38"/>
      <c r="GB384" s="38"/>
      <c r="GC384" s="38"/>
      <c r="GD384" s="38"/>
      <c r="GE384" s="39"/>
    </row>
    <row r="385" spans="1:187" s="25" customFormat="1" ht="20.149999999999999" customHeight="1" x14ac:dyDescent="0.35">
      <c r="A385" s="203">
        <f t="shared" ref="A385" si="324">A383+1</f>
        <v>185</v>
      </c>
      <c r="B385" s="205" t="str">
        <f ca="1">HYPERLINK("#"&amp;"PAINEL!"&amp;ADDRESS(ROW(PAINEL!$B$40)+$A385,2),TRIM(INDIRECT("PAINEL!"&amp;ADDRESS(ROW(PAINEL!$B$40)+$A385,COLUMN(LANÇAMENTOS!C381)))))</f>
        <v/>
      </c>
      <c r="C385" s="207" t="str">
        <f ca="1">TRIM(INDIRECT("PAINEL!"&amp;ADDRESS(ROW(PAINEL!$B$40)+$A385,COLUMN(LANÇAMENTOS!E381))))</f>
        <v/>
      </c>
      <c r="D385" s="207" t="str">
        <f ca="1">TRIM(INDIRECT("PAINEL!"&amp;ADDRESS(ROW(PAINEL!$B$40)+$A385,COLUMN(LANÇAMENTOS!K381))))</f>
        <v/>
      </c>
      <c r="E385" s="209"/>
      <c r="F385" s="201" t="str">
        <f t="shared" ref="F385" ca="1" si="325">IF(B385&lt;&gt;"",E385+SUM(H385:GE385)-SUM(H386:GE386),"")</f>
        <v/>
      </c>
      <c r="G385" s="29" t="s">
        <v>43</v>
      </c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1"/>
    </row>
    <row r="386" spans="1:187" s="25" customFormat="1" ht="20.149999999999999" customHeight="1" x14ac:dyDescent="0.35">
      <c r="A386" s="204"/>
      <c r="B386" s="206"/>
      <c r="C386" s="208"/>
      <c r="D386" s="208"/>
      <c r="E386" s="210"/>
      <c r="F386" s="202"/>
      <c r="G386" s="26" t="s">
        <v>44</v>
      </c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  <c r="GA386" s="35"/>
      <c r="GB386" s="35"/>
      <c r="GC386" s="35"/>
      <c r="GD386" s="35"/>
      <c r="GE386" s="42"/>
    </row>
    <row r="387" spans="1:187" s="25" customFormat="1" ht="20.149999999999999" customHeight="1" x14ac:dyDescent="0.35">
      <c r="A387" s="211">
        <f t="shared" si="295"/>
        <v>186</v>
      </c>
      <c r="B387" s="213" t="str">
        <f ca="1">HYPERLINK("#"&amp;"PAINEL!"&amp;ADDRESS(ROW(PAINEL!$B$40)+$A387,2),TRIM(INDIRECT("PAINEL!"&amp;ADDRESS(ROW(PAINEL!$B$40)+$A387,COLUMN(LANÇAMENTOS!C383)))))</f>
        <v/>
      </c>
      <c r="C387" s="215" t="str">
        <f ca="1">TRIM(INDIRECT("PAINEL!"&amp;ADDRESS(ROW(PAINEL!$B$40)+$A387,COLUMN(LANÇAMENTOS!E383))))</f>
        <v/>
      </c>
      <c r="D387" s="215" t="str">
        <f ca="1">TRIM(INDIRECT("PAINEL!"&amp;ADDRESS(ROW(PAINEL!$B$40)+$A387,COLUMN(LANÇAMENTOS!K383))))</f>
        <v/>
      </c>
      <c r="E387" s="217"/>
      <c r="F387" s="199" t="str">
        <f t="shared" ref="F387" ca="1" si="326">IF(B387&lt;&gt;"",E387+SUM(H387:GE387)-SUM(H388:GE388),"")</f>
        <v/>
      </c>
      <c r="G387" s="27" t="s">
        <v>43</v>
      </c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36"/>
      <c r="EI387" s="36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  <c r="ET387" s="36"/>
      <c r="EU387" s="36"/>
      <c r="EV387" s="36"/>
      <c r="EW387" s="36"/>
      <c r="EX387" s="36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  <c r="FR387" s="36"/>
      <c r="FS387" s="36"/>
      <c r="FT387" s="36"/>
      <c r="FU387" s="36"/>
      <c r="FV387" s="36"/>
      <c r="FW387" s="36"/>
      <c r="FX387" s="36"/>
      <c r="FY387" s="36"/>
      <c r="FZ387" s="36"/>
      <c r="GA387" s="36"/>
      <c r="GB387" s="36"/>
      <c r="GC387" s="36"/>
      <c r="GD387" s="36"/>
      <c r="GE387" s="37"/>
    </row>
    <row r="388" spans="1:187" s="25" customFormat="1" ht="20.149999999999999" customHeight="1" x14ac:dyDescent="0.35">
      <c r="A388" s="212"/>
      <c r="B388" s="214"/>
      <c r="C388" s="216"/>
      <c r="D388" s="216"/>
      <c r="E388" s="218"/>
      <c r="F388" s="200"/>
      <c r="G388" s="28" t="s">
        <v>44</v>
      </c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8"/>
      <c r="GA388" s="38"/>
      <c r="GB388" s="38"/>
      <c r="GC388" s="38"/>
      <c r="GD388" s="38"/>
      <c r="GE388" s="39"/>
    </row>
    <row r="389" spans="1:187" s="25" customFormat="1" ht="20.149999999999999" customHeight="1" x14ac:dyDescent="0.35">
      <c r="A389" s="203">
        <f t="shared" ref="A389" si="327">A387+1</f>
        <v>187</v>
      </c>
      <c r="B389" s="205" t="str">
        <f ca="1">HYPERLINK("#"&amp;"PAINEL!"&amp;ADDRESS(ROW(PAINEL!$B$40)+$A389,2),TRIM(INDIRECT("PAINEL!"&amp;ADDRESS(ROW(PAINEL!$B$40)+$A389,COLUMN(LANÇAMENTOS!C385)))))</f>
        <v/>
      </c>
      <c r="C389" s="207" t="str">
        <f ca="1">TRIM(INDIRECT("PAINEL!"&amp;ADDRESS(ROW(PAINEL!$B$40)+$A389,COLUMN(LANÇAMENTOS!E385))))</f>
        <v/>
      </c>
      <c r="D389" s="207" t="str">
        <f ca="1">TRIM(INDIRECT("PAINEL!"&amp;ADDRESS(ROW(PAINEL!$B$40)+$A389,COLUMN(LANÇAMENTOS!K385))))</f>
        <v/>
      </c>
      <c r="E389" s="209"/>
      <c r="F389" s="201" t="str">
        <f t="shared" ref="F389" ca="1" si="328">IF(B389&lt;&gt;"",E389+SUM(H389:GE389)-SUM(H390:GE390),"")</f>
        <v/>
      </c>
      <c r="G389" s="29" t="s">
        <v>43</v>
      </c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40"/>
      <c r="CI389" s="40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1"/>
    </row>
    <row r="390" spans="1:187" s="25" customFormat="1" ht="20.149999999999999" customHeight="1" x14ac:dyDescent="0.35">
      <c r="A390" s="204"/>
      <c r="B390" s="206"/>
      <c r="C390" s="208"/>
      <c r="D390" s="208"/>
      <c r="E390" s="210"/>
      <c r="F390" s="202"/>
      <c r="G390" s="26" t="s">
        <v>44</v>
      </c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  <c r="GA390" s="35"/>
      <c r="GB390" s="35"/>
      <c r="GC390" s="35"/>
      <c r="GD390" s="35"/>
      <c r="GE390" s="42"/>
    </row>
    <row r="391" spans="1:187" s="25" customFormat="1" ht="20.149999999999999" customHeight="1" x14ac:dyDescent="0.35">
      <c r="A391" s="211">
        <f t="shared" si="295"/>
        <v>188</v>
      </c>
      <c r="B391" s="213" t="str">
        <f ca="1">HYPERLINK("#"&amp;"PAINEL!"&amp;ADDRESS(ROW(PAINEL!$B$40)+$A391,2),TRIM(INDIRECT("PAINEL!"&amp;ADDRESS(ROW(PAINEL!$B$40)+$A391,COLUMN(LANÇAMENTOS!C387)))))</f>
        <v/>
      </c>
      <c r="C391" s="215" t="str">
        <f ca="1">TRIM(INDIRECT("PAINEL!"&amp;ADDRESS(ROW(PAINEL!$B$40)+$A391,COLUMN(LANÇAMENTOS!E387))))</f>
        <v/>
      </c>
      <c r="D391" s="215" t="str">
        <f ca="1">TRIM(INDIRECT("PAINEL!"&amp;ADDRESS(ROW(PAINEL!$B$40)+$A391,COLUMN(LANÇAMENTOS!K387))))</f>
        <v/>
      </c>
      <c r="E391" s="217"/>
      <c r="F391" s="199" t="str">
        <f t="shared" ref="F391" ca="1" si="329">IF(B391&lt;&gt;"",E391+SUM(H391:GE391)-SUM(H392:GE392),"")</f>
        <v/>
      </c>
      <c r="G391" s="27" t="s">
        <v>43</v>
      </c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  <c r="DG391" s="36"/>
      <c r="DH391" s="36"/>
      <c r="DI391" s="36"/>
      <c r="DJ391" s="36"/>
      <c r="DK391" s="36"/>
      <c r="DL391" s="36"/>
      <c r="DM391" s="36"/>
      <c r="DN391" s="36"/>
      <c r="DO391" s="36"/>
      <c r="DP391" s="36"/>
      <c r="DQ391" s="36"/>
      <c r="DR391" s="36"/>
      <c r="DS391" s="36"/>
      <c r="DT391" s="36"/>
      <c r="DU391" s="36"/>
      <c r="DV391" s="36"/>
      <c r="DW391" s="36"/>
      <c r="DX391" s="36"/>
      <c r="DY391" s="36"/>
      <c r="DZ391" s="36"/>
      <c r="EA391" s="36"/>
      <c r="EB391" s="36"/>
      <c r="EC391" s="36"/>
      <c r="ED391" s="36"/>
      <c r="EE391" s="36"/>
      <c r="EF391" s="36"/>
      <c r="EG391" s="36"/>
      <c r="EH391" s="36"/>
      <c r="EI391" s="36"/>
      <c r="EJ391" s="36"/>
      <c r="EK391" s="36"/>
      <c r="EL391" s="36"/>
      <c r="EM391" s="36"/>
      <c r="EN391" s="36"/>
      <c r="EO391" s="36"/>
      <c r="EP391" s="36"/>
      <c r="EQ391" s="36"/>
      <c r="ER391" s="36"/>
      <c r="ES391" s="36"/>
      <c r="ET391" s="36"/>
      <c r="EU391" s="36"/>
      <c r="EV391" s="36"/>
      <c r="EW391" s="36"/>
      <c r="EX391" s="36"/>
      <c r="EY391" s="36"/>
      <c r="EZ391" s="36"/>
      <c r="FA391" s="36"/>
      <c r="FB391" s="36"/>
      <c r="FC391" s="36"/>
      <c r="FD391" s="36"/>
      <c r="FE391" s="36"/>
      <c r="FF391" s="36"/>
      <c r="FG391" s="36"/>
      <c r="FH391" s="36"/>
      <c r="FI391" s="36"/>
      <c r="FJ391" s="36"/>
      <c r="FK391" s="36"/>
      <c r="FL391" s="36"/>
      <c r="FM391" s="36"/>
      <c r="FN391" s="36"/>
      <c r="FO391" s="36"/>
      <c r="FP391" s="36"/>
      <c r="FQ391" s="36"/>
      <c r="FR391" s="36"/>
      <c r="FS391" s="36"/>
      <c r="FT391" s="36"/>
      <c r="FU391" s="36"/>
      <c r="FV391" s="36"/>
      <c r="FW391" s="36"/>
      <c r="FX391" s="36"/>
      <c r="FY391" s="36"/>
      <c r="FZ391" s="36"/>
      <c r="GA391" s="36"/>
      <c r="GB391" s="36"/>
      <c r="GC391" s="36"/>
      <c r="GD391" s="36"/>
      <c r="GE391" s="37"/>
    </row>
    <row r="392" spans="1:187" s="25" customFormat="1" ht="20.149999999999999" customHeight="1" x14ac:dyDescent="0.35">
      <c r="A392" s="212"/>
      <c r="B392" s="214"/>
      <c r="C392" s="216"/>
      <c r="D392" s="216"/>
      <c r="E392" s="218"/>
      <c r="F392" s="200"/>
      <c r="G392" s="28" t="s">
        <v>44</v>
      </c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8"/>
      <c r="GA392" s="38"/>
      <c r="GB392" s="38"/>
      <c r="GC392" s="38"/>
      <c r="GD392" s="38"/>
      <c r="GE392" s="39"/>
    </row>
    <row r="393" spans="1:187" s="25" customFormat="1" ht="20.149999999999999" customHeight="1" x14ac:dyDescent="0.35">
      <c r="A393" s="203">
        <f t="shared" ref="A393" si="330">A391+1</f>
        <v>189</v>
      </c>
      <c r="B393" s="205" t="str">
        <f ca="1">HYPERLINK("#"&amp;"PAINEL!"&amp;ADDRESS(ROW(PAINEL!$B$40)+$A393,2),TRIM(INDIRECT("PAINEL!"&amp;ADDRESS(ROW(PAINEL!$B$40)+$A393,COLUMN(LANÇAMENTOS!C389)))))</f>
        <v/>
      </c>
      <c r="C393" s="207" t="str">
        <f ca="1">TRIM(INDIRECT("PAINEL!"&amp;ADDRESS(ROW(PAINEL!$B$40)+$A393,COLUMN(LANÇAMENTOS!E389))))</f>
        <v/>
      </c>
      <c r="D393" s="207" t="str">
        <f ca="1">TRIM(INDIRECT("PAINEL!"&amp;ADDRESS(ROW(PAINEL!$B$40)+$A393,COLUMN(LANÇAMENTOS!K389))))</f>
        <v/>
      </c>
      <c r="E393" s="209"/>
      <c r="F393" s="201" t="str">
        <f t="shared" ref="F393" ca="1" si="331">IF(B393&lt;&gt;"",E393+SUM(H393:GE393)-SUM(H394:GE394),"")</f>
        <v/>
      </c>
      <c r="G393" s="29" t="s">
        <v>43</v>
      </c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1"/>
    </row>
    <row r="394" spans="1:187" s="25" customFormat="1" ht="20.149999999999999" customHeight="1" x14ac:dyDescent="0.35">
      <c r="A394" s="204"/>
      <c r="B394" s="206"/>
      <c r="C394" s="208"/>
      <c r="D394" s="208"/>
      <c r="E394" s="210"/>
      <c r="F394" s="202"/>
      <c r="G394" s="26" t="s">
        <v>44</v>
      </c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  <c r="FM394" s="35"/>
      <c r="FN394" s="35"/>
      <c r="FO394" s="35"/>
      <c r="FP394" s="35"/>
      <c r="FQ394" s="35"/>
      <c r="FR394" s="35"/>
      <c r="FS394" s="35"/>
      <c r="FT394" s="35"/>
      <c r="FU394" s="35"/>
      <c r="FV394" s="35"/>
      <c r="FW394" s="35"/>
      <c r="FX394" s="35"/>
      <c r="FY394" s="35"/>
      <c r="FZ394" s="35"/>
      <c r="GA394" s="35"/>
      <c r="GB394" s="35"/>
      <c r="GC394" s="35"/>
      <c r="GD394" s="35"/>
      <c r="GE394" s="42"/>
    </row>
    <row r="395" spans="1:187" s="25" customFormat="1" ht="20.149999999999999" customHeight="1" x14ac:dyDescent="0.35">
      <c r="A395" s="211">
        <f t="shared" si="295"/>
        <v>190</v>
      </c>
      <c r="B395" s="213" t="str">
        <f ca="1">HYPERLINK("#"&amp;"PAINEL!"&amp;ADDRESS(ROW(PAINEL!$B$40)+$A395,2),TRIM(INDIRECT("PAINEL!"&amp;ADDRESS(ROW(PAINEL!$B$40)+$A395,COLUMN(LANÇAMENTOS!C391)))))</f>
        <v/>
      </c>
      <c r="C395" s="215" t="str">
        <f ca="1">TRIM(INDIRECT("PAINEL!"&amp;ADDRESS(ROW(PAINEL!$B$40)+$A395,COLUMN(LANÇAMENTOS!E391))))</f>
        <v/>
      </c>
      <c r="D395" s="215" t="str">
        <f ca="1">TRIM(INDIRECT("PAINEL!"&amp;ADDRESS(ROW(PAINEL!$B$40)+$A395,COLUMN(LANÇAMENTOS!K391))))</f>
        <v/>
      </c>
      <c r="E395" s="217"/>
      <c r="F395" s="199" t="str">
        <f t="shared" ref="F395" ca="1" si="332">IF(B395&lt;&gt;"",E395+SUM(H395:GE395)-SUM(H396:GE396),"")</f>
        <v/>
      </c>
      <c r="G395" s="27" t="s">
        <v>43</v>
      </c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L395" s="36"/>
      <c r="CM395" s="36"/>
      <c r="CN395" s="36"/>
      <c r="CO395" s="36"/>
      <c r="CP395" s="36"/>
      <c r="CQ395" s="36"/>
      <c r="CR395" s="36"/>
      <c r="CS395" s="36"/>
      <c r="CT395" s="36"/>
      <c r="CU395" s="36"/>
      <c r="CV395" s="36"/>
      <c r="CW395" s="36"/>
      <c r="CX395" s="36"/>
      <c r="CY395" s="36"/>
      <c r="CZ395" s="36"/>
      <c r="DA395" s="36"/>
      <c r="DB395" s="36"/>
      <c r="DC395" s="36"/>
      <c r="DD395" s="36"/>
      <c r="DE395" s="36"/>
      <c r="DF395" s="36"/>
      <c r="DG395" s="36"/>
      <c r="DH395" s="36"/>
      <c r="DI395" s="36"/>
      <c r="DJ395" s="36"/>
      <c r="DK395" s="36"/>
      <c r="DL395" s="36"/>
      <c r="DM395" s="36"/>
      <c r="DN395" s="36"/>
      <c r="DO395" s="36"/>
      <c r="DP395" s="36"/>
      <c r="DQ395" s="36"/>
      <c r="DR395" s="36"/>
      <c r="DS395" s="36"/>
      <c r="DT395" s="36"/>
      <c r="DU395" s="36"/>
      <c r="DV395" s="36"/>
      <c r="DW395" s="36"/>
      <c r="DX395" s="36"/>
      <c r="DY395" s="36"/>
      <c r="DZ395" s="36"/>
      <c r="EA395" s="36"/>
      <c r="EB395" s="36"/>
      <c r="EC395" s="36"/>
      <c r="ED395" s="36"/>
      <c r="EE395" s="36"/>
      <c r="EF395" s="36"/>
      <c r="EG395" s="36"/>
      <c r="EH395" s="36"/>
      <c r="EI395" s="36"/>
      <c r="EJ395" s="36"/>
      <c r="EK395" s="36"/>
      <c r="EL395" s="36"/>
      <c r="EM395" s="36"/>
      <c r="EN395" s="36"/>
      <c r="EO395" s="36"/>
      <c r="EP395" s="36"/>
      <c r="EQ395" s="36"/>
      <c r="ER395" s="36"/>
      <c r="ES395" s="36"/>
      <c r="ET395" s="36"/>
      <c r="EU395" s="36"/>
      <c r="EV395" s="36"/>
      <c r="EW395" s="36"/>
      <c r="EX395" s="36"/>
      <c r="EY395" s="36"/>
      <c r="EZ395" s="36"/>
      <c r="FA395" s="36"/>
      <c r="FB395" s="36"/>
      <c r="FC395" s="36"/>
      <c r="FD395" s="36"/>
      <c r="FE395" s="36"/>
      <c r="FF395" s="36"/>
      <c r="FG395" s="36"/>
      <c r="FH395" s="36"/>
      <c r="FI395" s="36"/>
      <c r="FJ395" s="36"/>
      <c r="FK395" s="36"/>
      <c r="FL395" s="36"/>
      <c r="FM395" s="36"/>
      <c r="FN395" s="36"/>
      <c r="FO395" s="36"/>
      <c r="FP395" s="36"/>
      <c r="FQ395" s="36"/>
      <c r="FR395" s="36"/>
      <c r="FS395" s="36"/>
      <c r="FT395" s="36"/>
      <c r="FU395" s="36"/>
      <c r="FV395" s="36"/>
      <c r="FW395" s="36"/>
      <c r="FX395" s="36"/>
      <c r="FY395" s="36"/>
      <c r="FZ395" s="36"/>
      <c r="GA395" s="36"/>
      <c r="GB395" s="36"/>
      <c r="GC395" s="36"/>
      <c r="GD395" s="36"/>
      <c r="GE395" s="37"/>
    </row>
    <row r="396" spans="1:187" s="25" customFormat="1" ht="20.149999999999999" customHeight="1" x14ac:dyDescent="0.35">
      <c r="A396" s="212"/>
      <c r="B396" s="214"/>
      <c r="C396" s="216"/>
      <c r="D396" s="216"/>
      <c r="E396" s="218"/>
      <c r="F396" s="200"/>
      <c r="G396" s="28" t="s">
        <v>44</v>
      </c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8"/>
      <c r="GA396" s="38"/>
      <c r="GB396" s="38"/>
      <c r="GC396" s="38"/>
      <c r="GD396" s="38"/>
      <c r="GE396" s="39"/>
    </row>
    <row r="397" spans="1:187" s="25" customFormat="1" ht="20.149999999999999" customHeight="1" x14ac:dyDescent="0.35">
      <c r="A397" s="203">
        <f t="shared" ref="A397" si="333">A395+1</f>
        <v>191</v>
      </c>
      <c r="B397" s="205" t="str">
        <f ca="1">HYPERLINK("#"&amp;"PAINEL!"&amp;ADDRESS(ROW(PAINEL!$B$40)+$A397,2),TRIM(INDIRECT("PAINEL!"&amp;ADDRESS(ROW(PAINEL!$B$40)+$A397,COLUMN(LANÇAMENTOS!C393)))))</f>
        <v/>
      </c>
      <c r="C397" s="207" t="str">
        <f ca="1">TRIM(INDIRECT("PAINEL!"&amp;ADDRESS(ROW(PAINEL!$B$40)+$A397,COLUMN(LANÇAMENTOS!E393))))</f>
        <v/>
      </c>
      <c r="D397" s="207" t="str">
        <f ca="1">TRIM(INDIRECT("PAINEL!"&amp;ADDRESS(ROW(PAINEL!$B$40)+$A397,COLUMN(LANÇAMENTOS!K393))))</f>
        <v/>
      </c>
      <c r="E397" s="209"/>
      <c r="F397" s="201" t="str">
        <f t="shared" ref="F397" ca="1" si="334">IF(B397&lt;&gt;"",E397+SUM(H397:GE397)-SUM(H398:GE398),"")</f>
        <v/>
      </c>
      <c r="G397" s="29" t="s">
        <v>43</v>
      </c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  <c r="BW397" s="40"/>
      <c r="BX397" s="40"/>
      <c r="BY397" s="40"/>
      <c r="BZ397" s="40"/>
      <c r="CA397" s="40"/>
      <c r="CB397" s="40"/>
      <c r="CC397" s="40"/>
      <c r="CD397" s="40"/>
      <c r="CE397" s="40"/>
      <c r="CF397" s="40"/>
      <c r="CG397" s="40"/>
      <c r="CH397" s="40"/>
      <c r="CI397" s="40"/>
      <c r="CJ397" s="40"/>
      <c r="CK397" s="40"/>
      <c r="CL397" s="40"/>
      <c r="CM397" s="40"/>
      <c r="CN397" s="40"/>
      <c r="CO397" s="40"/>
      <c r="CP397" s="40"/>
      <c r="CQ397" s="40"/>
      <c r="CR397" s="40"/>
      <c r="CS397" s="40"/>
      <c r="CT397" s="40"/>
      <c r="CU397" s="40"/>
      <c r="CV397" s="40"/>
      <c r="CW397" s="40"/>
      <c r="CX397" s="40"/>
      <c r="CY397" s="40"/>
      <c r="CZ397" s="40"/>
      <c r="DA397" s="40"/>
      <c r="DB397" s="40"/>
      <c r="DC397" s="40"/>
      <c r="DD397" s="40"/>
      <c r="DE397" s="40"/>
      <c r="DF397" s="40"/>
      <c r="DG397" s="40"/>
      <c r="DH397" s="40"/>
      <c r="DI397" s="40"/>
      <c r="DJ397" s="40"/>
      <c r="DK397" s="40"/>
      <c r="DL397" s="40"/>
      <c r="DM397" s="40"/>
      <c r="DN397" s="40"/>
      <c r="DO397" s="40"/>
      <c r="DP397" s="40"/>
      <c r="DQ397" s="40"/>
      <c r="DR397" s="40"/>
      <c r="DS397" s="40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/>
      <c r="EE397" s="40"/>
      <c r="EF397" s="40"/>
      <c r="EG397" s="40"/>
      <c r="EH397" s="40"/>
      <c r="EI397" s="40"/>
      <c r="EJ397" s="40"/>
      <c r="EK397" s="40"/>
      <c r="EL397" s="40"/>
      <c r="EM397" s="40"/>
      <c r="EN397" s="40"/>
      <c r="EO397" s="40"/>
      <c r="EP397" s="40"/>
      <c r="EQ397" s="40"/>
      <c r="ER397" s="40"/>
      <c r="ES397" s="40"/>
      <c r="ET397" s="40"/>
      <c r="EU397" s="40"/>
      <c r="EV397" s="40"/>
      <c r="EW397" s="40"/>
      <c r="EX397" s="40"/>
      <c r="EY397" s="40"/>
      <c r="EZ397" s="40"/>
      <c r="FA397" s="40"/>
      <c r="FB397" s="40"/>
      <c r="FC397" s="40"/>
      <c r="FD397" s="40"/>
      <c r="FE397" s="40"/>
      <c r="FF397" s="40"/>
      <c r="FG397" s="40"/>
      <c r="FH397" s="40"/>
      <c r="FI397" s="40"/>
      <c r="FJ397" s="40"/>
      <c r="FK397" s="40"/>
      <c r="FL397" s="40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1"/>
    </row>
    <row r="398" spans="1:187" s="25" customFormat="1" ht="20.149999999999999" customHeight="1" x14ac:dyDescent="0.35">
      <c r="A398" s="204"/>
      <c r="B398" s="206"/>
      <c r="C398" s="208"/>
      <c r="D398" s="208"/>
      <c r="E398" s="210"/>
      <c r="F398" s="202"/>
      <c r="G398" s="26" t="s">
        <v>44</v>
      </c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42"/>
    </row>
    <row r="399" spans="1:187" s="25" customFormat="1" ht="20.149999999999999" customHeight="1" x14ac:dyDescent="0.35">
      <c r="A399" s="211">
        <f t="shared" si="295"/>
        <v>192</v>
      </c>
      <c r="B399" s="213" t="str">
        <f ca="1">HYPERLINK("#"&amp;"PAINEL!"&amp;ADDRESS(ROW(PAINEL!$B$40)+$A399,2),TRIM(INDIRECT("PAINEL!"&amp;ADDRESS(ROW(PAINEL!$B$40)+$A399,COLUMN(LANÇAMENTOS!C395)))))</f>
        <v/>
      </c>
      <c r="C399" s="215" t="str">
        <f ca="1">TRIM(INDIRECT("PAINEL!"&amp;ADDRESS(ROW(PAINEL!$B$40)+$A399,COLUMN(LANÇAMENTOS!E395))))</f>
        <v/>
      </c>
      <c r="D399" s="215" t="str">
        <f ca="1">TRIM(INDIRECT("PAINEL!"&amp;ADDRESS(ROW(PAINEL!$B$40)+$A399,COLUMN(LANÇAMENTOS!K395))))</f>
        <v/>
      </c>
      <c r="E399" s="217"/>
      <c r="F399" s="199" t="str">
        <f t="shared" ref="F399" ca="1" si="335">IF(B399&lt;&gt;"",E399+SUM(H399:GE399)-SUM(H400:GE400),"")</f>
        <v/>
      </c>
      <c r="G399" s="27" t="s">
        <v>43</v>
      </c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  <c r="DG399" s="36"/>
      <c r="DH399" s="36"/>
      <c r="DI399" s="36"/>
      <c r="DJ399" s="36"/>
      <c r="DK399" s="36"/>
      <c r="DL399" s="36"/>
      <c r="DM399" s="36"/>
      <c r="DN399" s="36"/>
      <c r="DO399" s="36"/>
      <c r="DP399" s="36"/>
      <c r="DQ399" s="36"/>
      <c r="DR399" s="36"/>
      <c r="DS399" s="36"/>
      <c r="DT399" s="36"/>
      <c r="DU399" s="36"/>
      <c r="DV399" s="36"/>
      <c r="DW399" s="36"/>
      <c r="DX399" s="36"/>
      <c r="DY399" s="36"/>
      <c r="DZ399" s="36"/>
      <c r="EA399" s="36"/>
      <c r="EB399" s="36"/>
      <c r="EC399" s="36"/>
      <c r="ED399" s="36"/>
      <c r="EE399" s="36"/>
      <c r="EF399" s="36"/>
      <c r="EG399" s="36"/>
      <c r="EH399" s="36"/>
      <c r="EI399" s="36"/>
      <c r="EJ399" s="36"/>
      <c r="EK399" s="36"/>
      <c r="EL399" s="36"/>
      <c r="EM399" s="36"/>
      <c r="EN399" s="36"/>
      <c r="EO399" s="36"/>
      <c r="EP399" s="36"/>
      <c r="EQ399" s="36"/>
      <c r="ER399" s="36"/>
      <c r="ES399" s="36"/>
      <c r="ET399" s="36"/>
      <c r="EU399" s="36"/>
      <c r="EV399" s="36"/>
      <c r="EW399" s="36"/>
      <c r="EX399" s="36"/>
      <c r="EY399" s="36"/>
      <c r="EZ399" s="36"/>
      <c r="FA399" s="36"/>
      <c r="FB399" s="36"/>
      <c r="FC399" s="36"/>
      <c r="FD399" s="36"/>
      <c r="FE399" s="36"/>
      <c r="FF399" s="36"/>
      <c r="FG399" s="36"/>
      <c r="FH399" s="36"/>
      <c r="FI399" s="36"/>
      <c r="FJ399" s="36"/>
      <c r="FK399" s="36"/>
      <c r="FL399" s="36"/>
      <c r="FM399" s="36"/>
      <c r="FN399" s="36"/>
      <c r="FO399" s="36"/>
      <c r="FP399" s="36"/>
      <c r="FQ399" s="36"/>
      <c r="FR399" s="36"/>
      <c r="FS399" s="36"/>
      <c r="FT399" s="36"/>
      <c r="FU399" s="36"/>
      <c r="FV399" s="36"/>
      <c r="FW399" s="36"/>
      <c r="FX399" s="36"/>
      <c r="FY399" s="36"/>
      <c r="FZ399" s="36"/>
      <c r="GA399" s="36"/>
      <c r="GB399" s="36"/>
      <c r="GC399" s="36"/>
      <c r="GD399" s="36"/>
      <c r="GE399" s="37"/>
    </row>
    <row r="400" spans="1:187" s="25" customFormat="1" ht="20.149999999999999" customHeight="1" x14ac:dyDescent="0.35">
      <c r="A400" s="212"/>
      <c r="B400" s="214"/>
      <c r="C400" s="216"/>
      <c r="D400" s="216"/>
      <c r="E400" s="218"/>
      <c r="F400" s="200"/>
      <c r="G400" s="28" t="s">
        <v>44</v>
      </c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8"/>
      <c r="GA400" s="38"/>
      <c r="GB400" s="38"/>
      <c r="GC400" s="38"/>
      <c r="GD400" s="38"/>
      <c r="GE400" s="39"/>
    </row>
    <row r="401" spans="1:187" s="25" customFormat="1" ht="20.149999999999999" customHeight="1" x14ac:dyDescent="0.35">
      <c r="A401" s="203">
        <f t="shared" ref="A401" si="336">A399+1</f>
        <v>193</v>
      </c>
      <c r="B401" s="205" t="str">
        <f ca="1">HYPERLINK("#"&amp;"PAINEL!"&amp;ADDRESS(ROW(PAINEL!$B$40)+$A401,2),TRIM(INDIRECT("PAINEL!"&amp;ADDRESS(ROW(PAINEL!$B$40)+$A401,COLUMN(LANÇAMENTOS!C397)))))</f>
        <v/>
      </c>
      <c r="C401" s="207" t="str">
        <f ca="1">TRIM(INDIRECT("PAINEL!"&amp;ADDRESS(ROW(PAINEL!$B$40)+$A401,COLUMN(LANÇAMENTOS!E397))))</f>
        <v/>
      </c>
      <c r="D401" s="207" t="str">
        <f ca="1">TRIM(INDIRECT("PAINEL!"&amp;ADDRESS(ROW(PAINEL!$B$40)+$A401,COLUMN(LANÇAMENTOS!K397))))</f>
        <v/>
      </c>
      <c r="E401" s="209"/>
      <c r="F401" s="201" t="str">
        <f t="shared" ref="F401" ca="1" si="337">IF(B401&lt;&gt;"",E401+SUM(H401:GE401)-SUM(H402:GE402),"")</f>
        <v/>
      </c>
      <c r="G401" s="29" t="s">
        <v>43</v>
      </c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  <c r="BX401" s="40"/>
      <c r="BY401" s="40"/>
      <c r="BZ401" s="40"/>
      <c r="CA401" s="40"/>
      <c r="CB401" s="40"/>
      <c r="CC401" s="40"/>
      <c r="CD401" s="40"/>
      <c r="CE401" s="40"/>
      <c r="CF401" s="40"/>
      <c r="CG401" s="40"/>
      <c r="CH401" s="40"/>
      <c r="CI401" s="40"/>
      <c r="CJ401" s="40"/>
      <c r="CK401" s="40"/>
      <c r="CL401" s="40"/>
      <c r="CM401" s="40"/>
      <c r="CN401" s="40"/>
      <c r="CO401" s="40"/>
      <c r="CP401" s="40"/>
      <c r="CQ401" s="40"/>
      <c r="CR401" s="40"/>
      <c r="CS401" s="40"/>
      <c r="CT401" s="40"/>
      <c r="CU401" s="40"/>
      <c r="CV401" s="40"/>
      <c r="CW401" s="40"/>
      <c r="CX401" s="40"/>
      <c r="CY401" s="40"/>
      <c r="CZ401" s="40"/>
      <c r="DA401" s="40"/>
      <c r="DB401" s="40"/>
      <c r="DC401" s="40"/>
      <c r="DD401" s="40"/>
      <c r="DE401" s="40"/>
      <c r="DF401" s="40"/>
      <c r="DG401" s="40"/>
      <c r="DH401" s="40"/>
      <c r="DI401" s="40"/>
      <c r="DJ401" s="40"/>
      <c r="DK401" s="40"/>
      <c r="DL401" s="40"/>
      <c r="DM401" s="40"/>
      <c r="DN401" s="40"/>
      <c r="DO401" s="40"/>
      <c r="DP401" s="40"/>
      <c r="DQ401" s="40"/>
      <c r="DR401" s="40"/>
      <c r="DS401" s="40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/>
      <c r="EE401" s="40"/>
      <c r="EF401" s="40"/>
      <c r="EG401" s="40"/>
      <c r="EH401" s="40"/>
      <c r="EI401" s="40"/>
      <c r="EJ401" s="40"/>
      <c r="EK401" s="40"/>
      <c r="EL401" s="40"/>
      <c r="EM401" s="40"/>
      <c r="EN401" s="40"/>
      <c r="EO401" s="40"/>
      <c r="EP401" s="40"/>
      <c r="EQ401" s="40"/>
      <c r="ER401" s="40"/>
      <c r="ES401" s="40"/>
      <c r="ET401" s="40"/>
      <c r="EU401" s="40"/>
      <c r="EV401" s="40"/>
      <c r="EW401" s="40"/>
      <c r="EX401" s="40"/>
      <c r="EY401" s="40"/>
      <c r="EZ401" s="40"/>
      <c r="FA401" s="40"/>
      <c r="FB401" s="40"/>
      <c r="FC401" s="40"/>
      <c r="FD401" s="40"/>
      <c r="FE401" s="40"/>
      <c r="FF401" s="40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1"/>
    </row>
    <row r="402" spans="1:187" s="25" customFormat="1" ht="20.149999999999999" customHeight="1" x14ac:dyDescent="0.35">
      <c r="A402" s="204"/>
      <c r="B402" s="206"/>
      <c r="C402" s="208"/>
      <c r="D402" s="208"/>
      <c r="E402" s="210"/>
      <c r="F402" s="202"/>
      <c r="G402" s="26" t="s">
        <v>44</v>
      </c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  <c r="GA402" s="35"/>
      <c r="GB402" s="35"/>
      <c r="GC402" s="35"/>
      <c r="GD402" s="35"/>
      <c r="GE402" s="42"/>
    </row>
    <row r="403" spans="1:187" s="25" customFormat="1" ht="20.149999999999999" customHeight="1" x14ac:dyDescent="0.35">
      <c r="A403" s="211">
        <f t="shared" si="295"/>
        <v>194</v>
      </c>
      <c r="B403" s="213" t="str">
        <f ca="1">HYPERLINK("#"&amp;"PAINEL!"&amp;ADDRESS(ROW(PAINEL!$B$40)+$A403,2),TRIM(INDIRECT("PAINEL!"&amp;ADDRESS(ROW(PAINEL!$B$40)+$A403,COLUMN(LANÇAMENTOS!C399)))))</f>
        <v/>
      </c>
      <c r="C403" s="215" t="str">
        <f ca="1">TRIM(INDIRECT("PAINEL!"&amp;ADDRESS(ROW(PAINEL!$B$40)+$A403,COLUMN(LANÇAMENTOS!E399))))</f>
        <v/>
      </c>
      <c r="D403" s="215" t="str">
        <f ca="1">TRIM(INDIRECT("PAINEL!"&amp;ADDRESS(ROW(PAINEL!$B$40)+$A403,COLUMN(LANÇAMENTOS!K399))))</f>
        <v/>
      </c>
      <c r="E403" s="217"/>
      <c r="F403" s="199" t="str">
        <f t="shared" ref="F403" ca="1" si="338">IF(B403&lt;&gt;"",E403+SUM(H403:GE403)-SUM(H404:GE404),"")</f>
        <v/>
      </c>
      <c r="G403" s="27" t="s">
        <v>43</v>
      </c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P403" s="36"/>
      <c r="DQ403" s="36"/>
      <c r="DR403" s="36"/>
      <c r="DS403" s="36"/>
      <c r="DT403" s="36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E403" s="36"/>
      <c r="EF403" s="36"/>
      <c r="EG403" s="36"/>
      <c r="EH403" s="36"/>
      <c r="EI403" s="36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  <c r="ET403" s="36"/>
      <c r="EU403" s="36"/>
      <c r="EV403" s="36"/>
      <c r="EW403" s="36"/>
      <c r="EX403" s="36"/>
      <c r="EY403" s="36"/>
      <c r="EZ403" s="36"/>
      <c r="FA403" s="36"/>
      <c r="FB403" s="36"/>
      <c r="FC403" s="36"/>
      <c r="FD403" s="36"/>
      <c r="FE403" s="36"/>
      <c r="FF403" s="36"/>
      <c r="FG403" s="36"/>
      <c r="FH403" s="36"/>
      <c r="FI403" s="36"/>
      <c r="FJ403" s="36"/>
      <c r="FK403" s="36"/>
      <c r="FL403" s="36"/>
      <c r="FM403" s="36"/>
      <c r="FN403" s="36"/>
      <c r="FO403" s="36"/>
      <c r="FP403" s="36"/>
      <c r="FQ403" s="36"/>
      <c r="FR403" s="36"/>
      <c r="FS403" s="36"/>
      <c r="FT403" s="36"/>
      <c r="FU403" s="36"/>
      <c r="FV403" s="36"/>
      <c r="FW403" s="36"/>
      <c r="FX403" s="36"/>
      <c r="FY403" s="36"/>
      <c r="FZ403" s="36"/>
      <c r="GA403" s="36"/>
      <c r="GB403" s="36"/>
      <c r="GC403" s="36"/>
      <c r="GD403" s="36"/>
      <c r="GE403" s="37"/>
    </row>
    <row r="404" spans="1:187" s="25" customFormat="1" ht="20.149999999999999" customHeight="1" x14ac:dyDescent="0.35">
      <c r="A404" s="212"/>
      <c r="B404" s="214"/>
      <c r="C404" s="216"/>
      <c r="D404" s="216"/>
      <c r="E404" s="218"/>
      <c r="F404" s="200"/>
      <c r="G404" s="28" t="s">
        <v>44</v>
      </c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8"/>
      <c r="GA404" s="38"/>
      <c r="GB404" s="38"/>
      <c r="GC404" s="38"/>
      <c r="GD404" s="38"/>
      <c r="GE404" s="39"/>
    </row>
    <row r="405" spans="1:187" s="25" customFormat="1" ht="20.149999999999999" customHeight="1" x14ac:dyDescent="0.35">
      <c r="A405" s="203">
        <f t="shared" ref="A405" si="339">A403+1</f>
        <v>195</v>
      </c>
      <c r="B405" s="205" t="str">
        <f ca="1">HYPERLINK("#"&amp;"PAINEL!"&amp;ADDRESS(ROW(PAINEL!$B$40)+$A405,2),TRIM(INDIRECT("PAINEL!"&amp;ADDRESS(ROW(PAINEL!$B$40)+$A405,COLUMN(LANÇAMENTOS!C401)))))</f>
        <v/>
      </c>
      <c r="C405" s="207" t="str">
        <f ca="1">TRIM(INDIRECT("PAINEL!"&amp;ADDRESS(ROW(PAINEL!$B$40)+$A405,COLUMN(LANÇAMENTOS!E401))))</f>
        <v/>
      </c>
      <c r="D405" s="207" t="str">
        <f ca="1">TRIM(INDIRECT("PAINEL!"&amp;ADDRESS(ROW(PAINEL!$B$40)+$A405,COLUMN(LANÇAMENTOS!K401))))</f>
        <v/>
      </c>
      <c r="E405" s="209"/>
      <c r="F405" s="201" t="str">
        <f t="shared" ref="F405" ca="1" si="340">IF(B405&lt;&gt;"",E405+SUM(H405:GE405)-SUM(H406:GE406),"")</f>
        <v/>
      </c>
      <c r="G405" s="29" t="s">
        <v>43</v>
      </c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  <c r="BZ405" s="40"/>
      <c r="CA405" s="40"/>
      <c r="CB405" s="40"/>
      <c r="CC405" s="40"/>
      <c r="CD405" s="40"/>
      <c r="CE405" s="40"/>
      <c r="CF405" s="40"/>
      <c r="CG405" s="40"/>
      <c r="CH405" s="40"/>
      <c r="CI405" s="40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1"/>
    </row>
    <row r="406" spans="1:187" s="25" customFormat="1" ht="20.149999999999999" customHeight="1" x14ac:dyDescent="0.35">
      <c r="A406" s="204"/>
      <c r="B406" s="206"/>
      <c r="C406" s="208"/>
      <c r="D406" s="208"/>
      <c r="E406" s="210"/>
      <c r="F406" s="202"/>
      <c r="G406" s="26" t="s">
        <v>44</v>
      </c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42"/>
    </row>
    <row r="407" spans="1:187" s="25" customFormat="1" ht="20.149999999999999" customHeight="1" x14ac:dyDescent="0.35">
      <c r="A407" s="211">
        <f t="shared" si="295"/>
        <v>196</v>
      </c>
      <c r="B407" s="213" t="str">
        <f ca="1">HYPERLINK("#"&amp;"PAINEL!"&amp;ADDRESS(ROW(PAINEL!$B$40)+$A407,2),TRIM(INDIRECT("PAINEL!"&amp;ADDRESS(ROW(PAINEL!$B$40)+$A407,COLUMN(LANÇAMENTOS!C403)))))</f>
        <v/>
      </c>
      <c r="C407" s="215" t="str">
        <f ca="1">TRIM(INDIRECT("PAINEL!"&amp;ADDRESS(ROW(PAINEL!$B$40)+$A407,COLUMN(LANÇAMENTOS!E403))))</f>
        <v/>
      </c>
      <c r="D407" s="215" t="str">
        <f ca="1">TRIM(INDIRECT("PAINEL!"&amp;ADDRESS(ROW(PAINEL!$B$40)+$A407,COLUMN(LANÇAMENTOS!K403))))</f>
        <v/>
      </c>
      <c r="E407" s="217"/>
      <c r="F407" s="199" t="str">
        <f t="shared" ref="F407" ca="1" si="341">IF(B407&lt;&gt;"",E407+SUM(H407:GE407)-SUM(H408:GE408),"")</f>
        <v/>
      </c>
      <c r="G407" s="27" t="s">
        <v>43</v>
      </c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  <c r="DG407" s="36"/>
      <c r="DH407" s="36"/>
      <c r="DI407" s="36"/>
      <c r="DJ407" s="36"/>
      <c r="DK407" s="36"/>
      <c r="DL407" s="36"/>
      <c r="DM407" s="36"/>
      <c r="DN407" s="36"/>
      <c r="DO407" s="36"/>
      <c r="DP407" s="36"/>
      <c r="DQ407" s="36"/>
      <c r="DR407" s="36"/>
      <c r="DS407" s="36"/>
      <c r="DT407" s="36"/>
      <c r="DU407" s="36"/>
      <c r="DV407" s="36"/>
      <c r="DW407" s="36"/>
      <c r="DX407" s="36"/>
      <c r="DY407" s="36"/>
      <c r="DZ407" s="36"/>
      <c r="EA407" s="36"/>
      <c r="EB407" s="36"/>
      <c r="EC407" s="36"/>
      <c r="ED407" s="36"/>
      <c r="EE407" s="36"/>
      <c r="EF407" s="36"/>
      <c r="EG407" s="36"/>
      <c r="EH407" s="36"/>
      <c r="EI407" s="36"/>
      <c r="EJ407" s="36"/>
      <c r="EK407" s="36"/>
      <c r="EL407" s="36"/>
      <c r="EM407" s="36"/>
      <c r="EN407" s="36"/>
      <c r="EO407" s="36"/>
      <c r="EP407" s="36"/>
      <c r="EQ407" s="36"/>
      <c r="ER407" s="36"/>
      <c r="ES407" s="36"/>
      <c r="ET407" s="36"/>
      <c r="EU407" s="36"/>
      <c r="EV407" s="36"/>
      <c r="EW407" s="36"/>
      <c r="EX407" s="36"/>
      <c r="EY407" s="36"/>
      <c r="EZ407" s="36"/>
      <c r="FA407" s="36"/>
      <c r="FB407" s="36"/>
      <c r="FC407" s="36"/>
      <c r="FD407" s="36"/>
      <c r="FE407" s="36"/>
      <c r="FF407" s="36"/>
      <c r="FG407" s="36"/>
      <c r="FH407" s="36"/>
      <c r="FI407" s="36"/>
      <c r="FJ407" s="36"/>
      <c r="FK407" s="36"/>
      <c r="FL407" s="36"/>
      <c r="FM407" s="36"/>
      <c r="FN407" s="36"/>
      <c r="FO407" s="36"/>
      <c r="FP407" s="36"/>
      <c r="FQ407" s="36"/>
      <c r="FR407" s="36"/>
      <c r="FS407" s="36"/>
      <c r="FT407" s="36"/>
      <c r="FU407" s="36"/>
      <c r="FV407" s="36"/>
      <c r="FW407" s="36"/>
      <c r="FX407" s="36"/>
      <c r="FY407" s="36"/>
      <c r="FZ407" s="36"/>
      <c r="GA407" s="36"/>
      <c r="GB407" s="36"/>
      <c r="GC407" s="36"/>
      <c r="GD407" s="36"/>
      <c r="GE407" s="37"/>
    </row>
    <row r="408" spans="1:187" s="25" customFormat="1" ht="20.149999999999999" customHeight="1" x14ac:dyDescent="0.35">
      <c r="A408" s="212"/>
      <c r="B408" s="214"/>
      <c r="C408" s="216"/>
      <c r="D408" s="216"/>
      <c r="E408" s="218"/>
      <c r="F408" s="200"/>
      <c r="G408" s="28" t="s">
        <v>44</v>
      </c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8"/>
      <c r="GA408" s="38"/>
      <c r="GB408" s="38"/>
      <c r="GC408" s="38"/>
      <c r="GD408" s="38"/>
      <c r="GE408" s="39"/>
    </row>
    <row r="409" spans="1:187" s="25" customFormat="1" ht="20.149999999999999" customHeight="1" x14ac:dyDescent="0.35">
      <c r="A409" s="203">
        <f t="shared" ref="A409" si="342">A407+1</f>
        <v>197</v>
      </c>
      <c r="B409" s="205" t="str">
        <f ca="1">HYPERLINK("#"&amp;"PAINEL!"&amp;ADDRESS(ROW(PAINEL!$B$40)+$A409,2),TRIM(INDIRECT("PAINEL!"&amp;ADDRESS(ROW(PAINEL!$B$40)+$A409,COLUMN(LANÇAMENTOS!C405)))))</f>
        <v/>
      </c>
      <c r="C409" s="207" t="str">
        <f ca="1">TRIM(INDIRECT("PAINEL!"&amp;ADDRESS(ROW(PAINEL!$B$40)+$A409,COLUMN(LANÇAMENTOS!E405))))</f>
        <v/>
      </c>
      <c r="D409" s="207" t="str">
        <f ca="1">TRIM(INDIRECT("PAINEL!"&amp;ADDRESS(ROW(PAINEL!$B$40)+$A409,COLUMN(LANÇAMENTOS!K405))))</f>
        <v/>
      </c>
      <c r="E409" s="209"/>
      <c r="F409" s="201" t="str">
        <f t="shared" ref="F409" ca="1" si="343">IF(B409&lt;&gt;"",E409+SUM(H409:GE409)-SUM(H410:GE410),"")</f>
        <v/>
      </c>
      <c r="G409" s="29" t="s">
        <v>43</v>
      </c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  <c r="BW409" s="40"/>
      <c r="BX409" s="40"/>
      <c r="BY409" s="40"/>
      <c r="BZ409" s="40"/>
      <c r="CA409" s="40"/>
      <c r="CB409" s="40"/>
      <c r="CC409" s="40"/>
      <c r="CD409" s="40"/>
      <c r="CE409" s="40"/>
      <c r="CF409" s="40"/>
      <c r="CG409" s="40"/>
      <c r="CH409" s="40"/>
      <c r="CI409" s="40"/>
      <c r="CJ409" s="40"/>
      <c r="CK409" s="40"/>
      <c r="CL409" s="40"/>
      <c r="CM409" s="40"/>
      <c r="CN409" s="40"/>
      <c r="CO409" s="40"/>
      <c r="CP409" s="40"/>
      <c r="CQ409" s="40"/>
      <c r="CR409" s="40"/>
      <c r="CS409" s="40"/>
      <c r="CT409" s="40"/>
      <c r="CU409" s="40"/>
      <c r="CV409" s="40"/>
      <c r="CW409" s="40"/>
      <c r="CX409" s="40"/>
      <c r="CY409" s="40"/>
      <c r="CZ409" s="40"/>
      <c r="DA409" s="40"/>
      <c r="DB409" s="40"/>
      <c r="DC409" s="40"/>
      <c r="DD409" s="40"/>
      <c r="DE409" s="40"/>
      <c r="DF409" s="40"/>
      <c r="DG409" s="40"/>
      <c r="DH409" s="40"/>
      <c r="DI409" s="40"/>
      <c r="DJ409" s="40"/>
      <c r="DK409" s="40"/>
      <c r="DL409" s="40"/>
      <c r="DM409" s="40"/>
      <c r="DN409" s="40"/>
      <c r="DO409" s="40"/>
      <c r="DP409" s="40"/>
      <c r="DQ409" s="40"/>
      <c r="DR409" s="40"/>
      <c r="DS409" s="40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/>
      <c r="EE409" s="40"/>
      <c r="EF409" s="40"/>
      <c r="EG409" s="40"/>
      <c r="EH409" s="40"/>
      <c r="EI409" s="40"/>
      <c r="EJ409" s="40"/>
      <c r="EK409" s="40"/>
      <c r="EL409" s="40"/>
      <c r="EM409" s="40"/>
      <c r="EN409" s="40"/>
      <c r="EO409" s="40"/>
      <c r="EP409" s="40"/>
      <c r="EQ409" s="40"/>
      <c r="ER409" s="40"/>
      <c r="ES409" s="40"/>
      <c r="ET409" s="40"/>
      <c r="EU409" s="40"/>
      <c r="EV409" s="40"/>
      <c r="EW409" s="4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1"/>
    </row>
    <row r="410" spans="1:187" s="25" customFormat="1" ht="20.149999999999999" customHeight="1" x14ac:dyDescent="0.35">
      <c r="A410" s="204"/>
      <c r="B410" s="206"/>
      <c r="C410" s="208"/>
      <c r="D410" s="208"/>
      <c r="E410" s="210"/>
      <c r="F410" s="202"/>
      <c r="G410" s="26" t="s">
        <v>44</v>
      </c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42"/>
    </row>
    <row r="411" spans="1:187" s="25" customFormat="1" ht="20.149999999999999" customHeight="1" x14ac:dyDescent="0.35">
      <c r="A411" s="211">
        <f t="shared" ref="A411:A471" si="344">A409+1</f>
        <v>198</v>
      </c>
      <c r="B411" s="213" t="str">
        <f ca="1">HYPERLINK("#"&amp;"PAINEL!"&amp;ADDRESS(ROW(PAINEL!$B$40)+$A411,2),TRIM(INDIRECT("PAINEL!"&amp;ADDRESS(ROW(PAINEL!$B$40)+$A411,COLUMN(LANÇAMENTOS!C407)))))</f>
        <v/>
      </c>
      <c r="C411" s="215" t="str">
        <f ca="1">TRIM(INDIRECT("PAINEL!"&amp;ADDRESS(ROW(PAINEL!$B$40)+$A411,COLUMN(LANÇAMENTOS!E407))))</f>
        <v/>
      </c>
      <c r="D411" s="215" t="str">
        <f ca="1">TRIM(INDIRECT("PAINEL!"&amp;ADDRESS(ROW(PAINEL!$B$40)+$A411,COLUMN(LANÇAMENTOS!K407))))</f>
        <v/>
      </c>
      <c r="E411" s="217"/>
      <c r="F411" s="199" t="str">
        <f t="shared" ref="F411" ca="1" si="345">IF(B411&lt;&gt;"",E411+SUM(H411:GE411)-SUM(H412:GE412),"")</f>
        <v/>
      </c>
      <c r="G411" s="27" t="s">
        <v>43</v>
      </c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  <c r="DG411" s="36"/>
      <c r="DH411" s="36"/>
      <c r="DI411" s="36"/>
      <c r="DJ411" s="36"/>
      <c r="DK411" s="36"/>
      <c r="DL411" s="36"/>
      <c r="DM411" s="36"/>
      <c r="DN411" s="36"/>
      <c r="DO411" s="36"/>
      <c r="DP411" s="36"/>
      <c r="DQ411" s="36"/>
      <c r="DR411" s="36"/>
      <c r="DS411" s="36"/>
      <c r="DT411" s="36"/>
      <c r="DU411" s="36"/>
      <c r="DV411" s="36"/>
      <c r="DW411" s="36"/>
      <c r="DX411" s="36"/>
      <c r="DY411" s="36"/>
      <c r="DZ411" s="36"/>
      <c r="EA411" s="36"/>
      <c r="EB411" s="36"/>
      <c r="EC411" s="36"/>
      <c r="ED411" s="36"/>
      <c r="EE411" s="36"/>
      <c r="EF411" s="36"/>
      <c r="EG411" s="36"/>
      <c r="EH411" s="36"/>
      <c r="EI411" s="36"/>
      <c r="EJ411" s="36"/>
      <c r="EK411" s="36"/>
      <c r="EL411" s="36"/>
      <c r="EM411" s="36"/>
      <c r="EN411" s="36"/>
      <c r="EO411" s="36"/>
      <c r="EP411" s="36"/>
      <c r="EQ411" s="36"/>
      <c r="ER411" s="36"/>
      <c r="ES411" s="36"/>
      <c r="ET411" s="36"/>
      <c r="EU411" s="36"/>
      <c r="EV411" s="36"/>
      <c r="EW411" s="36"/>
      <c r="EX411" s="36"/>
      <c r="EY411" s="36"/>
      <c r="EZ411" s="36"/>
      <c r="FA411" s="36"/>
      <c r="FB411" s="36"/>
      <c r="FC411" s="36"/>
      <c r="FD411" s="36"/>
      <c r="FE411" s="36"/>
      <c r="FF411" s="36"/>
      <c r="FG411" s="36"/>
      <c r="FH411" s="36"/>
      <c r="FI411" s="36"/>
      <c r="FJ411" s="36"/>
      <c r="FK411" s="36"/>
      <c r="FL411" s="36"/>
      <c r="FM411" s="36"/>
      <c r="FN411" s="36"/>
      <c r="FO411" s="36"/>
      <c r="FP411" s="36"/>
      <c r="FQ411" s="36"/>
      <c r="FR411" s="36"/>
      <c r="FS411" s="36"/>
      <c r="FT411" s="36"/>
      <c r="FU411" s="36"/>
      <c r="FV411" s="36"/>
      <c r="FW411" s="36"/>
      <c r="FX411" s="36"/>
      <c r="FY411" s="36"/>
      <c r="FZ411" s="36"/>
      <c r="GA411" s="36"/>
      <c r="GB411" s="36"/>
      <c r="GC411" s="36"/>
      <c r="GD411" s="36"/>
      <c r="GE411" s="37"/>
    </row>
    <row r="412" spans="1:187" s="25" customFormat="1" ht="20.149999999999999" customHeight="1" x14ac:dyDescent="0.35">
      <c r="A412" s="212"/>
      <c r="B412" s="214"/>
      <c r="C412" s="216"/>
      <c r="D412" s="216"/>
      <c r="E412" s="218"/>
      <c r="F412" s="200"/>
      <c r="G412" s="28" t="s">
        <v>44</v>
      </c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8"/>
      <c r="GA412" s="38"/>
      <c r="GB412" s="38"/>
      <c r="GC412" s="38"/>
      <c r="GD412" s="38"/>
      <c r="GE412" s="39"/>
    </row>
    <row r="413" spans="1:187" s="25" customFormat="1" ht="20.149999999999999" customHeight="1" x14ac:dyDescent="0.35">
      <c r="A413" s="203">
        <f t="shared" ref="A413" si="346">A411+1</f>
        <v>199</v>
      </c>
      <c r="B413" s="205" t="str">
        <f ca="1">HYPERLINK("#"&amp;"PAINEL!"&amp;ADDRESS(ROW(PAINEL!$B$40)+$A413,2),TRIM(INDIRECT("PAINEL!"&amp;ADDRESS(ROW(PAINEL!$B$40)+$A413,COLUMN(LANÇAMENTOS!C409)))))</f>
        <v/>
      </c>
      <c r="C413" s="207" t="str">
        <f ca="1">TRIM(INDIRECT("PAINEL!"&amp;ADDRESS(ROW(PAINEL!$B$40)+$A413,COLUMN(LANÇAMENTOS!E409))))</f>
        <v/>
      </c>
      <c r="D413" s="207" t="str">
        <f ca="1">TRIM(INDIRECT("PAINEL!"&amp;ADDRESS(ROW(PAINEL!$B$40)+$A413,COLUMN(LANÇAMENTOS!K409))))</f>
        <v/>
      </c>
      <c r="E413" s="209"/>
      <c r="F413" s="201" t="str">
        <f t="shared" ref="F413" ca="1" si="347">IF(B413&lt;&gt;"",E413+SUM(H413:GE413)-SUM(H414:GE414),"")</f>
        <v/>
      </c>
      <c r="G413" s="29" t="s">
        <v>43</v>
      </c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  <c r="BW413" s="40"/>
      <c r="BX413" s="40"/>
      <c r="BY413" s="40"/>
      <c r="BZ413" s="40"/>
      <c r="CA413" s="40"/>
      <c r="CB413" s="40"/>
      <c r="CC413" s="40"/>
      <c r="CD413" s="40"/>
      <c r="CE413" s="40"/>
      <c r="CF413" s="40"/>
      <c r="CG413" s="40"/>
      <c r="CH413" s="40"/>
      <c r="CI413" s="40"/>
      <c r="CJ413" s="40"/>
      <c r="CK413" s="40"/>
      <c r="CL413" s="40"/>
      <c r="CM413" s="40"/>
      <c r="CN413" s="40"/>
      <c r="CO413" s="40"/>
      <c r="CP413" s="40"/>
      <c r="CQ413" s="40"/>
      <c r="CR413" s="40"/>
      <c r="CS413" s="40"/>
      <c r="CT413" s="40"/>
      <c r="CU413" s="40"/>
      <c r="CV413" s="40"/>
      <c r="CW413" s="40"/>
      <c r="CX413" s="40"/>
      <c r="CY413" s="40"/>
      <c r="CZ413" s="40"/>
      <c r="DA413" s="40"/>
      <c r="DB413" s="40"/>
      <c r="DC413" s="40"/>
      <c r="DD413" s="40"/>
      <c r="DE413" s="40"/>
      <c r="DF413" s="40"/>
      <c r="DG413" s="40"/>
      <c r="DH413" s="40"/>
      <c r="DI413" s="40"/>
      <c r="DJ413" s="40"/>
      <c r="DK413" s="40"/>
      <c r="DL413" s="40"/>
      <c r="DM413" s="40"/>
      <c r="DN413" s="40"/>
      <c r="DO413" s="40"/>
      <c r="DP413" s="40"/>
      <c r="DQ413" s="40"/>
      <c r="DR413" s="40"/>
      <c r="DS413" s="40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/>
      <c r="EE413" s="40"/>
      <c r="EF413" s="40"/>
      <c r="EG413" s="40"/>
      <c r="EH413" s="40"/>
      <c r="EI413" s="40"/>
      <c r="EJ413" s="40"/>
      <c r="EK413" s="40"/>
      <c r="EL413" s="40"/>
      <c r="EM413" s="40"/>
      <c r="EN413" s="40"/>
      <c r="EO413" s="40"/>
      <c r="EP413" s="40"/>
      <c r="EQ413" s="40"/>
      <c r="ER413" s="40"/>
      <c r="ES413" s="40"/>
      <c r="ET413" s="40"/>
      <c r="EU413" s="40"/>
      <c r="EV413" s="40"/>
      <c r="EW413" s="4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1"/>
    </row>
    <row r="414" spans="1:187" s="25" customFormat="1" ht="20.149999999999999" customHeight="1" x14ac:dyDescent="0.35">
      <c r="A414" s="204"/>
      <c r="B414" s="206"/>
      <c r="C414" s="208"/>
      <c r="D414" s="208"/>
      <c r="E414" s="210"/>
      <c r="F414" s="202"/>
      <c r="G414" s="26" t="s">
        <v>44</v>
      </c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  <c r="GA414" s="35"/>
      <c r="GB414" s="35"/>
      <c r="GC414" s="35"/>
      <c r="GD414" s="35"/>
      <c r="GE414" s="42"/>
    </row>
    <row r="415" spans="1:187" s="25" customFormat="1" ht="20.149999999999999" customHeight="1" x14ac:dyDescent="0.35">
      <c r="A415" s="211">
        <f t="shared" si="344"/>
        <v>200</v>
      </c>
      <c r="B415" s="213" t="str">
        <f ca="1">HYPERLINK("#"&amp;"PAINEL!"&amp;ADDRESS(ROW(PAINEL!$B$40)+$A415,2),TRIM(INDIRECT("PAINEL!"&amp;ADDRESS(ROW(PAINEL!$B$40)+$A415,COLUMN(LANÇAMENTOS!C411)))))</f>
        <v/>
      </c>
      <c r="C415" s="215" t="str">
        <f ca="1">TRIM(INDIRECT("PAINEL!"&amp;ADDRESS(ROW(PAINEL!$B$40)+$A415,COLUMN(LANÇAMENTOS!E411))))</f>
        <v/>
      </c>
      <c r="D415" s="215" t="str">
        <f ca="1">TRIM(INDIRECT("PAINEL!"&amp;ADDRESS(ROW(PAINEL!$B$40)+$A415,COLUMN(LANÇAMENTOS!K411))))</f>
        <v/>
      </c>
      <c r="E415" s="217"/>
      <c r="F415" s="199" t="str">
        <f t="shared" ref="F415" ca="1" si="348">IF(B415&lt;&gt;"",E415+SUM(H415:GE415)-SUM(H416:GE416),"")</f>
        <v/>
      </c>
      <c r="G415" s="27" t="s">
        <v>43</v>
      </c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L415" s="36"/>
      <c r="CM415" s="36"/>
      <c r="CN415" s="36"/>
      <c r="CO415" s="36"/>
      <c r="CP415" s="36"/>
      <c r="CQ415" s="36"/>
      <c r="CR415" s="36"/>
      <c r="CS415" s="36"/>
      <c r="CT415" s="36"/>
      <c r="CU415" s="36"/>
      <c r="CV415" s="36"/>
      <c r="CW415" s="36"/>
      <c r="CX415" s="36"/>
      <c r="CY415" s="36"/>
      <c r="CZ415" s="36"/>
      <c r="DA415" s="36"/>
      <c r="DB415" s="36"/>
      <c r="DC415" s="36"/>
      <c r="DD415" s="36"/>
      <c r="DE415" s="36"/>
      <c r="DF415" s="36"/>
      <c r="DG415" s="36"/>
      <c r="DH415" s="36"/>
      <c r="DI415" s="36"/>
      <c r="DJ415" s="36"/>
      <c r="DK415" s="36"/>
      <c r="DL415" s="36"/>
      <c r="DM415" s="36"/>
      <c r="DN415" s="36"/>
      <c r="DO415" s="36"/>
      <c r="DP415" s="36"/>
      <c r="DQ415" s="36"/>
      <c r="DR415" s="36"/>
      <c r="DS415" s="36"/>
      <c r="DT415" s="36"/>
      <c r="DU415" s="36"/>
      <c r="DV415" s="36"/>
      <c r="DW415" s="36"/>
      <c r="DX415" s="36"/>
      <c r="DY415" s="36"/>
      <c r="DZ415" s="36"/>
      <c r="EA415" s="36"/>
      <c r="EB415" s="36"/>
      <c r="EC415" s="36"/>
      <c r="ED415" s="36"/>
      <c r="EE415" s="36"/>
      <c r="EF415" s="36"/>
      <c r="EG415" s="36"/>
      <c r="EH415" s="36"/>
      <c r="EI415" s="36"/>
      <c r="EJ415" s="36"/>
      <c r="EK415" s="36"/>
      <c r="EL415" s="36"/>
      <c r="EM415" s="36"/>
      <c r="EN415" s="36"/>
      <c r="EO415" s="36"/>
      <c r="EP415" s="36"/>
      <c r="EQ415" s="36"/>
      <c r="ER415" s="36"/>
      <c r="ES415" s="36"/>
      <c r="ET415" s="36"/>
      <c r="EU415" s="36"/>
      <c r="EV415" s="36"/>
      <c r="EW415" s="36"/>
      <c r="EX415" s="36"/>
      <c r="EY415" s="36"/>
      <c r="EZ415" s="36"/>
      <c r="FA415" s="36"/>
      <c r="FB415" s="36"/>
      <c r="FC415" s="36"/>
      <c r="FD415" s="36"/>
      <c r="FE415" s="36"/>
      <c r="FF415" s="36"/>
      <c r="FG415" s="36"/>
      <c r="FH415" s="36"/>
      <c r="FI415" s="36"/>
      <c r="FJ415" s="36"/>
      <c r="FK415" s="36"/>
      <c r="FL415" s="36"/>
      <c r="FM415" s="36"/>
      <c r="FN415" s="36"/>
      <c r="FO415" s="36"/>
      <c r="FP415" s="36"/>
      <c r="FQ415" s="36"/>
      <c r="FR415" s="36"/>
      <c r="FS415" s="36"/>
      <c r="FT415" s="36"/>
      <c r="FU415" s="36"/>
      <c r="FV415" s="36"/>
      <c r="FW415" s="36"/>
      <c r="FX415" s="36"/>
      <c r="FY415" s="36"/>
      <c r="FZ415" s="36"/>
      <c r="GA415" s="36"/>
      <c r="GB415" s="36"/>
      <c r="GC415" s="36"/>
      <c r="GD415" s="36"/>
      <c r="GE415" s="37"/>
    </row>
    <row r="416" spans="1:187" s="25" customFormat="1" ht="20.149999999999999" customHeight="1" x14ac:dyDescent="0.35">
      <c r="A416" s="212"/>
      <c r="B416" s="214"/>
      <c r="C416" s="216"/>
      <c r="D416" s="216"/>
      <c r="E416" s="218"/>
      <c r="F416" s="200"/>
      <c r="G416" s="28" t="s">
        <v>44</v>
      </c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8"/>
      <c r="GA416" s="38"/>
      <c r="GB416" s="38"/>
      <c r="GC416" s="38"/>
      <c r="GD416" s="38"/>
      <c r="GE416" s="39"/>
    </row>
    <row r="417" spans="1:187" s="25" customFormat="1" ht="20.149999999999999" customHeight="1" x14ac:dyDescent="0.35">
      <c r="A417" s="203">
        <f t="shared" ref="A417" si="349">A415+1</f>
        <v>201</v>
      </c>
      <c r="B417" s="205" t="str">
        <f ca="1">HYPERLINK("#"&amp;"PAINEL!"&amp;ADDRESS(ROW(PAINEL!$B$40)+$A417,2),TRIM(INDIRECT("PAINEL!"&amp;ADDRESS(ROW(PAINEL!$B$40)+$A417,COLUMN(LANÇAMENTOS!C413)))))</f>
        <v/>
      </c>
      <c r="C417" s="207" t="str">
        <f ca="1">TRIM(INDIRECT("PAINEL!"&amp;ADDRESS(ROW(PAINEL!$B$40)+$A417,COLUMN(LANÇAMENTOS!E413))))</f>
        <v/>
      </c>
      <c r="D417" s="207" t="str">
        <f ca="1">TRIM(INDIRECT("PAINEL!"&amp;ADDRESS(ROW(PAINEL!$B$40)+$A417,COLUMN(LANÇAMENTOS!K413))))</f>
        <v/>
      </c>
      <c r="E417" s="209"/>
      <c r="F417" s="201" t="str">
        <f t="shared" ref="F417" ca="1" si="350">IF(B417&lt;&gt;"",E417+SUM(H417:GE417)-SUM(H418:GE418),"")</f>
        <v/>
      </c>
      <c r="G417" s="29" t="s">
        <v>43</v>
      </c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/>
      <c r="CB417" s="40"/>
      <c r="CC417" s="40"/>
      <c r="CD417" s="40"/>
      <c r="CE417" s="40"/>
      <c r="CF417" s="40"/>
      <c r="CG417" s="40"/>
      <c r="CH417" s="40"/>
      <c r="CI417" s="40"/>
      <c r="CJ417" s="40"/>
      <c r="CK417" s="40"/>
      <c r="CL417" s="40"/>
      <c r="CM417" s="40"/>
      <c r="CN417" s="40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1"/>
    </row>
    <row r="418" spans="1:187" s="25" customFormat="1" ht="20.149999999999999" customHeight="1" x14ac:dyDescent="0.35">
      <c r="A418" s="204"/>
      <c r="B418" s="206"/>
      <c r="C418" s="208"/>
      <c r="D418" s="208"/>
      <c r="E418" s="210"/>
      <c r="F418" s="202"/>
      <c r="G418" s="26" t="s">
        <v>44</v>
      </c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  <c r="FM418" s="35"/>
      <c r="FN418" s="35"/>
      <c r="FO418" s="35"/>
      <c r="FP418" s="35"/>
      <c r="FQ418" s="35"/>
      <c r="FR418" s="35"/>
      <c r="FS418" s="35"/>
      <c r="FT418" s="35"/>
      <c r="FU418" s="35"/>
      <c r="FV418" s="35"/>
      <c r="FW418" s="35"/>
      <c r="FX418" s="35"/>
      <c r="FY418" s="35"/>
      <c r="FZ418" s="35"/>
      <c r="GA418" s="35"/>
      <c r="GB418" s="35"/>
      <c r="GC418" s="35"/>
      <c r="GD418" s="35"/>
      <c r="GE418" s="42"/>
    </row>
    <row r="419" spans="1:187" s="25" customFormat="1" ht="20.149999999999999" customHeight="1" x14ac:dyDescent="0.35">
      <c r="A419" s="211">
        <f t="shared" si="344"/>
        <v>202</v>
      </c>
      <c r="B419" s="213" t="str">
        <f ca="1">HYPERLINK("#"&amp;"PAINEL!"&amp;ADDRESS(ROW(PAINEL!$B$40)+$A419,2),TRIM(INDIRECT("PAINEL!"&amp;ADDRESS(ROW(PAINEL!$B$40)+$A419,COLUMN(LANÇAMENTOS!C415)))))</f>
        <v/>
      </c>
      <c r="C419" s="215" t="str">
        <f ca="1">TRIM(INDIRECT("PAINEL!"&amp;ADDRESS(ROW(PAINEL!$B$40)+$A419,COLUMN(LANÇAMENTOS!E415))))</f>
        <v/>
      </c>
      <c r="D419" s="215" t="str">
        <f ca="1">TRIM(INDIRECT("PAINEL!"&amp;ADDRESS(ROW(PAINEL!$B$40)+$A419,COLUMN(LANÇAMENTOS!K415))))</f>
        <v/>
      </c>
      <c r="E419" s="217"/>
      <c r="F419" s="199" t="str">
        <f t="shared" ref="F419" ca="1" si="351">IF(B419&lt;&gt;"",E419+SUM(H419:GE419)-SUM(H420:GE420),"")</f>
        <v/>
      </c>
      <c r="G419" s="27" t="s">
        <v>43</v>
      </c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P419" s="36"/>
      <c r="DQ419" s="36"/>
      <c r="DR419" s="36"/>
      <c r="DS419" s="36"/>
      <c r="DT419" s="36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E419" s="36"/>
      <c r="EF419" s="36"/>
      <c r="EG419" s="36"/>
      <c r="EH419" s="36"/>
      <c r="EI419" s="36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  <c r="ET419" s="36"/>
      <c r="EU419" s="36"/>
      <c r="EV419" s="36"/>
      <c r="EW419" s="36"/>
      <c r="EX419" s="36"/>
      <c r="EY419" s="36"/>
      <c r="EZ419" s="36"/>
      <c r="FA419" s="36"/>
      <c r="FB419" s="36"/>
      <c r="FC419" s="36"/>
      <c r="FD419" s="36"/>
      <c r="FE419" s="36"/>
      <c r="FF419" s="36"/>
      <c r="FG419" s="36"/>
      <c r="FH419" s="36"/>
      <c r="FI419" s="36"/>
      <c r="FJ419" s="36"/>
      <c r="FK419" s="36"/>
      <c r="FL419" s="36"/>
      <c r="FM419" s="36"/>
      <c r="FN419" s="36"/>
      <c r="FO419" s="36"/>
      <c r="FP419" s="36"/>
      <c r="FQ419" s="36"/>
      <c r="FR419" s="36"/>
      <c r="FS419" s="36"/>
      <c r="FT419" s="36"/>
      <c r="FU419" s="36"/>
      <c r="FV419" s="36"/>
      <c r="FW419" s="36"/>
      <c r="FX419" s="36"/>
      <c r="FY419" s="36"/>
      <c r="FZ419" s="36"/>
      <c r="GA419" s="36"/>
      <c r="GB419" s="36"/>
      <c r="GC419" s="36"/>
      <c r="GD419" s="36"/>
      <c r="GE419" s="37"/>
    </row>
    <row r="420" spans="1:187" s="25" customFormat="1" ht="20.149999999999999" customHeight="1" x14ac:dyDescent="0.35">
      <c r="A420" s="212"/>
      <c r="B420" s="214"/>
      <c r="C420" s="216"/>
      <c r="D420" s="216"/>
      <c r="E420" s="218"/>
      <c r="F420" s="200"/>
      <c r="G420" s="28" t="s">
        <v>44</v>
      </c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8"/>
      <c r="GA420" s="38"/>
      <c r="GB420" s="38"/>
      <c r="GC420" s="38"/>
      <c r="GD420" s="38"/>
      <c r="GE420" s="39"/>
    </row>
    <row r="421" spans="1:187" s="25" customFormat="1" ht="20.149999999999999" customHeight="1" x14ac:dyDescent="0.35">
      <c r="A421" s="203">
        <f t="shared" ref="A421" si="352">A419+1</f>
        <v>203</v>
      </c>
      <c r="B421" s="205" t="str">
        <f ca="1">HYPERLINK("#"&amp;"PAINEL!"&amp;ADDRESS(ROW(PAINEL!$B$40)+$A421,2),TRIM(INDIRECT("PAINEL!"&amp;ADDRESS(ROW(PAINEL!$B$40)+$A421,COLUMN(LANÇAMENTOS!C417)))))</f>
        <v/>
      </c>
      <c r="C421" s="207" t="str">
        <f ca="1">TRIM(INDIRECT("PAINEL!"&amp;ADDRESS(ROW(PAINEL!$B$40)+$A421,COLUMN(LANÇAMENTOS!E417))))</f>
        <v/>
      </c>
      <c r="D421" s="207" t="str">
        <f ca="1">TRIM(INDIRECT("PAINEL!"&amp;ADDRESS(ROW(PAINEL!$B$40)+$A421,COLUMN(LANÇAMENTOS!K417))))</f>
        <v/>
      </c>
      <c r="E421" s="209"/>
      <c r="F421" s="201" t="str">
        <f t="shared" ref="F421" ca="1" si="353">IF(B421&lt;&gt;"",E421+SUM(H421:GE421)-SUM(H422:GE422),"")</f>
        <v/>
      </c>
      <c r="G421" s="29" t="s">
        <v>43</v>
      </c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  <c r="BW421" s="40"/>
      <c r="BX421" s="40"/>
      <c r="BY421" s="40"/>
      <c r="BZ421" s="40"/>
      <c r="CA421" s="40"/>
      <c r="CB421" s="40"/>
      <c r="CC421" s="40"/>
      <c r="CD421" s="40"/>
      <c r="CE421" s="40"/>
      <c r="CF421" s="40"/>
      <c r="CG421" s="40"/>
      <c r="CH421" s="40"/>
      <c r="CI421" s="40"/>
      <c r="CJ421" s="40"/>
      <c r="CK421" s="40"/>
      <c r="CL421" s="40"/>
      <c r="CM421" s="40"/>
      <c r="CN421" s="40"/>
      <c r="CO421" s="40"/>
      <c r="CP421" s="40"/>
      <c r="CQ421" s="40"/>
      <c r="CR421" s="40"/>
      <c r="CS421" s="40"/>
      <c r="CT421" s="40"/>
      <c r="CU421" s="40"/>
      <c r="CV421" s="40"/>
      <c r="CW421" s="40"/>
      <c r="CX421" s="40"/>
      <c r="CY421" s="40"/>
      <c r="CZ421" s="40"/>
      <c r="DA421" s="40"/>
      <c r="DB421" s="40"/>
      <c r="DC421" s="40"/>
      <c r="DD421" s="40"/>
      <c r="DE421" s="40"/>
      <c r="DF421" s="40"/>
      <c r="DG421" s="40"/>
      <c r="DH421" s="40"/>
      <c r="DI421" s="40"/>
      <c r="DJ421" s="40"/>
      <c r="DK421" s="40"/>
      <c r="DL421" s="40"/>
      <c r="DM421" s="40"/>
      <c r="DN421" s="40"/>
      <c r="DO421" s="40"/>
      <c r="DP421" s="40"/>
      <c r="DQ421" s="40"/>
      <c r="DR421" s="40"/>
      <c r="DS421" s="40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/>
      <c r="EE421" s="40"/>
      <c r="EF421" s="40"/>
      <c r="EG421" s="40"/>
      <c r="EH421" s="40"/>
      <c r="EI421" s="40"/>
      <c r="EJ421" s="40"/>
      <c r="EK421" s="40"/>
      <c r="EL421" s="40"/>
      <c r="EM421" s="40"/>
      <c r="EN421" s="40"/>
      <c r="EO421" s="40"/>
      <c r="EP421" s="40"/>
      <c r="EQ421" s="40"/>
      <c r="ER421" s="40"/>
      <c r="ES421" s="40"/>
      <c r="ET421" s="40"/>
      <c r="EU421" s="40"/>
      <c r="EV421" s="40"/>
      <c r="EW421" s="4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1"/>
    </row>
    <row r="422" spans="1:187" s="25" customFormat="1" ht="20.149999999999999" customHeight="1" x14ac:dyDescent="0.35">
      <c r="A422" s="204"/>
      <c r="B422" s="206"/>
      <c r="C422" s="208"/>
      <c r="D422" s="208"/>
      <c r="E422" s="210"/>
      <c r="F422" s="202"/>
      <c r="G422" s="26" t="s">
        <v>44</v>
      </c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  <c r="FM422" s="35"/>
      <c r="FN422" s="35"/>
      <c r="FO422" s="35"/>
      <c r="FP422" s="35"/>
      <c r="FQ422" s="35"/>
      <c r="FR422" s="35"/>
      <c r="FS422" s="35"/>
      <c r="FT422" s="35"/>
      <c r="FU422" s="35"/>
      <c r="FV422" s="35"/>
      <c r="FW422" s="35"/>
      <c r="FX422" s="35"/>
      <c r="FY422" s="35"/>
      <c r="FZ422" s="35"/>
      <c r="GA422" s="35"/>
      <c r="GB422" s="35"/>
      <c r="GC422" s="35"/>
      <c r="GD422" s="35"/>
      <c r="GE422" s="42"/>
    </row>
    <row r="423" spans="1:187" s="25" customFormat="1" ht="20.149999999999999" customHeight="1" x14ac:dyDescent="0.35">
      <c r="A423" s="211">
        <f t="shared" si="344"/>
        <v>204</v>
      </c>
      <c r="B423" s="213" t="str">
        <f ca="1">HYPERLINK("#"&amp;"PAINEL!"&amp;ADDRESS(ROW(PAINEL!$B$40)+$A423,2),TRIM(INDIRECT("PAINEL!"&amp;ADDRESS(ROW(PAINEL!$B$40)+$A423,COLUMN(LANÇAMENTOS!C419)))))</f>
        <v/>
      </c>
      <c r="C423" s="215" t="str">
        <f ca="1">TRIM(INDIRECT("PAINEL!"&amp;ADDRESS(ROW(PAINEL!$B$40)+$A423,COLUMN(LANÇAMENTOS!E419))))</f>
        <v/>
      </c>
      <c r="D423" s="215" t="str">
        <f ca="1">TRIM(INDIRECT("PAINEL!"&amp;ADDRESS(ROW(PAINEL!$B$40)+$A423,COLUMN(LANÇAMENTOS!K419))))</f>
        <v/>
      </c>
      <c r="E423" s="217"/>
      <c r="F423" s="199" t="str">
        <f t="shared" ref="F423" ca="1" si="354">IF(B423&lt;&gt;"",E423+SUM(H423:GE423)-SUM(H424:GE424),"")</f>
        <v/>
      </c>
      <c r="G423" s="27" t="s">
        <v>43</v>
      </c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L423" s="36"/>
      <c r="CM423" s="36"/>
      <c r="CN423" s="36"/>
      <c r="CO423" s="36"/>
      <c r="CP423" s="36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A423" s="36"/>
      <c r="DB423" s="36"/>
      <c r="DC423" s="36"/>
      <c r="DD423" s="36"/>
      <c r="DE423" s="36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P423" s="36"/>
      <c r="DQ423" s="36"/>
      <c r="DR423" s="36"/>
      <c r="DS423" s="36"/>
      <c r="DT423" s="36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E423" s="36"/>
      <c r="EF423" s="36"/>
      <c r="EG423" s="36"/>
      <c r="EH423" s="36"/>
      <c r="EI423" s="36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  <c r="ET423" s="36"/>
      <c r="EU423" s="36"/>
      <c r="EV423" s="36"/>
      <c r="EW423" s="36"/>
      <c r="EX423" s="36"/>
      <c r="EY423" s="36"/>
      <c r="EZ423" s="36"/>
      <c r="FA423" s="36"/>
      <c r="FB423" s="36"/>
      <c r="FC423" s="36"/>
      <c r="FD423" s="36"/>
      <c r="FE423" s="36"/>
      <c r="FF423" s="36"/>
      <c r="FG423" s="36"/>
      <c r="FH423" s="36"/>
      <c r="FI423" s="36"/>
      <c r="FJ423" s="36"/>
      <c r="FK423" s="36"/>
      <c r="FL423" s="36"/>
      <c r="FM423" s="36"/>
      <c r="FN423" s="36"/>
      <c r="FO423" s="36"/>
      <c r="FP423" s="36"/>
      <c r="FQ423" s="36"/>
      <c r="FR423" s="36"/>
      <c r="FS423" s="36"/>
      <c r="FT423" s="36"/>
      <c r="FU423" s="36"/>
      <c r="FV423" s="36"/>
      <c r="FW423" s="36"/>
      <c r="FX423" s="36"/>
      <c r="FY423" s="36"/>
      <c r="FZ423" s="36"/>
      <c r="GA423" s="36"/>
      <c r="GB423" s="36"/>
      <c r="GC423" s="36"/>
      <c r="GD423" s="36"/>
      <c r="GE423" s="37"/>
    </row>
    <row r="424" spans="1:187" s="25" customFormat="1" ht="20.149999999999999" customHeight="1" x14ac:dyDescent="0.35">
      <c r="A424" s="212"/>
      <c r="B424" s="214"/>
      <c r="C424" s="216"/>
      <c r="D424" s="216"/>
      <c r="E424" s="218"/>
      <c r="F424" s="200"/>
      <c r="G424" s="28" t="s">
        <v>44</v>
      </c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8"/>
      <c r="GA424" s="38"/>
      <c r="GB424" s="38"/>
      <c r="GC424" s="38"/>
      <c r="GD424" s="38"/>
      <c r="GE424" s="39"/>
    </row>
    <row r="425" spans="1:187" s="25" customFormat="1" ht="20.149999999999999" customHeight="1" x14ac:dyDescent="0.35">
      <c r="A425" s="203">
        <f t="shared" ref="A425" si="355">A423+1</f>
        <v>205</v>
      </c>
      <c r="B425" s="205" t="str">
        <f ca="1">HYPERLINK("#"&amp;"PAINEL!"&amp;ADDRESS(ROW(PAINEL!$B$40)+$A425,2),TRIM(INDIRECT("PAINEL!"&amp;ADDRESS(ROW(PAINEL!$B$40)+$A425,COLUMN(LANÇAMENTOS!C421)))))</f>
        <v/>
      </c>
      <c r="C425" s="207" t="str">
        <f ca="1">TRIM(INDIRECT("PAINEL!"&amp;ADDRESS(ROW(PAINEL!$B$40)+$A425,COLUMN(LANÇAMENTOS!E421))))</f>
        <v/>
      </c>
      <c r="D425" s="207" t="str">
        <f ca="1">TRIM(INDIRECT("PAINEL!"&amp;ADDRESS(ROW(PAINEL!$B$40)+$A425,COLUMN(LANÇAMENTOS!K421))))</f>
        <v/>
      </c>
      <c r="E425" s="209"/>
      <c r="F425" s="201" t="str">
        <f t="shared" ref="F425" ca="1" si="356">IF(B425&lt;&gt;"",E425+SUM(H425:GE425)-SUM(H426:GE426),"")</f>
        <v/>
      </c>
      <c r="G425" s="29" t="s">
        <v>43</v>
      </c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  <c r="BX425" s="40"/>
      <c r="BY425" s="40"/>
      <c r="BZ425" s="40"/>
      <c r="CA425" s="40"/>
      <c r="CB425" s="40"/>
      <c r="CC425" s="40"/>
      <c r="CD425" s="40"/>
      <c r="CE425" s="40"/>
      <c r="CF425" s="40"/>
      <c r="CG425" s="40"/>
      <c r="CH425" s="40"/>
      <c r="CI425" s="40"/>
      <c r="CJ425" s="40"/>
      <c r="CK425" s="40"/>
      <c r="CL425" s="40"/>
      <c r="CM425" s="40"/>
      <c r="CN425" s="40"/>
      <c r="CO425" s="40"/>
      <c r="CP425" s="40"/>
      <c r="CQ425" s="40"/>
      <c r="CR425" s="40"/>
      <c r="CS425" s="40"/>
      <c r="CT425" s="40"/>
      <c r="CU425" s="40"/>
      <c r="CV425" s="40"/>
      <c r="CW425" s="40"/>
      <c r="CX425" s="40"/>
      <c r="CY425" s="40"/>
      <c r="CZ425" s="40"/>
      <c r="DA425" s="40"/>
      <c r="DB425" s="40"/>
      <c r="DC425" s="40"/>
      <c r="DD425" s="40"/>
      <c r="DE425" s="40"/>
      <c r="DF425" s="40"/>
      <c r="DG425" s="40"/>
      <c r="DH425" s="40"/>
      <c r="DI425" s="40"/>
      <c r="DJ425" s="40"/>
      <c r="DK425" s="40"/>
      <c r="DL425" s="40"/>
      <c r="DM425" s="40"/>
      <c r="DN425" s="40"/>
      <c r="DO425" s="40"/>
      <c r="DP425" s="40"/>
      <c r="DQ425" s="40"/>
      <c r="DR425" s="40"/>
      <c r="DS425" s="40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/>
      <c r="EE425" s="40"/>
      <c r="EF425" s="40"/>
      <c r="EG425" s="40"/>
      <c r="EH425" s="40"/>
      <c r="EI425" s="40"/>
      <c r="EJ425" s="40"/>
      <c r="EK425" s="40"/>
      <c r="EL425" s="40"/>
      <c r="EM425" s="40"/>
      <c r="EN425" s="40"/>
      <c r="EO425" s="40"/>
      <c r="EP425" s="40"/>
      <c r="EQ425" s="40"/>
      <c r="ER425" s="40"/>
      <c r="ES425" s="40"/>
      <c r="ET425" s="40"/>
      <c r="EU425" s="40"/>
      <c r="EV425" s="40"/>
      <c r="EW425" s="4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1"/>
    </row>
    <row r="426" spans="1:187" s="25" customFormat="1" ht="20.149999999999999" customHeight="1" x14ac:dyDescent="0.35">
      <c r="A426" s="204"/>
      <c r="B426" s="206"/>
      <c r="C426" s="208"/>
      <c r="D426" s="208"/>
      <c r="E426" s="210"/>
      <c r="F426" s="202"/>
      <c r="G426" s="26" t="s">
        <v>44</v>
      </c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  <c r="FM426" s="35"/>
      <c r="FN426" s="35"/>
      <c r="FO426" s="35"/>
      <c r="FP426" s="35"/>
      <c r="FQ426" s="35"/>
      <c r="FR426" s="35"/>
      <c r="FS426" s="35"/>
      <c r="FT426" s="35"/>
      <c r="FU426" s="35"/>
      <c r="FV426" s="35"/>
      <c r="FW426" s="35"/>
      <c r="FX426" s="35"/>
      <c r="FY426" s="35"/>
      <c r="FZ426" s="35"/>
      <c r="GA426" s="35"/>
      <c r="GB426" s="35"/>
      <c r="GC426" s="35"/>
      <c r="GD426" s="35"/>
      <c r="GE426" s="42"/>
    </row>
    <row r="427" spans="1:187" s="25" customFormat="1" ht="20.149999999999999" customHeight="1" x14ac:dyDescent="0.35">
      <c r="A427" s="211">
        <f t="shared" si="344"/>
        <v>206</v>
      </c>
      <c r="B427" s="213" t="str">
        <f ca="1">HYPERLINK("#"&amp;"PAINEL!"&amp;ADDRESS(ROW(PAINEL!$B$40)+$A427,2),TRIM(INDIRECT("PAINEL!"&amp;ADDRESS(ROW(PAINEL!$B$40)+$A427,COLUMN(LANÇAMENTOS!C423)))))</f>
        <v/>
      </c>
      <c r="C427" s="215" t="str">
        <f ca="1">TRIM(INDIRECT("PAINEL!"&amp;ADDRESS(ROW(PAINEL!$B$40)+$A427,COLUMN(LANÇAMENTOS!E423))))</f>
        <v/>
      </c>
      <c r="D427" s="215" t="str">
        <f ca="1">TRIM(INDIRECT("PAINEL!"&amp;ADDRESS(ROW(PAINEL!$B$40)+$A427,COLUMN(LANÇAMENTOS!K423))))</f>
        <v/>
      </c>
      <c r="E427" s="217"/>
      <c r="F427" s="199" t="str">
        <f t="shared" ref="F427" ca="1" si="357">IF(B427&lt;&gt;"",E427+SUM(H427:GE427)-SUM(H428:GE428),"")</f>
        <v/>
      </c>
      <c r="G427" s="27" t="s">
        <v>43</v>
      </c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  <c r="DG427" s="36"/>
      <c r="DH427" s="36"/>
      <c r="DI427" s="36"/>
      <c r="DJ427" s="36"/>
      <c r="DK427" s="36"/>
      <c r="DL427" s="36"/>
      <c r="DM427" s="36"/>
      <c r="DN427" s="36"/>
      <c r="DO427" s="36"/>
      <c r="DP427" s="36"/>
      <c r="DQ427" s="36"/>
      <c r="DR427" s="36"/>
      <c r="DS427" s="36"/>
      <c r="DT427" s="36"/>
      <c r="DU427" s="36"/>
      <c r="DV427" s="36"/>
      <c r="DW427" s="36"/>
      <c r="DX427" s="36"/>
      <c r="DY427" s="36"/>
      <c r="DZ427" s="36"/>
      <c r="EA427" s="36"/>
      <c r="EB427" s="36"/>
      <c r="EC427" s="36"/>
      <c r="ED427" s="36"/>
      <c r="EE427" s="36"/>
      <c r="EF427" s="36"/>
      <c r="EG427" s="36"/>
      <c r="EH427" s="36"/>
      <c r="EI427" s="36"/>
      <c r="EJ427" s="36"/>
      <c r="EK427" s="36"/>
      <c r="EL427" s="36"/>
      <c r="EM427" s="36"/>
      <c r="EN427" s="36"/>
      <c r="EO427" s="36"/>
      <c r="EP427" s="36"/>
      <c r="EQ427" s="36"/>
      <c r="ER427" s="36"/>
      <c r="ES427" s="36"/>
      <c r="ET427" s="36"/>
      <c r="EU427" s="36"/>
      <c r="EV427" s="36"/>
      <c r="EW427" s="36"/>
      <c r="EX427" s="36"/>
      <c r="EY427" s="36"/>
      <c r="EZ427" s="36"/>
      <c r="FA427" s="36"/>
      <c r="FB427" s="36"/>
      <c r="FC427" s="36"/>
      <c r="FD427" s="36"/>
      <c r="FE427" s="36"/>
      <c r="FF427" s="36"/>
      <c r="FG427" s="36"/>
      <c r="FH427" s="36"/>
      <c r="FI427" s="36"/>
      <c r="FJ427" s="36"/>
      <c r="FK427" s="36"/>
      <c r="FL427" s="36"/>
      <c r="FM427" s="36"/>
      <c r="FN427" s="36"/>
      <c r="FO427" s="36"/>
      <c r="FP427" s="36"/>
      <c r="FQ427" s="36"/>
      <c r="FR427" s="36"/>
      <c r="FS427" s="36"/>
      <c r="FT427" s="36"/>
      <c r="FU427" s="36"/>
      <c r="FV427" s="36"/>
      <c r="FW427" s="36"/>
      <c r="FX427" s="36"/>
      <c r="FY427" s="36"/>
      <c r="FZ427" s="36"/>
      <c r="GA427" s="36"/>
      <c r="GB427" s="36"/>
      <c r="GC427" s="36"/>
      <c r="GD427" s="36"/>
      <c r="GE427" s="37"/>
    </row>
    <row r="428" spans="1:187" s="25" customFormat="1" ht="20.149999999999999" customHeight="1" x14ac:dyDescent="0.35">
      <c r="A428" s="212"/>
      <c r="B428" s="214"/>
      <c r="C428" s="216"/>
      <c r="D428" s="216"/>
      <c r="E428" s="218"/>
      <c r="F428" s="200"/>
      <c r="G428" s="28" t="s">
        <v>44</v>
      </c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8"/>
      <c r="GA428" s="38"/>
      <c r="GB428" s="38"/>
      <c r="GC428" s="38"/>
      <c r="GD428" s="38"/>
      <c r="GE428" s="39"/>
    </row>
    <row r="429" spans="1:187" s="25" customFormat="1" ht="20.149999999999999" customHeight="1" x14ac:dyDescent="0.35">
      <c r="A429" s="203">
        <f t="shared" ref="A429" si="358">A427+1</f>
        <v>207</v>
      </c>
      <c r="B429" s="205" t="str">
        <f ca="1">HYPERLINK("#"&amp;"PAINEL!"&amp;ADDRESS(ROW(PAINEL!$B$40)+$A429,2),TRIM(INDIRECT("PAINEL!"&amp;ADDRESS(ROW(PAINEL!$B$40)+$A429,COLUMN(LANÇAMENTOS!C425)))))</f>
        <v/>
      </c>
      <c r="C429" s="207" t="str">
        <f ca="1">TRIM(INDIRECT("PAINEL!"&amp;ADDRESS(ROW(PAINEL!$B$40)+$A429,COLUMN(LANÇAMENTOS!E425))))</f>
        <v/>
      </c>
      <c r="D429" s="207" t="str">
        <f ca="1">TRIM(INDIRECT("PAINEL!"&amp;ADDRESS(ROW(PAINEL!$B$40)+$A429,COLUMN(LANÇAMENTOS!K425))))</f>
        <v/>
      </c>
      <c r="E429" s="209"/>
      <c r="F429" s="201" t="str">
        <f t="shared" ref="F429" ca="1" si="359">IF(B429&lt;&gt;"",E429+SUM(H429:GE429)-SUM(H430:GE430),"")</f>
        <v/>
      </c>
      <c r="G429" s="29" t="s">
        <v>43</v>
      </c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1"/>
    </row>
    <row r="430" spans="1:187" s="25" customFormat="1" ht="20.149999999999999" customHeight="1" x14ac:dyDescent="0.35">
      <c r="A430" s="204"/>
      <c r="B430" s="206"/>
      <c r="C430" s="208"/>
      <c r="D430" s="208"/>
      <c r="E430" s="210"/>
      <c r="F430" s="202"/>
      <c r="G430" s="26" t="s">
        <v>44</v>
      </c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  <c r="FM430" s="35"/>
      <c r="FN430" s="35"/>
      <c r="FO430" s="35"/>
      <c r="FP430" s="35"/>
      <c r="FQ430" s="35"/>
      <c r="FR430" s="35"/>
      <c r="FS430" s="35"/>
      <c r="FT430" s="35"/>
      <c r="FU430" s="35"/>
      <c r="FV430" s="35"/>
      <c r="FW430" s="35"/>
      <c r="FX430" s="35"/>
      <c r="FY430" s="35"/>
      <c r="FZ430" s="35"/>
      <c r="GA430" s="35"/>
      <c r="GB430" s="35"/>
      <c r="GC430" s="35"/>
      <c r="GD430" s="35"/>
      <c r="GE430" s="42"/>
    </row>
    <row r="431" spans="1:187" s="25" customFormat="1" ht="20.149999999999999" customHeight="1" x14ac:dyDescent="0.35">
      <c r="A431" s="211">
        <f t="shared" si="344"/>
        <v>208</v>
      </c>
      <c r="B431" s="213" t="str">
        <f ca="1">HYPERLINK("#"&amp;"PAINEL!"&amp;ADDRESS(ROW(PAINEL!$B$40)+$A431,2),TRIM(INDIRECT("PAINEL!"&amp;ADDRESS(ROW(PAINEL!$B$40)+$A431,COLUMN(LANÇAMENTOS!C427)))))</f>
        <v/>
      </c>
      <c r="C431" s="215" t="str">
        <f ca="1">TRIM(INDIRECT("PAINEL!"&amp;ADDRESS(ROW(PAINEL!$B$40)+$A431,COLUMN(LANÇAMENTOS!E427))))</f>
        <v/>
      </c>
      <c r="D431" s="215" t="str">
        <f ca="1">TRIM(INDIRECT("PAINEL!"&amp;ADDRESS(ROW(PAINEL!$B$40)+$A431,COLUMN(LANÇAMENTOS!K427))))</f>
        <v/>
      </c>
      <c r="E431" s="217"/>
      <c r="F431" s="199" t="str">
        <f t="shared" ref="F431" ca="1" si="360">IF(B431&lt;&gt;"",E431+SUM(H431:GE431)-SUM(H432:GE432),"")</f>
        <v/>
      </c>
      <c r="G431" s="27" t="s">
        <v>43</v>
      </c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P431" s="36"/>
      <c r="DQ431" s="36"/>
      <c r="DR431" s="36"/>
      <c r="DS431" s="36"/>
      <c r="DT431" s="36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E431" s="36"/>
      <c r="EF431" s="36"/>
      <c r="EG431" s="36"/>
      <c r="EH431" s="36"/>
      <c r="EI431" s="36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  <c r="ET431" s="36"/>
      <c r="EU431" s="36"/>
      <c r="EV431" s="36"/>
      <c r="EW431" s="36"/>
      <c r="EX431" s="36"/>
      <c r="EY431" s="36"/>
      <c r="EZ431" s="36"/>
      <c r="FA431" s="36"/>
      <c r="FB431" s="36"/>
      <c r="FC431" s="36"/>
      <c r="FD431" s="36"/>
      <c r="FE431" s="36"/>
      <c r="FF431" s="36"/>
      <c r="FG431" s="36"/>
      <c r="FH431" s="36"/>
      <c r="FI431" s="36"/>
      <c r="FJ431" s="36"/>
      <c r="FK431" s="36"/>
      <c r="FL431" s="36"/>
      <c r="FM431" s="36"/>
      <c r="FN431" s="36"/>
      <c r="FO431" s="36"/>
      <c r="FP431" s="36"/>
      <c r="FQ431" s="36"/>
      <c r="FR431" s="36"/>
      <c r="FS431" s="36"/>
      <c r="FT431" s="36"/>
      <c r="FU431" s="36"/>
      <c r="FV431" s="36"/>
      <c r="FW431" s="36"/>
      <c r="FX431" s="36"/>
      <c r="FY431" s="36"/>
      <c r="FZ431" s="36"/>
      <c r="GA431" s="36"/>
      <c r="GB431" s="36"/>
      <c r="GC431" s="36"/>
      <c r="GD431" s="36"/>
      <c r="GE431" s="37"/>
    </row>
    <row r="432" spans="1:187" s="25" customFormat="1" ht="20.149999999999999" customHeight="1" x14ac:dyDescent="0.35">
      <c r="A432" s="212"/>
      <c r="B432" s="214"/>
      <c r="C432" s="216"/>
      <c r="D432" s="216"/>
      <c r="E432" s="218"/>
      <c r="F432" s="200"/>
      <c r="G432" s="28" t="s">
        <v>44</v>
      </c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8"/>
      <c r="GA432" s="38"/>
      <c r="GB432" s="38"/>
      <c r="GC432" s="38"/>
      <c r="GD432" s="38"/>
      <c r="GE432" s="39"/>
    </row>
    <row r="433" spans="1:187" s="25" customFormat="1" ht="20.149999999999999" customHeight="1" x14ac:dyDescent="0.35">
      <c r="A433" s="203">
        <f t="shared" ref="A433" si="361">A431+1</f>
        <v>209</v>
      </c>
      <c r="B433" s="205" t="str">
        <f ca="1">HYPERLINK("#"&amp;"PAINEL!"&amp;ADDRESS(ROW(PAINEL!$B$40)+$A433,2),TRIM(INDIRECT("PAINEL!"&amp;ADDRESS(ROW(PAINEL!$B$40)+$A433,COLUMN(LANÇAMENTOS!C429)))))</f>
        <v/>
      </c>
      <c r="C433" s="207" t="str">
        <f ca="1">TRIM(INDIRECT("PAINEL!"&amp;ADDRESS(ROW(PAINEL!$B$40)+$A433,COLUMN(LANÇAMENTOS!E429))))</f>
        <v/>
      </c>
      <c r="D433" s="207" t="str">
        <f ca="1">TRIM(INDIRECT("PAINEL!"&amp;ADDRESS(ROW(PAINEL!$B$40)+$A433,COLUMN(LANÇAMENTOS!K429))))</f>
        <v/>
      </c>
      <c r="E433" s="209"/>
      <c r="F433" s="201" t="str">
        <f t="shared" ref="F433" ca="1" si="362">IF(B433&lt;&gt;"",E433+SUM(H433:GE433)-SUM(H434:GE434),"")</f>
        <v/>
      </c>
      <c r="G433" s="29" t="s">
        <v>43</v>
      </c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  <c r="BW433" s="40"/>
      <c r="BX433" s="40"/>
      <c r="BY433" s="40"/>
      <c r="BZ433" s="40"/>
      <c r="CA433" s="40"/>
      <c r="CB433" s="40"/>
      <c r="CC433" s="40"/>
      <c r="CD433" s="40"/>
      <c r="CE433" s="40"/>
      <c r="CF433" s="40"/>
      <c r="CG433" s="40"/>
      <c r="CH433" s="40"/>
      <c r="CI433" s="40"/>
      <c r="CJ433" s="40"/>
      <c r="CK433" s="40"/>
      <c r="CL433" s="40"/>
      <c r="CM433" s="40"/>
      <c r="CN433" s="40"/>
      <c r="CO433" s="40"/>
      <c r="CP433" s="40"/>
      <c r="CQ433" s="40"/>
      <c r="CR433" s="40"/>
      <c r="CS433" s="40"/>
      <c r="CT433" s="40"/>
      <c r="CU433" s="40"/>
      <c r="CV433" s="40"/>
      <c r="CW433" s="40"/>
      <c r="CX433" s="40"/>
      <c r="CY433" s="40"/>
      <c r="CZ433" s="40"/>
      <c r="DA433" s="40"/>
      <c r="DB433" s="40"/>
      <c r="DC433" s="40"/>
      <c r="DD433" s="40"/>
      <c r="DE433" s="40"/>
      <c r="DF433" s="40"/>
      <c r="DG433" s="40"/>
      <c r="DH433" s="40"/>
      <c r="DI433" s="40"/>
      <c r="DJ433" s="40"/>
      <c r="DK433" s="40"/>
      <c r="DL433" s="40"/>
      <c r="DM433" s="40"/>
      <c r="DN433" s="40"/>
      <c r="DO433" s="40"/>
      <c r="DP433" s="40"/>
      <c r="DQ433" s="40"/>
      <c r="DR433" s="40"/>
      <c r="DS433" s="40"/>
      <c r="DT433" s="40"/>
      <c r="DU433" s="40"/>
      <c r="DV433" s="40"/>
      <c r="DW433" s="40"/>
      <c r="DX433" s="40"/>
      <c r="DY433" s="40"/>
      <c r="DZ433" s="40"/>
      <c r="EA433" s="40"/>
      <c r="EB433" s="40"/>
      <c r="EC433" s="40"/>
      <c r="ED433" s="40"/>
      <c r="EE433" s="40"/>
      <c r="EF433" s="40"/>
      <c r="EG433" s="40"/>
      <c r="EH433" s="40"/>
      <c r="EI433" s="40"/>
      <c r="EJ433" s="40"/>
      <c r="EK433" s="40"/>
      <c r="EL433" s="40"/>
      <c r="EM433" s="40"/>
      <c r="EN433" s="40"/>
      <c r="EO433" s="40"/>
      <c r="EP433" s="40"/>
      <c r="EQ433" s="40"/>
      <c r="ER433" s="40"/>
      <c r="ES433" s="40"/>
      <c r="ET433" s="40"/>
      <c r="EU433" s="40"/>
      <c r="EV433" s="40"/>
      <c r="EW433" s="4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1"/>
    </row>
    <row r="434" spans="1:187" s="25" customFormat="1" ht="20.149999999999999" customHeight="1" x14ac:dyDescent="0.35">
      <c r="A434" s="204"/>
      <c r="B434" s="206"/>
      <c r="C434" s="208"/>
      <c r="D434" s="208"/>
      <c r="E434" s="210"/>
      <c r="F434" s="202"/>
      <c r="G434" s="26" t="s">
        <v>44</v>
      </c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  <c r="FM434" s="35"/>
      <c r="FN434" s="35"/>
      <c r="FO434" s="35"/>
      <c r="FP434" s="35"/>
      <c r="FQ434" s="35"/>
      <c r="FR434" s="35"/>
      <c r="FS434" s="35"/>
      <c r="FT434" s="35"/>
      <c r="FU434" s="35"/>
      <c r="FV434" s="35"/>
      <c r="FW434" s="35"/>
      <c r="FX434" s="35"/>
      <c r="FY434" s="35"/>
      <c r="FZ434" s="35"/>
      <c r="GA434" s="35"/>
      <c r="GB434" s="35"/>
      <c r="GC434" s="35"/>
      <c r="GD434" s="35"/>
      <c r="GE434" s="42"/>
    </row>
    <row r="435" spans="1:187" s="25" customFormat="1" ht="20.149999999999999" customHeight="1" x14ac:dyDescent="0.35">
      <c r="A435" s="211">
        <f t="shared" si="344"/>
        <v>210</v>
      </c>
      <c r="B435" s="213" t="str">
        <f ca="1">HYPERLINK("#"&amp;"PAINEL!"&amp;ADDRESS(ROW(PAINEL!$B$40)+$A435,2),TRIM(INDIRECT("PAINEL!"&amp;ADDRESS(ROW(PAINEL!$B$40)+$A435,COLUMN(LANÇAMENTOS!C431)))))</f>
        <v/>
      </c>
      <c r="C435" s="215" t="str">
        <f ca="1">TRIM(INDIRECT("PAINEL!"&amp;ADDRESS(ROW(PAINEL!$B$40)+$A435,COLUMN(LANÇAMENTOS!E431))))</f>
        <v/>
      </c>
      <c r="D435" s="215" t="str">
        <f ca="1">TRIM(INDIRECT("PAINEL!"&amp;ADDRESS(ROW(PAINEL!$B$40)+$A435,COLUMN(LANÇAMENTOS!K431))))</f>
        <v/>
      </c>
      <c r="E435" s="217"/>
      <c r="F435" s="199" t="str">
        <f t="shared" ref="F435" ca="1" si="363">IF(B435&lt;&gt;"",E435+SUM(H435:GE435)-SUM(H436:GE436),"")</f>
        <v/>
      </c>
      <c r="G435" s="27" t="s">
        <v>43</v>
      </c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P435" s="36"/>
      <c r="DQ435" s="36"/>
      <c r="DR435" s="36"/>
      <c r="DS435" s="36"/>
      <c r="DT435" s="36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E435" s="36"/>
      <c r="EF435" s="36"/>
      <c r="EG435" s="36"/>
      <c r="EH435" s="36"/>
      <c r="EI435" s="36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  <c r="ET435" s="36"/>
      <c r="EU435" s="36"/>
      <c r="EV435" s="36"/>
      <c r="EW435" s="36"/>
      <c r="EX435" s="36"/>
      <c r="EY435" s="36"/>
      <c r="EZ435" s="36"/>
      <c r="FA435" s="36"/>
      <c r="FB435" s="36"/>
      <c r="FC435" s="36"/>
      <c r="FD435" s="36"/>
      <c r="FE435" s="36"/>
      <c r="FF435" s="36"/>
      <c r="FG435" s="36"/>
      <c r="FH435" s="36"/>
      <c r="FI435" s="36"/>
      <c r="FJ435" s="36"/>
      <c r="FK435" s="36"/>
      <c r="FL435" s="36"/>
      <c r="FM435" s="36"/>
      <c r="FN435" s="36"/>
      <c r="FO435" s="36"/>
      <c r="FP435" s="36"/>
      <c r="FQ435" s="36"/>
      <c r="FR435" s="36"/>
      <c r="FS435" s="36"/>
      <c r="FT435" s="36"/>
      <c r="FU435" s="36"/>
      <c r="FV435" s="36"/>
      <c r="FW435" s="36"/>
      <c r="FX435" s="36"/>
      <c r="FY435" s="36"/>
      <c r="FZ435" s="36"/>
      <c r="GA435" s="36"/>
      <c r="GB435" s="36"/>
      <c r="GC435" s="36"/>
      <c r="GD435" s="36"/>
      <c r="GE435" s="37"/>
    </row>
    <row r="436" spans="1:187" s="25" customFormat="1" ht="20.149999999999999" customHeight="1" x14ac:dyDescent="0.35">
      <c r="A436" s="212"/>
      <c r="B436" s="214"/>
      <c r="C436" s="216"/>
      <c r="D436" s="216"/>
      <c r="E436" s="218"/>
      <c r="F436" s="200"/>
      <c r="G436" s="28" t="s">
        <v>44</v>
      </c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8"/>
      <c r="GA436" s="38"/>
      <c r="GB436" s="38"/>
      <c r="GC436" s="38"/>
      <c r="GD436" s="38"/>
      <c r="GE436" s="39"/>
    </row>
    <row r="437" spans="1:187" s="25" customFormat="1" ht="20.149999999999999" customHeight="1" x14ac:dyDescent="0.35">
      <c r="A437" s="203">
        <f t="shared" ref="A437" si="364">A435+1</f>
        <v>211</v>
      </c>
      <c r="B437" s="205" t="str">
        <f ca="1">HYPERLINK("#"&amp;"PAINEL!"&amp;ADDRESS(ROW(PAINEL!$B$40)+$A437,2),TRIM(INDIRECT("PAINEL!"&amp;ADDRESS(ROW(PAINEL!$B$40)+$A437,COLUMN(LANÇAMENTOS!C433)))))</f>
        <v/>
      </c>
      <c r="C437" s="207" t="str">
        <f ca="1">TRIM(INDIRECT("PAINEL!"&amp;ADDRESS(ROW(PAINEL!$B$40)+$A437,COLUMN(LANÇAMENTOS!E433))))</f>
        <v/>
      </c>
      <c r="D437" s="207" t="str">
        <f ca="1">TRIM(INDIRECT("PAINEL!"&amp;ADDRESS(ROW(PAINEL!$B$40)+$A437,COLUMN(LANÇAMENTOS!K433))))</f>
        <v/>
      </c>
      <c r="E437" s="209"/>
      <c r="F437" s="201" t="str">
        <f t="shared" ref="F437" ca="1" si="365">IF(B437&lt;&gt;"",E437+SUM(H437:GE437)-SUM(H438:GE438),"")</f>
        <v/>
      </c>
      <c r="G437" s="29" t="s">
        <v>43</v>
      </c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  <c r="BW437" s="40"/>
      <c r="BX437" s="40"/>
      <c r="BY437" s="40"/>
      <c r="BZ437" s="40"/>
      <c r="CA437" s="40"/>
      <c r="CB437" s="40"/>
      <c r="CC437" s="40"/>
      <c r="CD437" s="40"/>
      <c r="CE437" s="40"/>
      <c r="CF437" s="40"/>
      <c r="CG437" s="40"/>
      <c r="CH437" s="40"/>
      <c r="CI437" s="40"/>
      <c r="CJ437" s="40"/>
      <c r="CK437" s="40"/>
      <c r="CL437" s="40"/>
      <c r="CM437" s="40"/>
      <c r="CN437" s="40"/>
      <c r="CO437" s="40"/>
      <c r="CP437" s="40"/>
      <c r="CQ437" s="40"/>
      <c r="CR437" s="40"/>
      <c r="CS437" s="40"/>
      <c r="CT437" s="40"/>
      <c r="CU437" s="40"/>
      <c r="CV437" s="40"/>
      <c r="CW437" s="40"/>
      <c r="CX437" s="40"/>
      <c r="CY437" s="40"/>
      <c r="CZ437" s="40"/>
      <c r="DA437" s="40"/>
      <c r="DB437" s="40"/>
      <c r="DC437" s="40"/>
      <c r="DD437" s="40"/>
      <c r="DE437" s="40"/>
      <c r="DF437" s="40"/>
      <c r="DG437" s="40"/>
      <c r="DH437" s="40"/>
      <c r="DI437" s="40"/>
      <c r="DJ437" s="40"/>
      <c r="DK437" s="40"/>
      <c r="DL437" s="40"/>
      <c r="DM437" s="40"/>
      <c r="DN437" s="40"/>
      <c r="DO437" s="40"/>
      <c r="DP437" s="40"/>
      <c r="DQ437" s="40"/>
      <c r="DR437" s="40"/>
      <c r="DS437" s="40"/>
      <c r="DT437" s="40"/>
      <c r="DU437" s="40"/>
      <c r="DV437" s="40"/>
      <c r="DW437" s="40"/>
      <c r="DX437" s="40"/>
      <c r="DY437" s="40"/>
      <c r="DZ437" s="40"/>
      <c r="EA437" s="40"/>
      <c r="EB437" s="40"/>
      <c r="EC437" s="40"/>
      <c r="ED437" s="40"/>
      <c r="EE437" s="40"/>
      <c r="EF437" s="40"/>
      <c r="EG437" s="40"/>
      <c r="EH437" s="40"/>
      <c r="EI437" s="40"/>
      <c r="EJ437" s="40"/>
      <c r="EK437" s="40"/>
      <c r="EL437" s="40"/>
      <c r="EM437" s="40"/>
      <c r="EN437" s="40"/>
      <c r="EO437" s="40"/>
      <c r="EP437" s="40"/>
      <c r="EQ437" s="40"/>
      <c r="ER437" s="40"/>
      <c r="ES437" s="40"/>
      <c r="ET437" s="40"/>
      <c r="EU437" s="40"/>
      <c r="EV437" s="40"/>
      <c r="EW437" s="4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1"/>
    </row>
    <row r="438" spans="1:187" s="25" customFormat="1" ht="20.149999999999999" customHeight="1" x14ac:dyDescent="0.35">
      <c r="A438" s="204"/>
      <c r="B438" s="206"/>
      <c r="C438" s="208"/>
      <c r="D438" s="208"/>
      <c r="E438" s="210"/>
      <c r="F438" s="202"/>
      <c r="G438" s="26" t="s">
        <v>44</v>
      </c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  <c r="FM438" s="35"/>
      <c r="FN438" s="35"/>
      <c r="FO438" s="35"/>
      <c r="FP438" s="35"/>
      <c r="FQ438" s="35"/>
      <c r="FR438" s="35"/>
      <c r="FS438" s="35"/>
      <c r="FT438" s="35"/>
      <c r="FU438" s="35"/>
      <c r="FV438" s="35"/>
      <c r="FW438" s="35"/>
      <c r="FX438" s="35"/>
      <c r="FY438" s="35"/>
      <c r="FZ438" s="35"/>
      <c r="GA438" s="35"/>
      <c r="GB438" s="35"/>
      <c r="GC438" s="35"/>
      <c r="GD438" s="35"/>
      <c r="GE438" s="42"/>
    </row>
    <row r="439" spans="1:187" s="25" customFormat="1" ht="20.149999999999999" customHeight="1" x14ac:dyDescent="0.35">
      <c r="A439" s="211">
        <f t="shared" si="344"/>
        <v>212</v>
      </c>
      <c r="B439" s="213" t="str">
        <f ca="1">HYPERLINK("#"&amp;"PAINEL!"&amp;ADDRESS(ROW(PAINEL!$B$40)+$A439,2),TRIM(INDIRECT("PAINEL!"&amp;ADDRESS(ROW(PAINEL!$B$40)+$A439,COLUMN(LANÇAMENTOS!C435)))))</f>
        <v/>
      </c>
      <c r="C439" s="215" t="str">
        <f ca="1">TRIM(INDIRECT("PAINEL!"&amp;ADDRESS(ROW(PAINEL!$B$40)+$A439,COLUMN(LANÇAMENTOS!E435))))</f>
        <v/>
      </c>
      <c r="D439" s="215" t="str">
        <f ca="1">TRIM(INDIRECT("PAINEL!"&amp;ADDRESS(ROW(PAINEL!$B$40)+$A439,COLUMN(LANÇAMENTOS!K435))))</f>
        <v/>
      </c>
      <c r="E439" s="217"/>
      <c r="F439" s="199" t="str">
        <f t="shared" ref="F439" ca="1" si="366">IF(B439&lt;&gt;"",E439+SUM(H439:GE439)-SUM(H440:GE440),"")</f>
        <v/>
      </c>
      <c r="G439" s="27" t="s">
        <v>43</v>
      </c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  <c r="DG439" s="36"/>
      <c r="DH439" s="36"/>
      <c r="DI439" s="36"/>
      <c r="DJ439" s="36"/>
      <c r="DK439" s="36"/>
      <c r="DL439" s="36"/>
      <c r="DM439" s="36"/>
      <c r="DN439" s="36"/>
      <c r="DO439" s="36"/>
      <c r="DP439" s="36"/>
      <c r="DQ439" s="36"/>
      <c r="DR439" s="36"/>
      <c r="DS439" s="36"/>
      <c r="DT439" s="36"/>
      <c r="DU439" s="36"/>
      <c r="DV439" s="36"/>
      <c r="DW439" s="36"/>
      <c r="DX439" s="36"/>
      <c r="DY439" s="36"/>
      <c r="DZ439" s="36"/>
      <c r="EA439" s="36"/>
      <c r="EB439" s="36"/>
      <c r="EC439" s="36"/>
      <c r="ED439" s="36"/>
      <c r="EE439" s="36"/>
      <c r="EF439" s="36"/>
      <c r="EG439" s="36"/>
      <c r="EH439" s="36"/>
      <c r="EI439" s="36"/>
      <c r="EJ439" s="36"/>
      <c r="EK439" s="36"/>
      <c r="EL439" s="36"/>
      <c r="EM439" s="36"/>
      <c r="EN439" s="36"/>
      <c r="EO439" s="36"/>
      <c r="EP439" s="36"/>
      <c r="EQ439" s="36"/>
      <c r="ER439" s="36"/>
      <c r="ES439" s="36"/>
      <c r="ET439" s="36"/>
      <c r="EU439" s="36"/>
      <c r="EV439" s="36"/>
      <c r="EW439" s="36"/>
      <c r="EX439" s="36"/>
      <c r="EY439" s="36"/>
      <c r="EZ439" s="36"/>
      <c r="FA439" s="36"/>
      <c r="FB439" s="36"/>
      <c r="FC439" s="36"/>
      <c r="FD439" s="36"/>
      <c r="FE439" s="36"/>
      <c r="FF439" s="36"/>
      <c r="FG439" s="36"/>
      <c r="FH439" s="36"/>
      <c r="FI439" s="36"/>
      <c r="FJ439" s="36"/>
      <c r="FK439" s="36"/>
      <c r="FL439" s="36"/>
      <c r="FM439" s="36"/>
      <c r="FN439" s="36"/>
      <c r="FO439" s="36"/>
      <c r="FP439" s="36"/>
      <c r="FQ439" s="36"/>
      <c r="FR439" s="36"/>
      <c r="FS439" s="36"/>
      <c r="FT439" s="36"/>
      <c r="FU439" s="36"/>
      <c r="FV439" s="36"/>
      <c r="FW439" s="36"/>
      <c r="FX439" s="36"/>
      <c r="FY439" s="36"/>
      <c r="FZ439" s="36"/>
      <c r="GA439" s="36"/>
      <c r="GB439" s="36"/>
      <c r="GC439" s="36"/>
      <c r="GD439" s="36"/>
      <c r="GE439" s="37"/>
    </row>
    <row r="440" spans="1:187" s="25" customFormat="1" ht="20.149999999999999" customHeight="1" x14ac:dyDescent="0.35">
      <c r="A440" s="212"/>
      <c r="B440" s="214"/>
      <c r="C440" s="216"/>
      <c r="D440" s="216"/>
      <c r="E440" s="218"/>
      <c r="F440" s="200"/>
      <c r="G440" s="28" t="s">
        <v>44</v>
      </c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8"/>
      <c r="GA440" s="38"/>
      <c r="GB440" s="38"/>
      <c r="GC440" s="38"/>
      <c r="GD440" s="38"/>
      <c r="GE440" s="39"/>
    </row>
    <row r="441" spans="1:187" s="25" customFormat="1" ht="20.149999999999999" customHeight="1" x14ac:dyDescent="0.35">
      <c r="A441" s="203">
        <f t="shared" ref="A441" si="367">A439+1</f>
        <v>213</v>
      </c>
      <c r="B441" s="205" t="str">
        <f ca="1">HYPERLINK("#"&amp;"PAINEL!"&amp;ADDRESS(ROW(PAINEL!$B$40)+$A441,2),TRIM(INDIRECT("PAINEL!"&amp;ADDRESS(ROW(PAINEL!$B$40)+$A441,COLUMN(LANÇAMENTOS!C437)))))</f>
        <v/>
      </c>
      <c r="C441" s="207" t="str">
        <f ca="1">TRIM(INDIRECT("PAINEL!"&amp;ADDRESS(ROW(PAINEL!$B$40)+$A441,COLUMN(LANÇAMENTOS!E437))))</f>
        <v/>
      </c>
      <c r="D441" s="207" t="str">
        <f ca="1">TRIM(INDIRECT("PAINEL!"&amp;ADDRESS(ROW(PAINEL!$B$40)+$A441,COLUMN(LANÇAMENTOS!K437))))</f>
        <v/>
      </c>
      <c r="E441" s="209"/>
      <c r="F441" s="201" t="str">
        <f t="shared" ref="F441" ca="1" si="368">IF(B441&lt;&gt;"",E441+SUM(H441:GE441)-SUM(H442:GE442),"")</f>
        <v/>
      </c>
      <c r="G441" s="29" t="s">
        <v>43</v>
      </c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  <c r="BZ441" s="40"/>
      <c r="CA441" s="40"/>
      <c r="CB441" s="40"/>
      <c r="CC441" s="40"/>
      <c r="CD441" s="40"/>
      <c r="CE441" s="40"/>
      <c r="CF441" s="40"/>
      <c r="CG441" s="40"/>
      <c r="CH441" s="40"/>
      <c r="CI441" s="40"/>
      <c r="CJ441" s="40"/>
      <c r="CK441" s="40"/>
      <c r="CL441" s="40"/>
      <c r="CM441" s="40"/>
      <c r="CN441" s="40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1"/>
    </row>
    <row r="442" spans="1:187" s="25" customFormat="1" ht="20.149999999999999" customHeight="1" x14ac:dyDescent="0.35">
      <c r="A442" s="204"/>
      <c r="B442" s="206"/>
      <c r="C442" s="208"/>
      <c r="D442" s="208"/>
      <c r="E442" s="210"/>
      <c r="F442" s="202"/>
      <c r="G442" s="26" t="s">
        <v>44</v>
      </c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  <c r="FM442" s="35"/>
      <c r="FN442" s="35"/>
      <c r="FO442" s="35"/>
      <c r="FP442" s="35"/>
      <c r="FQ442" s="35"/>
      <c r="FR442" s="35"/>
      <c r="FS442" s="35"/>
      <c r="FT442" s="35"/>
      <c r="FU442" s="35"/>
      <c r="FV442" s="35"/>
      <c r="FW442" s="35"/>
      <c r="FX442" s="35"/>
      <c r="FY442" s="35"/>
      <c r="FZ442" s="35"/>
      <c r="GA442" s="35"/>
      <c r="GB442" s="35"/>
      <c r="GC442" s="35"/>
      <c r="GD442" s="35"/>
      <c r="GE442" s="42"/>
    </row>
    <row r="443" spans="1:187" s="25" customFormat="1" ht="20.149999999999999" customHeight="1" x14ac:dyDescent="0.35">
      <c r="A443" s="211">
        <f t="shared" si="344"/>
        <v>214</v>
      </c>
      <c r="B443" s="213" t="str">
        <f ca="1">HYPERLINK("#"&amp;"PAINEL!"&amp;ADDRESS(ROW(PAINEL!$B$40)+$A443,2),TRIM(INDIRECT("PAINEL!"&amp;ADDRESS(ROW(PAINEL!$B$40)+$A443,COLUMN(LANÇAMENTOS!C439)))))</f>
        <v/>
      </c>
      <c r="C443" s="215" t="str">
        <f ca="1">TRIM(INDIRECT("PAINEL!"&amp;ADDRESS(ROW(PAINEL!$B$40)+$A443,COLUMN(LANÇAMENTOS!E439))))</f>
        <v/>
      </c>
      <c r="D443" s="215" t="str">
        <f ca="1">TRIM(INDIRECT("PAINEL!"&amp;ADDRESS(ROW(PAINEL!$B$40)+$A443,COLUMN(LANÇAMENTOS!K439))))</f>
        <v/>
      </c>
      <c r="E443" s="217"/>
      <c r="F443" s="199" t="str">
        <f t="shared" ref="F443" ca="1" si="369">IF(B443&lt;&gt;"",E443+SUM(H443:GE443)-SUM(H444:GE444),"")</f>
        <v/>
      </c>
      <c r="G443" s="27" t="s">
        <v>43</v>
      </c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P443" s="36"/>
      <c r="DQ443" s="36"/>
      <c r="DR443" s="36"/>
      <c r="DS443" s="36"/>
      <c r="DT443" s="36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E443" s="36"/>
      <c r="EF443" s="36"/>
      <c r="EG443" s="36"/>
      <c r="EH443" s="36"/>
      <c r="EI443" s="36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  <c r="ET443" s="36"/>
      <c r="EU443" s="36"/>
      <c r="EV443" s="36"/>
      <c r="EW443" s="36"/>
      <c r="EX443" s="36"/>
      <c r="EY443" s="36"/>
      <c r="EZ443" s="36"/>
      <c r="FA443" s="36"/>
      <c r="FB443" s="36"/>
      <c r="FC443" s="36"/>
      <c r="FD443" s="36"/>
      <c r="FE443" s="36"/>
      <c r="FF443" s="36"/>
      <c r="FG443" s="36"/>
      <c r="FH443" s="36"/>
      <c r="FI443" s="36"/>
      <c r="FJ443" s="36"/>
      <c r="FK443" s="36"/>
      <c r="FL443" s="36"/>
      <c r="FM443" s="36"/>
      <c r="FN443" s="36"/>
      <c r="FO443" s="36"/>
      <c r="FP443" s="36"/>
      <c r="FQ443" s="36"/>
      <c r="FR443" s="36"/>
      <c r="FS443" s="36"/>
      <c r="FT443" s="36"/>
      <c r="FU443" s="36"/>
      <c r="FV443" s="36"/>
      <c r="FW443" s="36"/>
      <c r="FX443" s="36"/>
      <c r="FY443" s="36"/>
      <c r="FZ443" s="36"/>
      <c r="GA443" s="36"/>
      <c r="GB443" s="36"/>
      <c r="GC443" s="36"/>
      <c r="GD443" s="36"/>
      <c r="GE443" s="37"/>
    </row>
    <row r="444" spans="1:187" s="25" customFormat="1" ht="20.149999999999999" customHeight="1" x14ac:dyDescent="0.35">
      <c r="A444" s="212"/>
      <c r="B444" s="214"/>
      <c r="C444" s="216"/>
      <c r="D444" s="216"/>
      <c r="E444" s="218"/>
      <c r="F444" s="200"/>
      <c r="G444" s="28" t="s">
        <v>44</v>
      </c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8"/>
      <c r="GA444" s="38"/>
      <c r="GB444" s="38"/>
      <c r="GC444" s="38"/>
      <c r="GD444" s="38"/>
      <c r="GE444" s="39"/>
    </row>
    <row r="445" spans="1:187" s="25" customFormat="1" ht="20.149999999999999" customHeight="1" x14ac:dyDescent="0.35">
      <c r="A445" s="203">
        <f t="shared" ref="A445" si="370">A443+1</f>
        <v>215</v>
      </c>
      <c r="B445" s="205" t="str">
        <f ca="1">HYPERLINK("#"&amp;"PAINEL!"&amp;ADDRESS(ROW(PAINEL!$B$40)+$A445,2),TRIM(INDIRECT("PAINEL!"&amp;ADDRESS(ROW(PAINEL!$B$40)+$A445,COLUMN(LANÇAMENTOS!C441)))))</f>
        <v/>
      </c>
      <c r="C445" s="207" t="str">
        <f ca="1">TRIM(INDIRECT("PAINEL!"&amp;ADDRESS(ROW(PAINEL!$B$40)+$A445,COLUMN(LANÇAMENTOS!E441))))</f>
        <v/>
      </c>
      <c r="D445" s="207" t="str">
        <f ca="1">TRIM(INDIRECT("PAINEL!"&amp;ADDRESS(ROW(PAINEL!$B$40)+$A445,COLUMN(LANÇAMENTOS!K441))))</f>
        <v/>
      </c>
      <c r="E445" s="209"/>
      <c r="F445" s="201" t="str">
        <f t="shared" ref="F445" ca="1" si="371">IF(B445&lt;&gt;"",E445+SUM(H445:GE445)-SUM(H446:GE446),"")</f>
        <v/>
      </c>
      <c r="G445" s="29" t="s">
        <v>43</v>
      </c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  <c r="BW445" s="40"/>
      <c r="BX445" s="40"/>
      <c r="BY445" s="40"/>
      <c r="BZ445" s="40"/>
      <c r="CA445" s="40"/>
      <c r="CB445" s="40"/>
      <c r="CC445" s="40"/>
      <c r="CD445" s="40"/>
      <c r="CE445" s="40"/>
      <c r="CF445" s="40"/>
      <c r="CG445" s="40"/>
      <c r="CH445" s="40"/>
      <c r="CI445" s="40"/>
      <c r="CJ445" s="40"/>
      <c r="CK445" s="40"/>
      <c r="CL445" s="40"/>
      <c r="CM445" s="40"/>
      <c r="CN445" s="40"/>
      <c r="CO445" s="40"/>
      <c r="CP445" s="40"/>
      <c r="CQ445" s="40"/>
      <c r="CR445" s="40"/>
      <c r="CS445" s="40"/>
      <c r="CT445" s="40"/>
      <c r="CU445" s="40"/>
      <c r="CV445" s="40"/>
      <c r="CW445" s="40"/>
      <c r="CX445" s="40"/>
      <c r="CY445" s="40"/>
      <c r="CZ445" s="40"/>
      <c r="DA445" s="40"/>
      <c r="DB445" s="40"/>
      <c r="DC445" s="40"/>
      <c r="DD445" s="40"/>
      <c r="DE445" s="40"/>
      <c r="DF445" s="40"/>
      <c r="DG445" s="40"/>
      <c r="DH445" s="40"/>
      <c r="DI445" s="40"/>
      <c r="DJ445" s="40"/>
      <c r="DK445" s="40"/>
      <c r="DL445" s="40"/>
      <c r="DM445" s="40"/>
      <c r="DN445" s="40"/>
      <c r="DO445" s="40"/>
      <c r="DP445" s="40"/>
      <c r="DQ445" s="40"/>
      <c r="DR445" s="40"/>
      <c r="DS445" s="40"/>
      <c r="DT445" s="40"/>
      <c r="DU445" s="40"/>
      <c r="DV445" s="40"/>
      <c r="DW445" s="40"/>
      <c r="DX445" s="40"/>
      <c r="DY445" s="40"/>
      <c r="DZ445" s="40"/>
      <c r="EA445" s="40"/>
      <c r="EB445" s="40"/>
      <c r="EC445" s="40"/>
      <c r="ED445" s="40"/>
      <c r="EE445" s="40"/>
      <c r="EF445" s="40"/>
      <c r="EG445" s="40"/>
      <c r="EH445" s="40"/>
      <c r="EI445" s="40"/>
      <c r="EJ445" s="40"/>
      <c r="EK445" s="40"/>
      <c r="EL445" s="40"/>
      <c r="EM445" s="40"/>
      <c r="EN445" s="40"/>
      <c r="EO445" s="40"/>
      <c r="EP445" s="40"/>
      <c r="EQ445" s="40"/>
      <c r="ER445" s="40"/>
      <c r="ES445" s="40"/>
      <c r="ET445" s="40"/>
      <c r="EU445" s="40"/>
      <c r="EV445" s="40"/>
      <c r="EW445" s="4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1"/>
    </row>
    <row r="446" spans="1:187" s="25" customFormat="1" ht="20.149999999999999" customHeight="1" x14ac:dyDescent="0.35">
      <c r="A446" s="204"/>
      <c r="B446" s="206"/>
      <c r="C446" s="208"/>
      <c r="D446" s="208"/>
      <c r="E446" s="210"/>
      <c r="F446" s="202"/>
      <c r="G446" s="26" t="s">
        <v>44</v>
      </c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  <c r="FM446" s="35"/>
      <c r="FN446" s="35"/>
      <c r="FO446" s="35"/>
      <c r="FP446" s="35"/>
      <c r="FQ446" s="35"/>
      <c r="FR446" s="35"/>
      <c r="FS446" s="35"/>
      <c r="FT446" s="35"/>
      <c r="FU446" s="35"/>
      <c r="FV446" s="35"/>
      <c r="FW446" s="35"/>
      <c r="FX446" s="35"/>
      <c r="FY446" s="35"/>
      <c r="FZ446" s="35"/>
      <c r="GA446" s="35"/>
      <c r="GB446" s="35"/>
      <c r="GC446" s="35"/>
      <c r="GD446" s="35"/>
      <c r="GE446" s="42"/>
    </row>
    <row r="447" spans="1:187" s="25" customFormat="1" ht="20.149999999999999" customHeight="1" x14ac:dyDescent="0.35">
      <c r="A447" s="211">
        <f t="shared" si="344"/>
        <v>216</v>
      </c>
      <c r="B447" s="213" t="str">
        <f ca="1">HYPERLINK("#"&amp;"PAINEL!"&amp;ADDRESS(ROW(PAINEL!$B$40)+$A447,2),TRIM(INDIRECT("PAINEL!"&amp;ADDRESS(ROW(PAINEL!$B$40)+$A447,COLUMN(LANÇAMENTOS!C443)))))</f>
        <v/>
      </c>
      <c r="C447" s="215" t="str">
        <f ca="1">TRIM(INDIRECT("PAINEL!"&amp;ADDRESS(ROW(PAINEL!$B$40)+$A447,COLUMN(LANÇAMENTOS!E443))))</f>
        <v/>
      </c>
      <c r="D447" s="215" t="str">
        <f ca="1">TRIM(INDIRECT("PAINEL!"&amp;ADDRESS(ROW(PAINEL!$B$40)+$A447,COLUMN(LANÇAMENTOS!K443))))</f>
        <v/>
      </c>
      <c r="E447" s="217"/>
      <c r="F447" s="199" t="str">
        <f t="shared" ref="F447" ca="1" si="372">IF(B447&lt;&gt;"",E447+SUM(H447:GE447)-SUM(H448:GE448),"")</f>
        <v/>
      </c>
      <c r="G447" s="27" t="s">
        <v>43</v>
      </c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A447" s="36"/>
      <c r="DB447" s="36"/>
      <c r="DC447" s="36"/>
      <c r="DD447" s="36"/>
      <c r="DE447" s="36"/>
      <c r="DF447" s="36"/>
      <c r="DG447" s="36"/>
      <c r="DH447" s="36"/>
      <c r="DI447" s="36"/>
      <c r="DJ447" s="36"/>
      <c r="DK447" s="36"/>
      <c r="DL447" s="36"/>
      <c r="DM447" s="36"/>
      <c r="DN447" s="36"/>
      <c r="DO447" s="36"/>
      <c r="DP447" s="36"/>
      <c r="DQ447" s="36"/>
      <c r="DR447" s="36"/>
      <c r="DS447" s="36"/>
      <c r="DT447" s="36"/>
      <c r="DU447" s="36"/>
      <c r="DV447" s="36"/>
      <c r="DW447" s="36"/>
      <c r="DX447" s="36"/>
      <c r="DY447" s="36"/>
      <c r="DZ447" s="36"/>
      <c r="EA447" s="36"/>
      <c r="EB447" s="36"/>
      <c r="EC447" s="36"/>
      <c r="ED447" s="36"/>
      <c r="EE447" s="36"/>
      <c r="EF447" s="36"/>
      <c r="EG447" s="36"/>
      <c r="EH447" s="36"/>
      <c r="EI447" s="36"/>
      <c r="EJ447" s="36"/>
      <c r="EK447" s="36"/>
      <c r="EL447" s="36"/>
      <c r="EM447" s="36"/>
      <c r="EN447" s="36"/>
      <c r="EO447" s="36"/>
      <c r="EP447" s="36"/>
      <c r="EQ447" s="36"/>
      <c r="ER447" s="36"/>
      <c r="ES447" s="36"/>
      <c r="ET447" s="36"/>
      <c r="EU447" s="36"/>
      <c r="EV447" s="36"/>
      <c r="EW447" s="36"/>
      <c r="EX447" s="36"/>
      <c r="EY447" s="36"/>
      <c r="EZ447" s="36"/>
      <c r="FA447" s="36"/>
      <c r="FB447" s="36"/>
      <c r="FC447" s="36"/>
      <c r="FD447" s="36"/>
      <c r="FE447" s="36"/>
      <c r="FF447" s="36"/>
      <c r="FG447" s="36"/>
      <c r="FH447" s="36"/>
      <c r="FI447" s="36"/>
      <c r="FJ447" s="36"/>
      <c r="FK447" s="36"/>
      <c r="FL447" s="36"/>
      <c r="FM447" s="36"/>
      <c r="FN447" s="36"/>
      <c r="FO447" s="36"/>
      <c r="FP447" s="36"/>
      <c r="FQ447" s="36"/>
      <c r="FR447" s="36"/>
      <c r="FS447" s="36"/>
      <c r="FT447" s="36"/>
      <c r="FU447" s="36"/>
      <c r="FV447" s="36"/>
      <c r="FW447" s="36"/>
      <c r="FX447" s="36"/>
      <c r="FY447" s="36"/>
      <c r="FZ447" s="36"/>
      <c r="GA447" s="36"/>
      <c r="GB447" s="36"/>
      <c r="GC447" s="36"/>
      <c r="GD447" s="36"/>
      <c r="GE447" s="37"/>
    </row>
    <row r="448" spans="1:187" s="25" customFormat="1" ht="20.149999999999999" customHeight="1" x14ac:dyDescent="0.35">
      <c r="A448" s="212"/>
      <c r="B448" s="214"/>
      <c r="C448" s="216"/>
      <c r="D448" s="216"/>
      <c r="E448" s="218"/>
      <c r="F448" s="200"/>
      <c r="G448" s="28" t="s">
        <v>44</v>
      </c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8"/>
      <c r="GA448" s="38"/>
      <c r="GB448" s="38"/>
      <c r="GC448" s="38"/>
      <c r="GD448" s="38"/>
      <c r="GE448" s="39"/>
    </row>
    <row r="449" spans="1:187" s="25" customFormat="1" ht="20.149999999999999" customHeight="1" x14ac:dyDescent="0.35">
      <c r="A449" s="203">
        <f t="shared" ref="A449" si="373">A447+1</f>
        <v>217</v>
      </c>
      <c r="B449" s="205" t="str">
        <f ca="1">HYPERLINK("#"&amp;"PAINEL!"&amp;ADDRESS(ROW(PAINEL!$B$40)+$A449,2),TRIM(INDIRECT("PAINEL!"&amp;ADDRESS(ROW(PAINEL!$B$40)+$A449,COLUMN(LANÇAMENTOS!C445)))))</f>
        <v/>
      </c>
      <c r="C449" s="207" t="str">
        <f ca="1">TRIM(INDIRECT("PAINEL!"&amp;ADDRESS(ROW(PAINEL!$B$40)+$A449,COLUMN(LANÇAMENTOS!E445))))</f>
        <v/>
      </c>
      <c r="D449" s="207" t="str">
        <f ca="1">TRIM(INDIRECT("PAINEL!"&amp;ADDRESS(ROW(PAINEL!$B$40)+$A449,COLUMN(LANÇAMENTOS!K445))))</f>
        <v/>
      </c>
      <c r="E449" s="209"/>
      <c r="F449" s="201" t="str">
        <f t="shared" ref="F449" ca="1" si="374">IF(B449&lt;&gt;"",E449+SUM(H449:GE449)-SUM(H450:GE450),"")</f>
        <v/>
      </c>
      <c r="G449" s="29" t="s">
        <v>43</v>
      </c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  <c r="BX449" s="40"/>
      <c r="BY449" s="40"/>
      <c r="BZ449" s="40"/>
      <c r="CA449" s="40"/>
      <c r="CB449" s="40"/>
      <c r="CC449" s="40"/>
      <c r="CD449" s="40"/>
      <c r="CE449" s="40"/>
      <c r="CF449" s="40"/>
      <c r="CG449" s="40"/>
      <c r="CH449" s="40"/>
      <c r="CI449" s="40"/>
      <c r="CJ449" s="40"/>
      <c r="CK449" s="40"/>
      <c r="CL449" s="40"/>
      <c r="CM449" s="40"/>
      <c r="CN449" s="40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/>
      <c r="EE449" s="40"/>
      <c r="EF449" s="40"/>
      <c r="EG449" s="40"/>
      <c r="EH449" s="40"/>
      <c r="EI449" s="40"/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1"/>
    </row>
    <row r="450" spans="1:187" s="25" customFormat="1" ht="20.149999999999999" customHeight="1" x14ac:dyDescent="0.35">
      <c r="A450" s="204"/>
      <c r="B450" s="206"/>
      <c r="C450" s="208"/>
      <c r="D450" s="208"/>
      <c r="E450" s="210"/>
      <c r="F450" s="202"/>
      <c r="G450" s="26" t="s">
        <v>44</v>
      </c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  <c r="FM450" s="35"/>
      <c r="FN450" s="35"/>
      <c r="FO450" s="35"/>
      <c r="FP450" s="35"/>
      <c r="FQ450" s="35"/>
      <c r="FR450" s="35"/>
      <c r="FS450" s="35"/>
      <c r="FT450" s="35"/>
      <c r="FU450" s="35"/>
      <c r="FV450" s="35"/>
      <c r="FW450" s="35"/>
      <c r="FX450" s="35"/>
      <c r="FY450" s="35"/>
      <c r="FZ450" s="35"/>
      <c r="GA450" s="35"/>
      <c r="GB450" s="35"/>
      <c r="GC450" s="35"/>
      <c r="GD450" s="35"/>
      <c r="GE450" s="42"/>
    </row>
    <row r="451" spans="1:187" s="25" customFormat="1" ht="20.149999999999999" customHeight="1" x14ac:dyDescent="0.35">
      <c r="A451" s="211">
        <f t="shared" si="344"/>
        <v>218</v>
      </c>
      <c r="B451" s="213" t="str">
        <f ca="1">HYPERLINK("#"&amp;"PAINEL!"&amp;ADDRESS(ROW(PAINEL!$B$40)+$A451,2),TRIM(INDIRECT("PAINEL!"&amp;ADDRESS(ROW(PAINEL!$B$40)+$A451,COLUMN(LANÇAMENTOS!C447)))))</f>
        <v/>
      </c>
      <c r="C451" s="215" t="str">
        <f ca="1">TRIM(INDIRECT("PAINEL!"&amp;ADDRESS(ROW(PAINEL!$B$40)+$A451,COLUMN(LANÇAMENTOS!E447))))</f>
        <v/>
      </c>
      <c r="D451" s="215" t="str">
        <f ca="1">TRIM(INDIRECT("PAINEL!"&amp;ADDRESS(ROW(PAINEL!$B$40)+$A451,COLUMN(LANÇAMENTOS!K447))))</f>
        <v/>
      </c>
      <c r="E451" s="217"/>
      <c r="F451" s="199" t="str">
        <f t="shared" ref="F451" ca="1" si="375">IF(B451&lt;&gt;"",E451+SUM(H451:GE451)-SUM(H452:GE452),"")</f>
        <v/>
      </c>
      <c r="G451" s="27" t="s">
        <v>43</v>
      </c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  <c r="DG451" s="36"/>
      <c r="DH451" s="36"/>
      <c r="DI451" s="36"/>
      <c r="DJ451" s="36"/>
      <c r="DK451" s="36"/>
      <c r="DL451" s="36"/>
      <c r="DM451" s="36"/>
      <c r="DN451" s="36"/>
      <c r="DO451" s="36"/>
      <c r="DP451" s="36"/>
      <c r="DQ451" s="36"/>
      <c r="DR451" s="36"/>
      <c r="DS451" s="36"/>
      <c r="DT451" s="36"/>
      <c r="DU451" s="36"/>
      <c r="DV451" s="36"/>
      <c r="DW451" s="36"/>
      <c r="DX451" s="36"/>
      <c r="DY451" s="36"/>
      <c r="DZ451" s="36"/>
      <c r="EA451" s="36"/>
      <c r="EB451" s="36"/>
      <c r="EC451" s="36"/>
      <c r="ED451" s="36"/>
      <c r="EE451" s="36"/>
      <c r="EF451" s="36"/>
      <c r="EG451" s="36"/>
      <c r="EH451" s="36"/>
      <c r="EI451" s="36"/>
      <c r="EJ451" s="36"/>
      <c r="EK451" s="36"/>
      <c r="EL451" s="36"/>
      <c r="EM451" s="36"/>
      <c r="EN451" s="36"/>
      <c r="EO451" s="36"/>
      <c r="EP451" s="36"/>
      <c r="EQ451" s="36"/>
      <c r="ER451" s="36"/>
      <c r="ES451" s="36"/>
      <c r="ET451" s="36"/>
      <c r="EU451" s="36"/>
      <c r="EV451" s="36"/>
      <c r="EW451" s="36"/>
      <c r="EX451" s="36"/>
      <c r="EY451" s="36"/>
      <c r="EZ451" s="36"/>
      <c r="FA451" s="36"/>
      <c r="FB451" s="36"/>
      <c r="FC451" s="36"/>
      <c r="FD451" s="36"/>
      <c r="FE451" s="36"/>
      <c r="FF451" s="36"/>
      <c r="FG451" s="36"/>
      <c r="FH451" s="36"/>
      <c r="FI451" s="36"/>
      <c r="FJ451" s="36"/>
      <c r="FK451" s="36"/>
      <c r="FL451" s="36"/>
      <c r="FM451" s="36"/>
      <c r="FN451" s="36"/>
      <c r="FO451" s="36"/>
      <c r="FP451" s="36"/>
      <c r="FQ451" s="36"/>
      <c r="FR451" s="36"/>
      <c r="FS451" s="36"/>
      <c r="FT451" s="36"/>
      <c r="FU451" s="36"/>
      <c r="FV451" s="36"/>
      <c r="FW451" s="36"/>
      <c r="FX451" s="36"/>
      <c r="FY451" s="36"/>
      <c r="FZ451" s="36"/>
      <c r="GA451" s="36"/>
      <c r="GB451" s="36"/>
      <c r="GC451" s="36"/>
      <c r="GD451" s="36"/>
      <c r="GE451" s="37"/>
    </row>
    <row r="452" spans="1:187" s="25" customFormat="1" ht="20.149999999999999" customHeight="1" x14ac:dyDescent="0.35">
      <c r="A452" s="212"/>
      <c r="B452" s="214"/>
      <c r="C452" s="216"/>
      <c r="D452" s="216"/>
      <c r="E452" s="218"/>
      <c r="F452" s="200"/>
      <c r="G452" s="28" t="s">
        <v>44</v>
      </c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8"/>
      <c r="GA452" s="38"/>
      <c r="GB452" s="38"/>
      <c r="GC452" s="38"/>
      <c r="GD452" s="38"/>
      <c r="GE452" s="39"/>
    </row>
    <row r="453" spans="1:187" s="25" customFormat="1" ht="20.149999999999999" customHeight="1" x14ac:dyDescent="0.35">
      <c r="A453" s="203">
        <f t="shared" ref="A453" si="376">A451+1</f>
        <v>219</v>
      </c>
      <c r="B453" s="205" t="str">
        <f ca="1">HYPERLINK("#"&amp;"PAINEL!"&amp;ADDRESS(ROW(PAINEL!$B$40)+$A453,2),TRIM(INDIRECT("PAINEL!"&amp;ADDRESS(ROW(PAINEL!$B$40)+$A453,COLUMN(LANÇAMENTOS!C449)))))</f>
        <v/>
      </c>
      <c r="C453" s="207" t="str">
        <f ca="1">TRIM(INDIRECT("PAINEL!"&amp;ADDRESS(ROW(PAINEL!$B$40)+$A453,COLUMN(LANÇAMENTOS!E449))))</f>
        <v/>
      </c>
      <c r="D453" s="207" t="str">
        <f ca="1">TRIM(INDIRECT("PAINEL!"&amp;ADDRESS(ROW(PAINEL!$B$40)+$A453,COLUMN(LANÇAMENTOS!K449))))</f>
        <v/>
      </c>
      <c r="E453" s="209"/>
      <c r="F453" s="201" t="str">
        <f t="shared" ref="F453" ca="1" si="377">IF(B453&lt;&gt;"",E453+SUM(H453:GE453)-SUM(H454:GE454),"")</f>
        <v/>
      </c>
      <c r="G453" s="29" t="s">
        <v>43</v>
      </c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1"/>
    </row>
    <row r="454" spans="1:187" s="25" customFormat="1" ht="20.149999999999999" customHeight="1" x14ac:dyDescent="0.35">
      <c r="A454" s="204"/>
      <c r="B454" s="206"/>
      <c r="C454" s="208"/>
      <c r="D454" s="208"/>
      <c r="E454" s="210"/>
      <c r="F454" s="202"/>
      <c r="G454" s="26" t="s">
        <v>44</v>
      </c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  <c r="FM454" s="35"/>
      <c r="FN454" s="35"/>
      <c r="FO454" s="35"/>
      <c r="FP454" s="35"/>
      <c r="FQ454" s="35"/>
      <c r="FR454" s="35"/>
      <c r="FS454" s="35"/>
      <c r="FT454" s="35"/>
      <c r="FU454" s="35"/>
      <c r="FV454" s="35"/>
      <c r="FW454" s="35"/>
      <c r="FX454" s="35"/>
      <c r="FY454" s="35"/>
      <c r="FZ454" s="35"/>
      <c r="GA454" s="35"/>
      <c r="GB454" s="35"/>
      <c r="GC454" s="35"/>
      <c r="GD454" s="35"/>
      <c r="GE454" s="42"/>
    </row>
    <row r="455" spans="1:187" s="25" customFormat="1" ht="20.149999999999999" customHeight="1" x14ac:dyDescent="0.35">
      <c r="A455" s="211">
        <f t="shared" si="344"/>
        <v>220</v>
      </c>
      <c r="B455" s="213" t="str">
        <f ca="1">HYPERLINK("#"&amp;"PAINEL!"&amp;ADDRESS(ROW(PAINEL!$B$40)+$A455,2),TRIM(INDIRECT("PAINEL!"&amp;ADDRESS(ROW(PAINEL!$B$40)+$A455,COLUMN(LANÇAMENTOS!C451)))))</f>
        <v/>
      </c>
      <c r="C455" s="215" t="str">
        <f ca="1">TRIM(INDIRECT("PAINEL!"&amp;ADDRESS(ROW(PAINEL!$B$40)+$A455,COLUMN(LANÇAMENTOS!E451))))</f>
        <v/>
      </c>
      <c r="D455" s="215" t="str">
        <f ca="1">TRIM(INDIRECT("PAINEL!"&amp;ADDRESS(ROW(PAINEL!$B$40)+$A455,COLUMN(LANÇAMENTOS!K451))))</f>
        <v/>
      </c>
      <c r="E455" s="217"/>
      <c r="F455" s="199" t="str">
        <f t="shared" ref="F455" ca="1" si="378">IF(B455&lt;&gt;"",E455+SUM(H455:GE455)-SUM(H456:GE456),"")</f>
        <v/>
      </c>
      <c r="G455" s="27" t="s">
        <v>43</v>
      </c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  <c r="DG455" s="36"/>
      <c r="DH455" s="36"/>
      <c r="DI455" s="36"/>
      <c r="DJ455" s="36"/>
      <c r="DK455" s="36"/>
      <c r="DL455" s="36"/>
      <c r="DM455" s="36"/>
      <c r="DN455" s="36"/>
      <c r="DO455" s="36"/>
      <c r="DP455" s="36"/>
      <c r="DQ455" s="36"/>
      <c r="DR455" s="36"/>
      <c r="DS455" s="36"/>
      <c r="DT455" s="36"/>
      <c r="DU455" s="36"/>
      <c r="DV455" s="36"/>
      <c r="DW455" s="36"/>
      <c r="DX455" s="36"/>
      <c r="DY455" s="36"/>
      <c r="DZ455" s="36"/>
      <c r="EA455" s="36"/>
      <c r="EB455" s="36"/>
      <c r="EC455" s="36"/>
      <c r="ED455" s="36"/>
      <c r="EE455" s="36"/>
      <c r="EF455" s="36"/>
      <c r="EG455" s="36"/>
      <c r="EH455" s="36"/>
      <c r="EI455" s="36"/>
      <c r="EJ455" s="36"/>
      <c r="EK455" s="36"/>
      <c r="EL455" s="36"/>
      <c r="EM455" s="36"/>
      <c r="EN455" s="36"/>
      <c r="EO455" s="36"/>
      <c r="EP455" s="36"/>
      <c r="EQ455" s="36"/>
      <c r="ER455" s="36"/>
      <c r="ES455" s="36"/>
      <c r="ET455" s="36"/>
      <c r="EU455" s="36"/>
      <c r="EV455" s="36"/>
      <c r="EW455" s="36"/>
      <c r="EX455" s="36"/>
      <c r="EY455" s="36"/>
      <c r="EZ455" s="36"/>
      <c r="FA455" s="36"/>
      <c r="FB455" s="36"/>
      <c r="FC455" s="36"/>
      <c r="FD455" s="36"/>
      <c r="FE455" s="36"/>
      <c r="FF455" s="36"/>
      <c r="FG455" s="36"/>
      <c r="FH455" s="36"/>
      <c r="FI455" s="36"/>
      <c r="FJ455" s="36"/>
      <c r="FK455" s="36"/>
      <c r="FL455" s="36"/>
      <c r="FM455" s="36"/>
      <c r="FN455" s="36"/>
      <c r="FO455" s="36"/>
      <c r="FP455" s="36"/>
      <c r="FQ455" s="36"/>
      <c r="FR455" s="36"/>
      <c r="FS455" s="36"/>
      <c r="FT455" s="36"/>
      <c r="FU455" s="36"/>
      <c r="FV455" s="36"/>
      <c r="FW455" s="36"/>
      <c r="FX455" s="36"/>
      <c r="FY455" s="36"/>
      <c r="FZ455" s="36"/>
      <c r="GA455" s="36"/>
      <c r="GB455" s="36"/>
      <c r="GC455" s="36"/>
      <c r="GD455" s="36"/>
      <c r="GE455" s="37"/>
    </row>
    <row r="456" spans="1:187" s="25" customFormat="1" ht="20.149999999999999" customHeight="1" x14ac:dyDescent="0.35">
      <c r="A456" s="212"/>
      <c r="B456" s="214"/>
      <c r="C456" s="216"/>
      <c r="D456" s="216"/>
      <c r="E456" s="218"/>
      <c r="F456" s="200"/>
      <c r="G456" s="28" t="s">
        <v>44</v>
      </c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8"/>
      <c r="GA456" s="38"/>
      <c r="GB456" s="38"/>
      <c r="GC456" s="38"/>
      <c r="GD456" s="38"/>
      <c r="GE456" s="39"/>
    </row>
    <row r="457" spans="1:187" s="25" customFormat="1" ht="20.149999999999999" customHeight="1" x14ac:dyDescent="0.35">
      <c r="A457" s="203">
        <f t="shared" ref="A457" si="379">A455+1</f>
        <v>221</v>
      </c>
      <c r="B457" s="205" t="str">
        <f ca="1">HYPERLINK("#"&amp;"PAINEL!"&amp;ADDRESS(ROW(PAINEL!$B$40)+$A457,2),TRIM(INDIRECT("PAINEL!"&amp;ADDRESS(ROW(PAINEL!$B$40)+$A457,COLUMN(LANÇAMENTOS!C453)))))</f>
        <v/>
      </c>
      <c r="C457" s="207" t="str">
        <f ca="1">TRIM(INDIRECT("PAINEL!"&amp;ADDRESS(ROW(PAINEL!$B$40)+$A457,COLUMN(LANÇAMENTOS!E453))))</f>
        <v/>
      </c>
      <c r="D457" s="207" t="str">
        <f ca="1">TRIM(INDIRECT("PAINEL!"&amp;ADDRESS(ROW(PAINEL!$B$40)+$A457,COLUMN(LANÇAMENTOS!K453))))</f>
        <v/>
      </c>
      <c r="E457" s="209"/>
      <c r="F457" s="201" t="str">
        <f t="shared" ref="F457" ca="1" si="380">IF(B457&lt;&gt;"",E457+SUM(H457:GE457)-SUM(H458:GE458),"")</f>
        <v/>
      </c>
      <c r="G457" s="29" t="s">
        <v>43</v>
      </c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  <c r="BZ457" s="40"/>
      <c r="CA457" s="40"/>
      <c r="CB457" s="40"/>
      <c r="CC457" s="40"/>
      <c r="CD457" s="40"/>
      <c r="CE457" s="40"/>
      <c r="CF457" s="40"/>
      <c r="CG457" s="40"/>
      <c r="CH457" s="40"/>
      <c r="CI457" s="40"/>
      <c r="CJ457" s="40"/>
      <c r="CK457" s="40"/>
      <c r="CL457" s="40"/>
      <c r="CM457" s="40"/>
      <c r="CN457" s="40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1"/>
    </row>
    <row r="458" spans="1:187" s="25" customFormat="1" ht="20.149999999999999" customHeight="1" x14ac:dyDescent="0.35">
      <c r="A458" s="204"/>
      <c r="B458" s="206"/>
      <c r="C458" s="208"/>
      <c r="D458" s="208"/>
      <c r="E458" s="210"/>
      <c r="F458" s="202"/>
      <c r="G458" s="26" t="s">
        <v>44</v>
      </c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  <c r="FM458" s="35"/>
      <c r="FN458" s="35"/>
      <c r="FO458" s="35"/>
      <c r="FP458" s="35"/>
      <c r="FQ458" s="35"/>
      <c r="FR458" s="35"/>
      <c r="FS458" s="35"/>
      <c r="FT458" s="35"/>
      <c r="FU458" s="35"/>
      <c r="FV458" s="35"/>
      <c r="FW458" s="35"/>
      <c r="FX458" s="35"/>
      <c r="FY458" s="35"/>
      <c r="FZ458" s="35"/>
      <c r="GA458" s="35"/>
      <c r="GB458" s="35"/>
      <c r="GC458" s="35"/>
      <c r="GD458" s="35"/>
      <c r="GE458" s="42"/>
    </row>
    <row r="459" spans="1:187" s="25" customFormat="1" ht="20.149999999999999" customHeight="1" x14ac:dyDescent="0.35">
      <c r="A459" s="211">
        <f t="shared" si="344"/>
        <v>222</v>
      </c>
      <c r="B459" s="213" t="str">
        <f ca="1">HYPERLINK("#"&amp;"PAINEL!"&amp;ADDRESS(ROW(PAINEL!$B$40)+$A459,2),TRIM(INDIRECT("PAINEL!"&amp;ADDRESS(ROW(PAINEL!$B$40)+$A459,COLUMN(LANÇAMENTOS!C455)))))</f>
        <v/>
      </c>
      <c r="C459" s="215" t="str">
        <f ca="1">TRIM(INDIRECT("PAINEL!"&amp;ADDRESS(ROW(PAINEL!$B$40)+$A459,COLUMN(LANÇAMENTOS!E455))))</f>
        <v/>
      </c>
      <c r="D459" s="215" t="str">
        <f ca="1">TRIM(INDIRECT("PAINEL!"&amp;ADDRESS(ROW(PAINEL!$B$40)+$A459,COLUMN(LANÇAMENTOS!K455))))</f>
        <v/>
      </c>
      <c r="E459" s="217"/>
      <c r="F459" s="199" t="str">
        <f t="shared" ref="F459" ca="1" si="381">IF(B459&lt;&gt;"",E459+SUM(H459:GE459)-SUM(H460:GE460),"")</f>
        <v/>
      </c>
      <c r="G459" s="27" t="s">
        <v>43</v>
      </c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L459" s="36"/>
      <c r="CM459" s="36"/>
      <c r="CN459" s="36"/>
      <c r="CO459" s="36"/>
      <c r="CP459" s="36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A459" s="36"/>
      <c r="DB459" s="36"/>
      <c r="DC459" s="36"/>
      <c r="DD459" s="36"/>
      <c r="DE459" s="36"/>
      <c r="DF459" s="36"/>
      <c r="DG459" s="36"/>
      <c r="DH459" s="36"/>
      <c r="DI459" s="36"/>
      <c r="DJ459" s="36"/>
      <c r="DK459" s="36"/>
      <c r="DL459" s="36"/>
      <c r="DM459" s="36"/>
      <c r="DN459" s="36"/>
      <c r="DO459" s="36"/>
      <c r="DP459" s="36"/>
      <c r="DQ459" s="36"/>
      <c r="DR459" s="36"/>
      <c r="DS459" s="36"/>
      <c r="DT459" s="36"/>
      <c r="DU459" s="36"/>
      <c r="DV459" s="36"/>
      <c r="DW459" s="36"/>
      <c r="DX459" s="36"/>
      <c r="DY459" s="36"/>
      <c r="DZ459" s="36"/>
      <c r="EA459" s="36"/>
      <c r="EB459" s="36"/>
      <c r="EC459" s="36"/>
      <c r="ED459" s="36"/>
      <c r="EE459" s="36"/>
      <c r="EF459" s="36"/>
      <c r="EG459" s="36"/>
      <c r="EH459" s="36"/>
      <c r="EI459" s="36"/>
      <c r="EJ459" s="36"/>
      <c r="EK459" s="36"/>
      <c r="EL459" s="36"/>
      <c r="EM459" s="36"/>
      <c r="EN459" s="36"/>
      <c r="EO459" s="36"/>
      <c r="EP459" s="36"/>
      <c r="EQ459" s="36"/>
      <c r="ER459" s="36"/>
      <c r="ES459" s="36"/>
      <c r="ET459" s="36"/>
      <c r="EU459" s="36"/>
      <c r="EV459" s="36"/>
      <c r="EW459" s="36"/>
      <c r="EX459" s="36"/>
      <c r="EY459" s="36"/>
      <c r="EZ459" s="36"/>
      <c r="FA459" s="36"/>
      <c r="FB459" s="36"/>
      <c r="FC459" s="36"/>
      <c r="FD459" s="36"/>
      <c r="FE459" s="36"/>
      <c r="FF459" s="36"/>
      <c r="FG459" s="36"/>
      <c r="FH459" s="36"/>
      <c r="FI459" s="36"/>
      <c r="FJ459" s="36"/>
      <c r="FK459" s="36"/>
      <c r="FL459" s="36"/>
      <c r="FM459" s="36"/>
      <c r="FN459" s="36"/>
      <c r="FO459" s="36"/>
      <c r="FP459" s="36"/>
      <c r="FQ459" s="36"/>
      <c r="FR459" s="36"/>
      <c r="FS459" s="36"/>
      <c r="FT459" s="36"/>
      <c r="FU459" s="36"/>
      <c r="FV459" s="36"/>
      <c r="FW459" s="36"/>
      <c r="FX459" s="36"/>
      <c r="FY459" s="36"/>
      <c r="FZ459" s="36"/>
      <c r="GA459" s="36"/>
      <c r="GB459" s="36"/>
      <c r="GC459" s="36"/>
      <c r="GD459" s="36"/>
      <c r="GE459" s="37"/>
    </row>
    <row r="460" spans="1:187" s="25" customFormat="1" ht="20.149999999999999" customHeight="1" x14ac:dyDescent="0.35">
      <c r="A460" s="212"/>
      <c r="B460" s="214"/>
      <c r="C460" s="216"/>
      <c r="D460" s="216"/>
      <c r="E460" s="218"/>
      <c r="F460" s="200"/>
      <c r="G460" s="28" t="s">
        <v>44</v>
      </c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8"/>
      <c r="GA460" s="38"/>
      <c r="GB460" s="38"/>
      <c r="GC460" s="38"/>
      <c r="GD460" s="38"/>
      <c r="GE460" s="39"/>
    </row>
    <row r="461" spans="1:187" s="25" customFormat="1" ht="20.149999999999999" customHeight="1" x14ac:dyDescent="0.35">
      <c r="A461" s="203">
        <f t="shared" ref="A461" si="382">A459+1</f>
        <v>223</v>
      </c>
      <c r="B461" s="205" t="str">
        <f ca="1">HYPERLINK("#"&amp;"PAINEL!"&amp;ADDRESS(ROW(PAINEL!$B$40)+$A461,2),TRIM(INDIRECT("PAINEL!"&amp;ADDRESS(ROW(PAINEL!$B$40)+$A461,COLUMN(LANÇAMENTOS!C457)))))</f>
        <v/>
      </c>
      <c r="C461" s="207" t="str">
        <f ca="1">TRIM(INDIRECT("PAINEL!"&amp;ADDRESS(ROW(PAINEL!$B$40)+$A461,COLUMN(LANÇAMENTOS!E457))))</f>
        <v/>
      </c>
      <c r="D461" s="207" t="str">
        <f ca="1">TRIM(INDIRECT("PAINEL!"&amp;ADDRESS(ROW(PAINEL!$B$40)+$A461,COLUMN(LANÇAMENTOS!K457))))</f>
        <v/>
      </c>
      <c r="E461" s="209"/>
      <c r="F461" s="201" t="str">
        <f t="shared" ref="F461" ca="1" si="383">IF(B461&lt;&gt;"",E461+SUM(H461:GE461)-SUM(H462:GE462),"")</f>
        <v/>
      </c>
      <c r="G461" s="29" t="s">
        <v>43</v>
      </c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  <c r="BZ461" s="40"/>
      <c r="CA461" s="40"/>
      <c r="CB461" s="40"/>
      <c r="CC461" s="40"/>
      <c r="CD461" s="40"/>
      <c r="CE461" s="40"/>
      <c r="CF461" s="40"/>
      <c r="CG461" s="40"/>
      <c r="CH461" s="40"/>
      <c r="CI461" s="40"/>
      <c r="CJ461" s="40"/>
      <c r="CK461" s="40"/>
      <c r="CL461" s="40"/>
      <c r="CM461" s="40"/>
      <c r="CN461" s="40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1"/>
    </row>
    <row r="462" spans="1:187" s="25" customFormat="1" ht="20.149999999999999" customHeight="1" x14ac:dyDescent="0.35">
      <c r="A462" s="204"/>
      <c r="B462" s="206"/>
      <c r="C462" s="208"/>
      <c r="D462" s="208"/>
      <c r="E462" s="210"/>
      <c r="F462" s="202"/>
      <c r="G462" s="26" t="s">
        <v>44</v>
      </c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  <c r="FM462" s="35"/>
      <c r="FN462" s="35"/>
      <c r="FO462" s="35"/>
      <c r="FP462" s="35"/>
      <c r="FQ462" s="35"/>
      <c r="FR462" s="35"/>
      <c r="FS462" s="35"/>
      <c r="FT462" s="35"/>
      <c r="FU462" s="35"/>
      <c r="FV462" s="35"/>
      <c r="FW462" s="35"/>
      <c r="FX462" s="35"/>
      <c r="FY462" s="35"/>
      <c r="FZ462" s="35"/>
      <c r="GA462" s="35"/>
      <c r="GB462" s="35"/>
      <c r="GC462" s="35"/>
      <c r="GD462" s="35"/>
      <c r="GE462" s="42"/>
    </row>
    <row r="463" spans="1:187" s="25" customFormat="1" ht="20.149999999999999" customHeight="1" x14ac:dyDescent="0.35">
      <c r="A463" s="211">
        <f t="shared" si="344"/>
        <v>224</v>
      </c>
      <c r="B463" s="213" t="str">
        <f ca="1">HYPERLINK("#"&amp;"PAINEL!"&amp;ADDRESS(ROW(PAINEL!$B$40)+$A463,2),TRIM(INDIRECT("PAINEL!"&amp;ADDRESS(ROW(PAINEL!$B$40)+$A463,COLUMN(LANÇAMENTOS!C459)))))</f>
        <v/>
      </c>
      <c r="C463" s="215" t="str">
        <f ca="1">TRIM(INDIRECT("PAINEL!"&amp;ADDRESS(ROW(PAINEL!$B$40)+$A463,COLUMN(LANÇAMENTOS!E459))))</f>
        <v/>
      </c>
      <c r="D463" s="215" t="str">
        <f ca="1">TRIM(INDIRECT("PAINEL!"&amp;ADDRESS(ROW(PAINEL!$B$40)+$A463,COLUMN(LANÇAMENTOS!K459))))</f>
        <v/>
      </c>
      <c r="E463" s="217"/>
      <c r="F463" s="199" t="str">
        <f t="shared" ref="F463" ca="1" si="384">IF(B463&lt;&gt;"",E463+SUM(H463:GE463)-SUM(H464:GE464),"")</f>
        <v/>
      </c>
      <c r="G463" s="27" t="s">
        <v>43</v>
      </c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  <c r="DG463" s="36"/>
      <c r="DH463" s="36"/>
      <c r="DI463" s="36"/>
      <c r="DJ463" s="36"/>
      <c r="DK463" s="36"/>
      <c r="DL463" s="36"/>
      <c r="DM463" s="36"/>
      <c r="DN463" s="36"/>
      <c r="DO463" s="36"/>
      <c r="DP463" s="36"/>
      <c r="DQ463" s="36"/>
      <c r="DR463" s="36"/>
      <c r="DS463" s="36"/>
      <c r="DT463" s="36"/>
      <c r="DU463" s="36"/>
      <c r="DV463" s="36"/>
      <c r="DW463" s="36"/>
      <c r="DX463" s="36"/>
      <c r="DY463" s="36"/>
      <c r="DZ463" s="36"/>
      <c r="EA463" s="36"/>
      <c r="EB463" s="36"/>
      <c r="EC463" s="36"/>
      <c r="ED463" s="36"/>
      <c r="EE463" s="36"/>
      <c r="EF463" s="36"/>
      <c r="EG463" s="36"/>
      <c r="EH463" s="36"/>
      <c r="EI463" s="36"/>
      <c r="EJ463" s="36"/>
      <c r="EK463" s="36"/>
      <c r="EL463" s="36"/>
      <c r="EM463" s="36"/>
      <c r="EN463" s="36"/>
      <c r="EO463" s="36"/>
      <c r="EP463" s="36"/>
      <c r="EQ463" s="36"/>
      <c r="ER463" s="36"/>
      <c r="ES463" s="36"/>
      <c r="ET463" s="36"/>
      <c r="EU463" s="36"/>
      <c r="EV463" s="36"/>
      <c r="EW463" s="36"/>
      <c r="EX463" s="36"/>
      <c r="EY463" s="36"/>
      <c r="EZ463" s="36"/>
      <c r="FA463" s="36"/>
      <c r="FB463" s="36"/>
      <c r="FC463" s="36"/>
      <c r="FD463" s="36"/>
      <c r="FE463" s="36"/>
      <c r="FF463" s="36"/>
      <c r="FG463" s="36"/>
      <c r="FH463" s="36"/>
      <c r="FI463" s="36"/>
      <c r="FJ463" s="36"/>
      <c r="FK463" s="36"/>
      <c r="FL463" s="36"/>
      <c r="FM463" s="36"/>
      <c r="FN463" s="36"/>
      <c r="FO463" s="36"/>
      <c r="FP463" s="36"/>
      <c r="FQ463" s="36"/>
      <c r="FR463" s="36"/>
      <c r="FS463" s="36"/>
      <c r="FT463" s="36"/>
      <c r="FU463" s="36"/>
      <c r="FV463" s="36"/>
      <c r="FW463" s="36"/>
      <c r="FX463" s="36"/>
      <c r="FY463" s="36"/>
      <c r="FZ463" s="36"/>
      <c r="GA463" s="36"/>
      <c r="GB463" s="36"/>
      <c r="GC463" s="36"/>
      <c r="GD463" s="36"/>
      <c r="GE463" s="37"/>
    </row>
    <row r="464" spans="1:187" s="25" customFormat="1" ht="20.149999999999999" customHeight="1" x14ac:dyDescent="0.35">
      <c r="A464" s="212"/>
      <c r="B464" s="214"/>
      <c r="C464" s="216"/>
      <c r="D464" s="216"/>
      <c r="E464" s="218"/>
      <c r="F464" s="200"/>
      <c r="G464" s="28" t="s">
        <v>44</v>
      </c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8"/>
      <c r="GA464" s="38"/>
      <c r="GB464" s="38"/>
      <c r="GC464" s="38"/>
      <c r="GD464" s="38"/>
      <c r="GE464" s="39"/>
    </row>
    <row r="465" spans="1:187" s="25" customFormat="1" ht="20.149999999999999" customHeight="1" x14ac:dyDescent="0.35">
      <c r="A465" s="203">
        <f t="shared" ref="A465" si="385">A463+1</f>
        <v>225</v>
      </c>
      <c r="B465" s="205" t="str">
        <f ca="1">HYPERLINK("#"&amp;"PAINEL!"&amp;ADDRESS(ROW(PAINEL!$B$40)+$A465,2),TRIM(INDIRECT("PAINEL!"&amp;ADDRESS(ROW(PAINEL!$B$40)+$A465,COLUMN(LANÇAMENTOS!C461)))))</f>
        <v/>
      </c>
      <c r="C465" s="207" t="str">
        <f ca="1">TRIM(INDIRECT("PAINEL!"&amp;ADDRESS(ROW(PAINEL!$B$40)+$A465,COLUMN(LANÇAMENTOS!E461))))</f>
        <v/>
      </c>
      <c r="D465" s="207" t="str">
        <f ca="1">TRIM(INDIRECT("PAINEL!"&amp;ADDRESS(ROW(PAINEL!$B$40)+$A465,COLUMN(LANÇAMENTOS!K461))))</f>
        <v/>
      </c>
      <c r="E465" s="209"/>
      <c r="F465" s="201" t="str">
        <f t="shared" ref="F465" ca="1" si="386">IF(B465&lt;&gt;"",E465+SUM(H465:GE465)-SUM(H466:GE466),"")</f>
        <v/>
      </c>
      <c r="G465" s="29" t="s">
        <v>43</v>
      </c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  <c r="BZ465" s="40"/>
      <c r="CA465" s="40"/>
      <c r="CB465" s="40"/>
      <c r="CC465" s="40"/>
      <c r="CD465" s="40"/>
      <c r="CE465" s="40"/>
      <c r="CF465" s="40"/>
      <c r="CG465" s="40"/>
      <c r="CH465" s="40"/>
      <c r="CI465" s="40"/>
      <c r="CJ465" s="40"/>
      <c r="CK465" s="40"/>
      <c r="CL465" s="40"/>
      <c r="CM465" s="40"/>
      <c r="CN465" s="40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1"/>
    </row>
    <row r="466" spans="1:187" s="25" customFormat="1" ht="20.149999999999999" customHeight="1" x14ac:dyDescent="0.35">
      <c r="A466" s="204"/>
      <c r="B466" s="206"/>
      <c r="C466" s="208"/>
      <c r="D466" s="208"/>
      <c r="E466" s="210"/>
      <c r="F466" s="202"/>
      <c r="G466" s="26" t="s">
        <v>44</v>
      </c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  <c r="FM466" s="35"/>
      <c r="FN466" s="35"/>
      <c r="FO466" s="35"/>
      <c r="FP466" s="35"/>
      <c r="FQ466" s="35"/>
      <c r="FR466" s="35"/>
      <c r="FS466" s="35"/>
      <c r="FT466" s="35"/>
      <c r="FU466" s="35"/>
      <c r="FV466" s="35"/>
      <c r="FW466" s="35"/>
      <c r="FX466" s="35"/>
      <c r="FY466" s="35"/>
      <c r="FZ466" s="35"/>
      <c r="GA466" s="35"/>
      <c r="GB466" s="35"/>
      <c r="GC466" s="35"/>
      <c r="GD466" s="35"/>
      <c r="GE466" s="42"/>
    </row>
    <row r="467" spans="1:187" s="25" customFormat="1" ht="20.149999999999999" customHeight="1" x14ac:dyDescent="0.35">
      <c r="A467" s="211">
        <f t="shared" si="344"/>
        <v>226</v>
      </c>
      <c r="B467" s="213" t="str">
        <f ca="1">HYPERLINK("#"&amp;"PAINEL!"&amp;ADDRESS(ROW(PAINEL!$B$40)+$A467,2),TRIM(INDIRECT("PAINEL!"&amp;ADDRESS(ROW(PAINEL!$B$40)+$A467,COLUMN(LANÇAMENTOS!C463)))))</f>
        <v/>
      </c>
      <c r="C467" s="215" t="str">
        <f ca="1">TRIM(INDIRECT("PAINEL!"&amp;ADDRESS(ROW(PAINEL!$B$40)+$A467,COLUMN(LANÇAMENTOS!E463))))</f>
        <v/>
      </c>
      <c r="D467" s="215" t="str">
        <f ca="1">TRIM(INDIRECT("PAINEL!"&amp;ADDRESS(ROW(PAINEL!$B$40)+$A467,COLUMN(LANÇAMENTOS!K463))))</f>
        <v/>
      </c>
      <c r="E467" s="217"/>
      <c r="F467" s="199" t="str">
        <f t="shared" ref="F467" ca="1" si="387">IF(B467&lt;&gt;"",E467+SUM(H467:GE467)-SUM(H468:GE468),"")</f>
        <v/>
      </c>
      <c r="G467" s="27" t="s">
        <v>43</v>
      </c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/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DY467" s="36"/>
      <c r="DZ467" s="36"/>
      <c r="EA467" s="36"/>
      <c r="EB467" s="36"/>
      <c r="EC467" s="36"/>
      <c r="ED467" s="36"/>
      <c r="EE467" s="36"/>
      <c r="EF467" s="36"/>
      <c r="EG467" s="36"/>
      <c r="EH467" s="36"/>
      <c r="EI467" s="36"/>
      <c r="EJ467" s="36"/>
      <c r="EK467" s="36"/>
      <c r="EL467" s="36"/>
      <c r="EM467" s="36"/>
      <c r="EN467" s="36"/>
      <c r="EO467" s="36"/>
      <c r="EP467" s="36"/>
      <c r="EQ467" s="36"/>
      <c r="ER467" s="36"/>
      <c r="ES467" s="36"/>
      <c r="ET467" s="36"/>
      <c r="EU467" s="36"/>
      <c r="EV467" s="36"/>
      <c r="EW467" s="36"/>
      <c r="EX467" s="36"/>
      <c r="EY467" s="36"/>
      <c r="EZ467" s="36"/>
      <c r="FA467" s="36"/>
      <c r="FB467" s="36"/>
      <c r="FC467" s="36"/>
      <c r="FD467" s="36"/>
      <c r="FE467" s="36"/>
      <c r="FF467" s="36"/>
      <c r="FG467" s="36"/>
      <c r="FH467" s="36"/>
      <c r="FI467" s="36"/>
      <c r="FJ467" s="36"/>
      <c r="FK467" s="36"/>
      <c r="FL467" s="36"/>
      <c r="FM467" s="36"/>
      <c r="FN467" s="36"/>
      <c r="FO467" s="36"/>
      <c r="FP467" s="36"/>
      <c r="FQ467" s="36"/>
      <c r="FR467" s="36"/>
      <c r="FS467" s="36"/>
      <c r="FT467" s="36"/>
      <c r="FU467" s="36"/>
      <c r="FV467" s="36"/>
      <c r="FW467" s="36"/>
      <c r="FX467" s="36"/>
      <c r="FY467" s="36"/>
      <c r="FZ467" s="36"/>
      <c r="GA467" s="36"/>
      <c r="GB467" s="36"/>
      <c r="GC467" s="36"/>
      <c r="GD467" s="36"/>
      <c r="GE467" s="37"/>
    </row>
    <row r="468" spans="1:187" s="25" customFormat="1" ht="20.149999999999999" customHeight="1" x14ac:dyDescent="0.35">
      <c r="A468" s="212"/>
      <c r="B468" s="214"/>
      <c r="C468" s="216"/>
      <c r="D468" s="216"/>
      <c r="E468" s="218"/>
      <c r="F468" s="200"/>
      <c r="G468" s="28" t="s">
        <v>44</v>
      </c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8"/>
      <c r="GA468" s="38"/>
      <c r="GB468" s="38"/>
      <c r="GC468" s="38"/>
      <c r="GD468" s="38"/>
      <c r="GE468" s="39"/>
    </row>
    <row r="469" spans="1:187" s="25" customFormat="1" ht="20.149999999999999" customHeight="1" x14ac:dyDescent="0.35">
      <c r="A469" s="203">
        <f t="shared" ref="A469" si="388">A467+1</f>
        <v>227</v>
      </c>
      <c r="B469" s="205" t="str">
        <f ca="1">HYPERLINK("#"&amp;"PAINEL!"&amp;ADDRESS(ROW(PAINEL!$B$40)+$A469,2),TRIM(INDIRECT("PAINEL!"&amp;ADDRESS(ROW(PAINEL!$B$40)+$A469,COLUMN(LANÇAMENTOS!C465)))))</f>
        <v/>
      </c>
      <c r="C469" s="207" t="str">
        <f ca="1">TRIM(INDIRECT("PAINEL!"&amp;ADDRESS(ROW(PAINEL!$B$40)+$A469,COLUMN(LANÇAMENTOS!E465))))</f>
        <v/>
      </c>
      <c r="D469" s="207" t="str">
        <f ca="1">TRIM(INDIRECT("PAINEL!"&amp;ADDRESS(ROW(PAINEL!$B$40)+$A469,COLUMN(LANÇAMENTOS!K465))))</f>
        <v/>
      </c>
      <c r="E469" s="209"/>
      <c r="F469" s="201" t="str">
        <f t="shared" ref="F469" ca="1" si="389">IF(B469&lt;&gt;"",E469+SUM(H469:GE469)-SUM(H470:GE470),"")</f>
        <v/>
      </c>
      <c r="G469" s="29" t="s">
        <v>43</v>
      </c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  <c r="BW469" s="40"/>
      <c r="BX469" s="40"/>
      <c r="BY469" s="40"/>
      <c r="BZ469" s="40"/>
      <c r="CA469" s="40"/>
      <c r="CB469" s="40"/>
      <c r="CC469" s="40"/>
      <c r="CD469" s="40"/>
      <c r="CE469" s="40"/>
      <c r="CF469" s="40"/>
      <c r="CG469" s="40"/>
      <c r="CH469" s="40"/>
      <c r="CI469" s="40"/>
      <c r="CJ469" s="40"/>
      <c r="CK469" s="40"/>
      <c r="CL469" s="40"/>
      <c r="CM469" s="40"/>
      <c r="CN469" s="40"/>
      <c r="CO469" s="40"/>
      <c r="CP469" s="40"/>
      <c r="CQ469" s="40"/>
      <c r="CR469" s="40"/>
      <c r="CS469" s="40"/>
      <c r="CT469" s="40"/>
      <c r="CU469" s="40"/>
      <c r="CV469" s="40"/>
      <c r="CW469" s="40"/>
      <c r="CX469" s="40"/>
      <c r="CY469" s="40"/>
      <c r="CZ469" s="40"/>
      <c r="DA469" s="40"/>
      <c r="DB469" s="40"/>
      <c r="DC469" s="40"/>
      <c r="DD469" s="40"/>
      <c r="DE469" s="40"/>
      <c r="DF469" s="40"/>
      <c r="DG469" s="40"/>
      <c r="DH469" s="40"/>
      <c r="DI469" s="40"/>
      <c r="DJ469" s="40"/>
      <c r="DK469" s="40"/>
      <c r="DL469" s="40"/>
      <c r="DM469" s="40"/>
      <c r="DN469" s="40"/>
      <c r="DO469" s="40"/>
      <c r="DP469" s="40"/>
      <c r="DQ469" s="40"/>
      <c r="DR469" s="40"/>
      <c r="DS469" s="40"/>
      <c r="DT469" s="40"/>
      <c r="DU469" s="40"/>
      <c r="DV469" s="40"/>
      <c r="DW469" s="40"/>
      <c r="DX469" s="40"/>
      <c r="DY469" s="40"/>
      <c r="DZ469" s="40"/>
      <c r="EA469" s="40"/>
      <c r="EB469" s="40"/>
      <c r="EC469" s="40"/>
      <c r="ED469" s="40"/>
      <c r="EE469" s="40"/>
      <c r="EF469" s="40"/>
      <c r="EG469" s="40"/>
      <c r="EH469" s="40"/>
      <c r="EI469" s="40"/>
      <c r="EJ469" s="40"/>
      <c r="EK469" s="40"/>
      <c r="EL469" s="40"/>
      <c r="EM469" s="40"/>
      <c r="EN469" s="40"/>
      <c r="EO469" s="40"/>
      <c r="EP469" s="40"/>
      <c r="EQ469" s="40"/>
      <c r="ER469" s="40"/>
      <c r="ES469" s="40"/>
      <c r="ET469" s="40"/>
      <c r="EU469" s="40"/>
      <c r="EV469" s="40"/>
      <c r="EW469" s="4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1"/>
    </row>
    <row r="470" spans="1:187" s="25" customFormat="1" ht="20.149999999999999" customHeight="1" x14ac:dyDescent="0.35">
      <c r="A470" s="204"/>
      <c r="B470" s="206"/>
      <c r="C470" s="208"/>
      <c r="D470" s="208"/>
      <c r="E470" s="210"/>
      <c r="F470" s="202"/>
      <c r="G470" s="26" t="s">
        <v>44</v>
      </c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  <c r="FM470" s="35"/>
      <c r="FN470" s="35"/>
      <c r="FO470" s="35"/>
      <c r="FP470" s="35"/>
      <c r="FQ470" s="35"/>
      <c r="FR470" s="35"/>
      <c r="FS470" s="35"/>
      <c r="FT470" s="35"/>
      <c r="FU470" s="35"/>
      <c r="FV470" s="35"/>
      <c r="FW470" s="35"/>
      <c r="FX470" s="35"/>
      <c r="FY470" s="35"/>
      <c r="FZ470" s="35"/>
      <c r="GA470" s="35"/>
      <c r="GB470" s="35"/>
      <c r="GC470" s="35"/>
      <c r="GD470" s="35"/>
      <c r="GE470" s="42"/>
    </row>
    <row r="471" spans="1:187" s="25" customFormat="1" ht="20.149999999999999" customHeight="1" x14ac:dyDescent="0.35">
      <c r="A471" s="211">
        <f t="shared" si="344"/>
        <v>228</v>
      </c>
      <c r="B471" s="213" t="str">
        <f ca="1">HYPERLINK("#"&amp;"PAINEL!"&amp;ADDRESS(ROW(PAINEL!$B$40)+$A471,2),TRIM(INDIRECT("PAINEL!"&amp;ADDRESS(ROW(PAINEL!$B$40)+$A471,COLUMN(LANÇAMENTOS!C467)))))</f>
        <v/>
      </c>
      <c r="C471" s="215" t="str">
        <f ca="1">TRIM(INDIRECT("PAINEL!"&amp;ADDRESS(ROW(PAINEL!$B$40)+$A471,COLUMN(LANÇAMENTOS!E467))))</f>
        <v/>
      </c>
      <c r="D471" s="215" t="str">
        <f ca="1">TRIM(INDIRECT("PAINEL!"&amp;ADDRESS(ROW(PAINEL!$B$40)+$A471,COLUMN(LANÇAMENTOS!K467))))</f>
        <v/>
      </c>
      <c r="E471" s="217"/>
      <c r="F471" s="199" t="str">
        <f t="shared" ref="F471" ca="1" si="390">IF(B471&lt;&gt;"",E471+SUM(H471:GE471)-SUM(H472:GE472),"")</f>
        <v/>
      </c>
      <c r="G471" s="27" t="s">
        <v>43</v>
      </c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L471" s="36"/>
      <c r="CM471" s="36"/>
      <c r="CN471" s="36"/>
      <c r="CO471" s="36"/>
      <c r="CP471" s="36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A471" s="36"/>
      <c r="DB471" s="36"/>
      <c r="DC471" s="36"/>
      <c r="DD471" s="36"/>
      <c r="DE471" s="36"/>
      <c r="DF471" s="36"/>
      <c r="DG471" s="36"/>
      <c r="DH471" s="36"/>
      <c r="DI471" s="36"/>
      <c r="DJ471" s="36"/>
      <c r="DK471" s="36"/>
      <c r="DL471" s="36"/>
      <c r="DM471" s="36"/>
      <c r="DN471" s="36"/>
      <c r="DO471" s="36"/>
      <c r="DP471" s="36"/>
      <c r="DQ471" s="36"/>
      <c r="DR471" s="36"/>
      <c r="DS471" s="36"/>
      <c r="DT471" s="36"/>
      <c r="DU471" s="36"/>
      <c r="DV471" s="36"/>
      <c r="DW471" s="36"/>
      <c r="DX471" s="36"/>
      <c r="DY471" s="36"/>
      <c r="DZ471" s="36"/>
      <c r="EA471" s="36"/>
      <c r="EB471" s="36"/>
      <c r="EC471" s="36"/>
      <c r="ED471" s="36"/>
      <c r="EE471" s="36"/>
      <c r="EF471" s="36"/>
      <c r="EG471" s="36"/>
      <c r="EH471" s="36"/>
      <c r="EI471" s="36"/>
      <c r="EJ471" s="36"/>
      <c r="EK471" s="36"/>
      <c r="EL471" s="36"/>
      <c r="EM471" s="36"/>
      <c r="EN471" s="36"/>
      <c r="EO471" s="36"/>
      <c r="EP471" s="36"/>
      <c r="EQ471" s="36"/>
      <c r="ER471" s="36"/>
      <c r="ES471" s="36"/>
      <c r="ET471" s="36"/>
      <c r="EU471" s="36"/>
      <c r="EV471" s="36"/>
      <c r="EW471" s="36"/>
      <c r="EX471" s="36"/>
      <c r="EY471" s="36"/>
      <c r="EZ471" s="36"/>
      <c r="FA471" s="36"/>
      <c r="FB471" s="36"/>
      <c r="FC471" s="36"/>
      <c r="FD471" s="36"/>
      <c r="FE471" s="36"/>
      <c r="FF471" s="36"/>
      <c r="FG471" s="36"/>
      <c r="FH471" s="36"/>
      <c r="FI471" s="36"/>
      <c r="FJ471" s="36"/>
      <c r="FK471" s="36"/>
      <c r="FL471" s="36"/>
      <c r="FM471" s="36"/>
      <c r="FN471" s="36"/>
      <c r="FO471" s="36"/>
      <c r="FP471" s="36"/>
      <c r="FQ471" s="36"/>
      <c r="FR471" s="36"/>
      <c r="FS471" s="36"/>
      <c r="FT471" s="36"/>
      <c r="FU471" s="36"/>
      <c r="FV471" s="36"/>
      <c r="FW471" s="36"/>
      <c r="FX471" s="36"/>
      <c r="FY471" s="36"/>
      <c r="FZ471" s="36"/>
      <c r="GA471" s="36"/>
      <c r="GB471" s="36"/>
      <c r="GC471" s="36"/>
      <c r="GD471" s="36"/>
      <c r="GE471" s="37"/>
    </row>
    <row r="472" spans="1:187" s="25" customFormat="1" ht="20.149999999999999" customHeight="1" x14ac:dyDescent="0.35">
      <c r="A472" s="212"/>
      <c r="B472" s="214"/>
      <c r="C472" s="216"/>
      <c r="D472" s="216"/>
      <c r="E472" s="218"/>
      <c r="F472" s="200"/>
      <c r="G472" s="28" t="s">
        <v>44</v>
      </c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8"/>
      <c r="GA472" s="38"/>
      <c r="GB472" s="38"/>
      <c r="GC472" s="38"/>
      <c r="GD472" s="38"/>
      <c r="GE472" s="39"/>
    </row>
    <row r="473" spans="1:187" s="25" customFormat="1" ht="20.149999999999999" customHeight="1" x14ac:dyDescent="0.35">
      <c r="A473" s="203">
        <f t="shared" ref="A473" si="391">A471+1</f>
        <v>229</v>
      </c>
      <c r="B473" s="205" t="str">
        <f ca="1">HYPERLINK("#"&amp;"PAINEL!"&amp;ADDRESS(ROW(PAINEL!$B$40)+$A473,2),TRIM(INDIRECT("PAINEL!"&amp;ADDRESS(ROW(PAINEL!$B$40)+$A473,COLUMN(LANÇAMENTOS!C469)))))</f>
        <v/>
      </c>
      <c r="C473" s="207" t="str">
        <f ca="1">TRIM(INDIRECT("PAINEL!"&amp;ADDRESS(ROW(PAINEL!$B$40)+$A473,COLUMN(LANÇAMENTOS!E469))))</f>
        <v/>
      </c>
      <c r="D473" s="207" t="str">
        <f ca="1">TRIM(INDIRECT("PAINEL!"&amp;ADDRESS(ROW(PAINEL!$B$40)+$A473,COLUMN(LANÇAMENTOS!K469))))</f>
        <v/>
      </c>
      <c r="E473" s="209"/>
      <c r="F473" s="201" t="str">
        <f t="shared" ref="F473" ca="1" si="392">IF(B473&lt;&gt;"",E473+SUM(H473:GE473)-SUM(H474:GE474),"")</f>
        <v/>
      </c>
      <c r="G473" s="29" t="s">
        <v>43</v>
      </c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  <c r="BZ473" s="40"/>
      <c r="CA473" s="40"/>
      <c r="CB473" s="40"/>
      <c r="CC473" s="40"/>
      <c r="CD473" s="40"/>
      <c r="CE473" s="40"/>
      <c r="CF473" s="40"/>
      <c r="CG473" s="40"/>
      <c r="CH473" s="40"/>
      <c r="CI473" s="40"/>
      <c r="CJ473" s="40"/>
      <c r="CK473" s="40"/>
      <c r="CL473" s="40"/>
      <c r="CM473" s="40"/>
      <c r="CN473" s="40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1"/>
    </row>
    <row r="474" spans="1:187" s="25" customFormat="1" ht="20.149999999999999" customHeight="1" x14ac:dyDescent="0.35">
      <c r="A474" s="204"/>
      <c r="B474" s="206"/>
      <c r="C474" s="208"/>
      <c r="D474" s="208"/>
      <c r="E474" s="210"/>
      <c r="F474" s="202"/>
      <c r="G474" s="26" t="s">
        <v>44</v>
      </c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  <c r="FM474" s="35"/>
      <c r="FN474" s="35"/>
      <c r="FO474" s="35"/>
      <c r="FP474" s="35"/>
      <c r="FQ474" s="35"/>
      <c r="FR474" s="35"/>
      <c r="FS474" s="35"/>
      <c r="FT474" s="35"/>
      <c r="FU474" s="35"/>
      <c r="FV474" s="35"/>
      <c r="FW474" s="35"/>
      <c r="FX474" s="35"/>
      <c r="FY474" s="35"/>
      <c r="FZ474" s="35"/>
      <c r="GA474" s="35"/>
      <c r="GB474" s="35"/>
      <c r="GC474" s="35"/>
      <c r="GD474" s="35"/>
      <c r="GE474" s="42"/>
    </row>
    <row r="475" spans="1:187" s="25" customFormat="1" ht="20.149999999999999" customHeight="1" x14ac:dyDescent="0.35">
      <c r="A475" s="211">
        <f t="shared" ref="A475:A535" si="393">A473+1</f>
        <v>230</v>
      </c>
      <c r="B475" s="213" t="str">
        <f ca="1">HYPERLINK("#"&amp;"PAINEL!"&amp;ADDRESS(ROW(PAINEL!$B$40)+$A475,2),TRIM(INDIRECT("PAINEL!"&amp;ADDRESS(ROW(PAINEL!$B$40)+$A475,COLUMN(LANÇAMENTOS!C471)))))</f>
        <v/>
      </c>
      <c r="C475" s="215" t="str">
        <f ca="1">TRIM(INDIRECT("PAINEL!"&amp;ADDRESS(ROW(PAINEL!$B$40)+$A475,COLUMN(LANÇAMENTOS!E471))))</f>
        <v/>
      </c>
      <c r="D475" s="215" t="str">
        <f ca="1">TRIM(INDIRECT("PAINEL!"&amp;ADDRESS(ROW(PAINEL!$B$40)+$A475,COLUMN(LANÇAMENTOS!K471))))</f>
        <v/>
      </c>
      <c r="E475" s="217"/>
      <c r="F475" s="199" t="str">
        <f t="shared" ref="F475" ca="1" si="394">IF(B475&lt;&gt;"",E475+SUM(H475:GE475)-SUM(H476:GE476),"")</f>
        <v/>
      </c>
      <c r="G475" s="27" t="s">
        <v>43</v>
      </c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P475" s="36"/>
      <c r="DQ475" s="36"/>
      <c r="DR475" s="36"/>
      <c r="DS475" s="36"/>
      <c r="DT475" s="36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E475" s="36"/>
      <c r="EF475" s="36"/>
      <c r="EG475" s="36"/>
      <c r="EH475" s="36"/>
      <c r="EI475" s="36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  <c r="ET475" s="36"/>
      <c r="EU475" s="36"/>
      <c r="EV475" s="36"/>
      <c r="EW475" s="36"/>
      <c r="EX475" s="36"/>
      <c r="EY475" s="36"/>
      <c r="EZ475" s="36"/>
      <c r="FA475" s="36"/>
      <c r="FB475" s="36"/>
      <c r="FC475" s="36"/>
      <c r="FD475" s="36"/>
      <c r="FE475" s="36"/>
      <c r="FF475" s="36"/>
      <c r="FG475" s="36"/>
      <c r="FH475" s="36"/>
      <c r="FI475" s="36"/>
      <c r="FJ475" s="36"/>
      <c r="FK475" s="36"/>
      <c r="FL475" s="36"/>
      <c r="FM475" s="36"/>
      <c r="FN475" s="36"/>
      <c r="FO475" s="36"/>
      <c r="FP475" s="36"/>
      <c r="FQ475" s="36"/>
      <c r="FR475" s="36"/>
      <c r="FS475" s="36"/>
      <c r="FT475" s="36"/>
      <c r="FU475" s="36"/>
      <c r="FV475" s="36"/>
      <c r="FW475" s="36"/>
      <c r="FX475" s="36"/>
      <c r="FY475" s="36"/>
      <c r="FZ475" s="36"/>
      <c r="GA475" s="36"/>
      <c r="GB475" s="36"/>
      <c r="GC475" s="36"/>
      <c r="GD475" s="36"/>
      <c r="GE475" s="37"/>
    </row>
    <row r="476" spans="1:187" s="25" customFormat="1" ht="20.149999999999999" customHeight="1" x14ac:dyDescent="0.35">
      <c r="A476" s="212"/>
      <c r="B476" s="214"/>
      <c r="C476" s="216"/>
      <c r="D476" s="216"/>
      <c r="E476" s="218"/>
      <c r="F476" s="200"/>
      <c r="G476" s="28" t="s">
        <v>44</v>
      </c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8"/>
      <c r="GA476" s="38"/>
      <c r="GB476" s="38"/>
      <c r="GC476" s="38"/>
      <c r="GD476" s="38"/>
      <c r="GE476" s="39"/>
    </row>
    <row r="477" spans="1:187" s="25" customFormat="1" ht="20.149999999999999" customHeight="1" x14ac:dyDescent="0.35">
      <c r="A477" s="203">
        <f t="shared" ref="A477" si="395">A475+1</f>
        <v>231</v>
      </c>
      <c r="B477" s="205" t="str">
        <f ca="1">HYPERLINK("#"&amp;"PAINEL!"&amp;ADDRESS(ROW(PAINEL!$B$40)+$A477,2),TRIM(INDIRECT("PAINEL!"&amp;ADDRESS(ROW(PAINEL!$B$40)+$A477,COLUMN(LANÇAMENTOS!C473)))))</f>
        <v/>
      </c>
      <c r="C477" s="207" t="str">
        <f ca="1">TRIM(INDIRECT("PAINEL!"&amp;ADDRESS(ROW(PAINEL!$B$40)+$A477,COLUMN(LANÇAMENTOS!E473))))</f>
        <v/>
      </c>
      <c r="D477" s="207" t="str">
        <f ca="1">TRIM(INDIRECT("PAINEL!"&amp;ADDRESS(ROW(PAINEL!$B$40)+$A477,COLUMN(LANÇAMENTOS!K473))))</f>
        <v/>
      </c>
      <c r="E477" s="209"/>
      <c r="F477" s="201" t="str">
        <f t="shared" ref="F477" ca="1" si="396">IF(B477&lt;&gt;"",E477+SUM(H477:GE477)-SUM(H478:GE478),"")</f>
        <v/>
      </c>
      <c r="G477" s="29" t="s">
        <v>43</v>
      </c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  <c r="BZ477" s="40"/>
      <c r="CA477" s="40"/>
      <c r="CB477" s="40"/>
      <c r="CC477" s="40"/>
      <c r="CD477" s="40"/>
      <c r="CE477" s="40"/>
      <c r="CF477" s="40"/>
      <c r="CG477" s="40"/>
      <c r="CH477" s="40"/>
      <c r="CI477" s="40"/>
      <c r="CJ477" s="40"/>
      <c r="CK477" s="40"/>
      <c r="CL477" s="40"/>
      <c r="CM477" s="40"/>
      <c r="CN477" s="40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1"/>
    </row>
    <row r="478" spans="1:187" s="25" customFormat="1" ht="20.149999999999999" customHeight="1" x14ac:dyDescent="0.35">
      <c r="A478" s="204"/>
      <c r="B478" s="206"/>
      <c r="C478" s="208"/>
      <c r="D478" s="208"/>
      <c r="E478" s="210"/>
      <c r="F478" s="202"/>
      <c r="G478" s="26" t="s">
        <v>44</v>
      </c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  <c r="FM478" s="35"/>
      <c r="FN478" s="35"/>
      <c r="FO478" s="35"/>
      <c r="FP478" s="35"/>
      <c r="FQ478" s="35"/>
      <c r="FR478" s="35"/>
      <c r="FS478" s="35"/>
      <c r="FT478" s="35"/>
      <c r="FU478" s="35"/>
      <c r="FV478" s="35"/>
      <c r="FW478" s="35"/>
      <c r="FX478" s="35"/>
      <c r="FY478" s="35"/>
      <c r="FZ478" s="35"/>
      <c r="GA478" s="35"/>
      <c r="GB478" s="35"/>
      <c r="GC478" s="35"/>
      <c r="GD478" s="35"/>
      <c r="GE478" s="42"/>
    </row>
    <row r="479" spans="1:187" s="25" customFormat="1" ht="20.149999999999999" customHeight="1" x14ac:dyDescent="0.35">
      <c r="A479" s="211">
        <f t="shared" si="393"/>
        <v>232</v>
      </c>
      <c r="B479" s="213" t="str">
        <f ca="1">HYPERLINK("#"&amp;"PAINEL!"&amp;ADDRESS(ROW(PAINEL!$B$40)+$A479,2),TRIM(INDIRECT("PAINEL!"&amp;ADDRESS(ROW(PAINEL!$B$40)+$A479,COLUMN(LANÇAMENTOS!C475)))))</f>
        <v/>
      </c>
      <c r="C479" s="215" t="str">
        <f ca="1">TRIM(INDIRECT("PAINEL!"&amp;ADDRESS(ROW(PAINEL!$B$40)+$A479,COLUMN(LANÇAMENTOS!E475))))</f>
        <v/>
      </c>
      <c r="D479" s="215" t="str">
        <f ca="1">TRIM(INDIRECT("PAINEL!"&amp;ADDRESS(ROW(PAINEL!$B$40)+$A479,COLUMN(LANÇAMENTOS!K475))))</f>
        <v/>
      </c>
      <c r="E479" s="217"/>
      <c r="F479" s="199" t="str">
        <f t="shared" ref="F479" ca="1" si="397">IF(B479&lt;&gt;"",E479+SUM(H479:GE479)-SUM(H480:GE480),"")</f>
        <v/>
      </c>
      <c r="G479" s="27" t="s">
        <v>43</v>
      </c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  <c r="DG479" s="36"/>
      <c r="DH479" s="36"/>
      <c r="DI479" s="36"/>
      <c r="DJ479" s="36"/>
      <c r="DK479" s="36"/>
      <c r="DL479" s="36"/>
      <c r="DM479" s="36"/>
      <c r="DN479" s="36"/>
      <c r="DO479" s="36"/>
      <c r="DP479" s="36"/>
      <c r="DQ479" s="36"/>
      <c r="DR479" s="36"/>
      <c r="DS479" s="36"/>
      <c r="DT479" s="36"/>
      <c r="DU479" s="36"/>
      <c r="DV479" s="36"/>
      <c r="DW479" s="36"/>
      <c r="DX479" s="36"/>
      <c r="DY479" s="36"/>
      <c r="DZ479" s="36"/>
      <c r="EA479" s="36"/>
      <c r="EB479" s="36"/>
      <c r="EC479" s="36"/>
      <c r="ED479" s="36"/>
      <c r="EE479" s="36"/>
      <c r="EF479" s="36"/>
      <c r="EG479" s="36"/>
      <c r="EH479" s="36"/>
      <c r="EI479" s="36"/>
      <c r="EJ479" s="36"/>
      <c r="EK479" s="36"/>
      <c r="EL479" s="36"/>
      <c r="EM479" s="36"/>
      <c r="EN479" s="36"/>
      <c r="EO479" s="36"/>
      <c r="EP479" s="36"/>
      <c r="EQ479" s="36"/>
      <c r="ER479" s="36"/>
      <c r="ES479" s="36"/>
      <c r="ET479" s="36"/>
      <c r="EU479" s="36"/>
      <c r="EV479" s="36"/>
      <c r="EW479" s="36"/>
      <c r="EX479" s="36"/>
      <c r="EY479" s="36"/>
      <c r="EZ479" s="36"/>
      <c r="FA479" s="36"/>
      <c r="FB479" s="36"/>
      <c r="FC479" s="36"/>
      <c r="FD479" s="36"/>
      <c r="FE479" s="36"/>
      <c r="FF479" s="36"/>
      <c r="FG479" s="36"/>
      <c r="FH479" s="36"/>
      <c r="FI479" s="36"/>
      <c r="FJ479" s="36"/>
      <c r="FK479" s="36"/>
      <c r="FL479" s="36"/>
      <c r="FM479" s="36"/>
      <c r="FN479" s="36"/>
      <c r="FO479" s="36"/>
      <c r="FP479" s="36"/>
      <c r="FQ479" s="36"/>
      <c r="FR479" s="36"/>
      <c r="FS479" s="36"/>
      <c r="FT479" s="36"/>
      <c r="FU479" s="36"/>
      <c r="FV479" s="36"/>
      <c r="FW479" s="36"/>
      <c r="FX479" s="36"/>
      <c r="FY479" s="36"/>
      <c r="FZ479" s="36"/>
      <c r="GA479" s="36"/>
      <c r="GB479" s="36"/>
      <c r="GC479" s="36"/>
      <c r="GD479" s="36"/>
      <c r="GE479" s="37"/>
    </row>
    <row r="480" spans="1:187" s="25" customFormat="1" ht="20.149999999999999" customHeight="1" x14ac:dyDescent="0.35">
      <c r="A480" s="212"/>
      <c r="B480" s="214"/>
      <c r="C480" s="216"/>
      <c r="D480" s="216"/>
      <c r="E480" s="218"/>
      <c r="F480" s="200"/>
      <c r="G480" s="28" t="s">
        <v>44</v>
      </c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8"/>
      <c r="GA480" s="38"/>
      <c r="GB480" s="38"/>
      <c r="GC480" s="38"/>
      <c r="GD480" s="38"/>
      <c r="GE480" s="39"/>
    </row>
    <row r="481" spans="1:187" s="25" customFormat="1" ht="20.149999999999999" customHeight="1" x14ac:dyDescent="0.35">
      <c r="A481" s="203">
        <f t="shared" ref="A481" si="398">A479+1</f>
        <v>233</v>
      </c>
      <c r="B481" s="205" t="str">
        <f ca="1">HYPERLINK("#"&amp;"PAINEL!"&amp;ADDRESS(ROW(PAINEL!$B$40)+$A481,2),TRIM(INDIRECT("PAINEL!"&amp;ADDRESS(ROW(PAINEL!$B$40)+$A481,COLUMN(LANÇAMENTOS!C477)))))</f>
        <v/>
      </c>
      <c r="C481" s="207" t="str">
        <f ca="1">TRIM(INDIRECT("PAINEL!"&amp;ADDRESS(ROW(PAINEL!$B$40)+$A481,COLUMN(LANÇAMENTOS!E477))))</f>
        <v/>
      </c>
      <c r="D481" s="207" t="str">
        <f ca="1">TRIM(INDIRECT("PAINEL!"&amp;ADDRESS(ROW(PAINEL!$B$40)+$A481,COLUMN(LANÇAMENTOS!K477))))</f>
        <v/>
      </c>
      <c r="E481" s="209"/>
      <c r="F481" s="201" t="str">
        <f t="shared" ref="F481" ca="1" si="399">IF(B481&lt;&gt;"",E481+SUM(H481:GE481)-SUM(H482:GE482),"")</f>
        <v/>
      </c>
      <c r="G481" s="29" t="s">
        <v>43</v>
      </c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  <c r="BZ481" s="40"/>
      <c r="CA481" s="40"/>
      <c r="CB481" s="40"/>
      <c r="CC481" s="40"/>
      <c r="CD481" s="40"/>
      <c r="CE481" s="40"/>
      <c r="CF481" s="40"/>
      <c r="CG481" s="40"/>
      <c r="CH481" s="40"/>
      <c r="CI481" s="40"/>
      <c r="CJ481" s="40"/>
      <c r="CK481" s="40"/>
      <c r="CL481" s="40"/>
      <c r="CM481" s="40"/>
      <c r="CN481" s="40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  <c r="DE481" s="40"/>
      <c r="DF481" s="40"/>
      <c r="DG481" s="40"/>
      <c r="DH481" s="40"/>
      <c r="DI481" s="40"/>
      <c r="DJ481" s="40"/>
      <c r="DK481" s="40"/>
      <c r="DL481" s="40"/>
      <c r="DM481" s="40"/>
      <c r="DN481" s="40"/>
      <c r="DO481" s="40"/>
      <c r="DP481" s="40"/>
      <c r="DQ481" s="40"/>
      <c r="DR481" s="40"/>
      <c r="DS481" s="40"/>
      <c r="DT481" s="40"/>
      <c r="DU481" s="40"/>
      <c r="DV481" s="40"/>
      <c r="DW481" s="40"/>
      <c r="DX481" s="40"/>
      <c r="DY481" s="40"/>
      <c r="DZ481" s="40"/>
      <c r="EA481" s="40"/>
      <c r="EB481" s="40"/>
      <c r="EC481" s="40"/>
      <c r="ED481" s="40"/>
      <c r="EE481" s="40"/>
      <c r="EF481" s="40"/>
      <c r="EG481" s="40"/>
      <c r="EH481" s="40"/>
      <c r="EI481" s="40"/>
      <c r="EJ481" s="40"/>
      <c r="EK481" s="40"/>
      <c r="EL481" s="40"/>
      <c r="EM481" s="40"/>
      <c r="EN481" s="40"/>
      <c r="EO481" s="40"/>
      <c r="EP481" s="40"/>
      <c r="EQ481" s="40"/>
      <c r="ER481" s="40"/>
      <c r="ES481" s="40"/>
      <c r="ET481" s="40"/>
      <c r="EU481" s="40"/>
      <c r="EV481" s="40"/>
      <c r="EW481" s="40"/>
      <c r="EX481" s="40"/>
      <c r="EY481" s="40"/>
      <c r="EZ481" s="40"/>
      <c r="FA481" s="40"/>
      <c r="FB481" s="40"/>
      <c r="FC481" s="40"/>
      <c r="FD481" s="40"/>
      <c r="FE481" s="40"/>
      <c r="FF481" s="40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1"/>
    </row>
    <row r="482" spans="1:187" s="25" customFormat="1" ht="20.149999999999999" customHeight="1" x14ac:dyDescent="0.35">
      <c r="A482" s="204"/>
      <c r="B482" s="206"/>
      <c r="C482" s="208"/>
      <c r="D482" s="208"/>
      <c r="E482" s="210"/>
      <c r="F482" s="202"/>
      <c r="G482" s="26" t="s">
        <v>44</v>
      </c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  <c r="FM482" s="35"/>
      <c r="FN482" s="35"/>
      <c r="FO482" s="35"/>
      <c r="FP482" s="35"/>
      <c r="FQ482" s="35"/>
      <c r="FR482" s="35"/>
      <c r="FS482" s="35"/>
      <c r="FT482" s="35"/>
      <c r="FU482" s="35"/>
      <c r="FV482" s="35"/>
      <c r="FW482" s="35"/>
      <c r="FX482" s="35"/>
      <c r="FY482" s="35"/>
      <c r="FZ482" s="35"/>
      <c r="GA482" s="35"/>
      <c r="GB482" s="35"/>
      <c r="GC482" s="35"/>
      <c r="GD482" s="35"/>
      <c r="GE482" s="42"/>
    </row>
    <row r="483" spans="1:187" s="25" customFormat="1" ht="20.149999999999999" customHeight="1" x14ac:dyDescent="0.35">
      <c r="A483" s="211">
        <f t="shared" si="393"/>
        <v>234</v>
      </c>
      <c r="B483" s="213" t="str">
        <f ca="1">HYPERLINK("#"&amp;"PAINEL!"&amp;ADDRESS(ROW(PAINEL!$B$40)+$A483,2),TRIM(INDIRECT("PAINEL!"&amp;ADDRESS(ROW(PAINEL!$B$40)+$A483,COLUMN(LANÇAMENTOS!C479)))))</f>
        <v/>
      </c>
      <c r="C483" s="215" t="str">
        <f ca="1">TRIM(INDIRECT("PAINEL!"&amp;ADDRESS(ROW(PAINEL!$B$40)+$A483,COLUMN(LANÇAMENTOS!E479))))</f>
        <v/>
      </c>
      <c r="D483" s="215" t="str">
        <f ca="1">TRIM(INDIRECT("PAINEL!"&amp;ADDRESS(ROW(PAINEL!$B$40)+$A483,COLUMN(LANÇAMENTOS!K479))))</f>
        <v/>
      </c>
      <c r="E483" s="217"/>
      <c r="F483" s="199" t="str">
        <f t="shared" ref="F483" ca="1" si="400">IF(B483&lt;&gt;"",E483+SUM(H483:GE483)-SUM(H484:GE484),"")</f>
        <v/>
      </c>
      <c r="G483" s="27" t="s">
        <v>43</v>
      </c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  <c r="DG483" s="36"/>
      <c r="DH483" s="36"/>
      <c r="DI483" s="36"/>
      <c r="DJ483" s="36"/>
      <c r="DK483" s="36"/>
      <c r="DL483" s="36"/>
      <c r="DM483" s="36"/>
      <c r="DN483" s="36"/>
      <c r="DO483" s="36"/>
      <c r="DP483" s="36"/>
      <c r="DQ483" s="36"/>
      <c r="DR483" s="36"/>
      <c r="DS483" s="36"/>
      <c r="DT483" s="36"/>
      <c r="DU483" s="36"/>
      <c r="DV483" s="36"/>
      <c r="DW483" s="36"/>
      <c r="DX483" s="36"/>
      <c r="DY483" s="36"/>
      <c r="DZ483" s="36"/>
      <c r="EA483" s="36"/>
      <c r="EB483" s="36"/>
      <c r="EC483" s="36"/>
      <c r="ED483" s="36"/>
      <c r="EE483" s="36"/>
      <c r="EF483" s="36"/>
      <c r="EG483" s="36"/>
      <c r="EH483" s="36"/>
      <c r="EI483" s="36"/>
      <c r="EJ483" s="36"/>
      <c r="EK483" s="36"/>
      <c r="EL483" s="36"/>
      <c r="EM483" s="36"/>
      <c r="EN483" s="36"/>
      <c r="EO483" s="36"/>
      <c r="EP483" s="36"/>
      <c r="EQ483" s="36"/>
      <c r="ER483" s="36"/>
      <c r="ES483" s="36"/>
      <c r="ET483" s="36"/>
      <c r="EU483" s="36"/>
      <c r="EV483" s="36"/>
      <c r="EW483" s="36"/>
      <c r="EX483" s="36"/>
      <c r="EY483" s="36"/>
      <c r="EZ483" s="36"/>
      <c r="FA483" s="36"/>
      <c r="FB483" s="36"/>
      <c r="FC483" s="36"/>
      <c r="FD483" s="36"/>
      <c r="FE483" s="36"/>
      <c r="FF483" s="36"/>
      <c r="FG483" s="36"/>
      <c r="FH483" s="36"/>
      <c r="FI483" s="36"/>
      <c r="FJ483" s="36"/>
      <c r="FK483" s="36"/>
      <c r="FL483" s="36"/>
      <c r="FM483" s="36"/>
      <c r="FN483" s="36"/>
      <c r="FO483" s="36"/>
      <c r="FP483" s="36"/>
      <c r="FQ483" s="36"/>
      <c r="FR483" s="36"/>
      <c r="FS483" s="36"/>
      <c r="FT483" s="36"/>
      <c r="FU483" s="36"/>
      <c r="FV483" s="36"/>
      <c r="FW483" s="36"/>
      <c r="FX483" s="36"/>
      <c r="FY483" s="36"/>
      <c r="FZ483" s="36"/>
      <c r="GA483" s="36"/>
      <c r="GB483" s="36"/>
      <c r="GC483" s="36"/>
      <c r="GD483" s="36"/>
      <c r="GE483" s="37"/>
    </row>
    <row r="484" spans="1:187" s="25" customFormat="1" ht="20.149999999999999" customHeight="1" x14ac:dyDescent="0.35">
      <c r="A484" s="212"/>
      <c r="B484" s="214"/>
      <c r="C484" s="216"/>
      <c r="D484" s="216"/>
      <c r="E484" s="218"/>
      <c r="F484" s="200"/>
      <c r="G484" s="28" t="s">
        <v>44</v>
      </c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8"/>
      <c r="GA484" s="38"/>
      <c r="GB484" s="38"/>
      <c r="GC484" s="38"/>
      <c r="GD484" s="38"/>
      <c r="GE484" s="39"/>
    </row>
    <row r="485" spans="1:187" s="25" customFormat="1" ht="20.149999999999999" customHeight="1" x14ac:dyDescent="0.35">
      <c r="A485" s="203">
        <f t="shared" ref="A485" si="401">A483+1</f>
        <v>235</v>
      </c>
      <c r="B485" s="205" t="str">
        <f ca="1">HYPERLINK("#"&amp;"PAINEL!"&amp;ADDRESS(ROW(PAINEL!$B$40)+$A485,2),TRIM(INDIRECT("PAINEL!"&amp;ADDRESS(ROW(PAINEL!$B$40)+$A485,COLUMN(LANÇAMENTOS!C481)))))</f>
        <v/>
      </c>
      <c r="C485" s="207" t="str">
        <f ca="1">TRIM(INDIRECT("PAINEL!"&amp;ADDRESS(ROW(PAINEL!$B$40)+$A485,COLUMN(LANÇAMENTOS!E481))))</f>
        <v/>
      </c>
      <c r="D485" s="207" t="str">
        <f ca="1">TRIM(INDIRECT("PAINEL!"&amp;ADDRESS(ROW(PAINEL!$B$40)+$A485,COLUMN(LANÇAMENTOS!K481))))</f>
        <v/>
      </c>
      <c r="E485" s="209"/>
      <c r="F485" s="201" t="str">
        <f t="shared" ref="F485" ca="1" si="402">IF(B485&lt;&gt;"",E485+SUM(H485:GE485)-SUM(H486:GE486),"")</f>
        <v/>
      </c>
      <c r="G485" s="29" t="s">
        <v>43</v>
      </c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/>
      <c r="BZ485" s="40"/>
      <c r="CA485" s="40"/>
      <c r="CB485" s="40"/>
      <c r="CC485" s="40"/>
      <c r="CD485" s="40"/>
      <c r="CE485" s="40"/>
      <c r="CF485" s="40"/>
      <c r="CG485" s="40"/>
      <c r="CH485" s="40"/>
      <c r="CI485" s="40"/>
      <c r="CJ485" s="40"/>
      <c r="CK485" s="40"/>
      <c r="CL485" s="40"/>
      <c r="CM485" s="40"/>
      <c r="CN485" s="40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  <c r="FM485" s="40"/>
      <c r="FN485" s="40"/>
      <c r="FO485" s="40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1"/>
    </row>
    <row r="486" spans="1:187" s="25" customFormat="1" ht="20.149999999999999" customHeight="1" x14ac:dyDescent="0.35">
      <c r="A486" s="204"/>
      <c r="B486" s="206"/>
      <c r="C486" s="208"/>
      <c r="D486" s="208"/>
      <c r="E486" s="210"/>
      <c r="F486" s="202"/>
      <c r="G486" s="26" t="s">
        <v>44</v>
      </c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  <c r="FM486" s="35"/>
      <c r="FN486" s="35"/>
      <c r="FO486" s="35"/>
      <c r="FP486" s="35"/>
      <c r="FQ486" s="35"/>
      <c r="FR486" s="35"/>
      <c r="FS486" s="35"/>
      <c r="FT486" s="35"/>
      <c r="FU486" s="35"/>
      <c r="FV486" s="35"/>
      <c r="FW486" s="35"/>
      <c r="FX486" s="35"/>
      <c r="FY486" s="35"/>
      <c r="FZ486" s="35"/>
      <c r="GA486" s="35"/>
      <c r="GB486" s="35"/>
      <c r="GC486" s="35"/>
      <c r="GD486" s="35"/>
      <c r="GE486" s="42"/>
    </row>
    <row r="487" spans="1:187" s="25" customFormat="1" ht="20.149999999999999" customHeight="1" x14ac:dyDescent="0.35">
      <c r="A487" s="211">
        <f t="shared" si="393"/>
        <v>236</v>
      </c>
      <c r="B487" s="213" t="str">
        <f ca="1">HYPERLINK("#"&amp;"PAINEL!"&amp;ADDRESS(ROW(PAINEL!$B$40)+$A487,2),TRIM(INDIRECT("PAINEL!"&amp;ADDRESS(ROW(PAINEL!$B$40)+$A487,COLUMN(LANÇAMENTOS!C483)))))</f>
        <v/>
      </c>
      <c r="C487" s="215" t="str">
        <f ca="1">TRIM(INDIRECT("PAINEL!"&amp;ADDRESS(ROW(PAINEL!$B$40)+$A487,COLUMN(LANÇAMENTOS!E483))))</f>
        <v/>
      </c>
      <c r="D487" s="215" t="str">
        <f ca="1">TRIM(INDIRECT("PAINEL!"&amp;ADDRESS(ROW(PAINEL!$B$40)+$A487,COLUMN(LANÇAMENTOS!K483))))</f>
        <v/>
      </c>
      <c r="E487" s="217"/>
      <c r="F487" s="199" t="str">
        <f t="shared" ref="F487" ca="1" si="403">IF(B487&lt;&gt;"",E487+SUM(H487:GE487)-SUM(H488:GE488),"")</f>
        <v/>
      </c>
      <c r="G487" s="27" t="s">
        <v>43</v>
      </c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  <c r="CB487" s="36"/>
      <c r="CC487" s="36"/>
      <c r="CD487" s="36"/>
      <c r="CE487" s="36"/>
      <c r="CF487" s="36"/>
      <c r="CG487" s="36"/>
      <c r="CH487" s="36"/>
      <c r="CI487" s="36"/>
      <c r="CJ487" s="36"/>
      <c r="CK487" s="36"/>
      <c r="CL487" s="36"/>
      <c r="CM487" s="36"/>
      <c r="CN487" s="36"/>
      <c r="CO487" s="36"/>
      <c r="CP487" s="36"/>
      <c r="CQ487" s="36"/>
      <c r="CR487" s="36"/>
      <c r="CS487" s="36"/>
      <c r="CT487" s="36"/>
      <c r="CU487" s="36"/>
      <c r="CV487" s="36"/>
      <c r="CW487" s="36"/>
      <c r="CX487" s="36"/>
      <c r="CY487" s="36"/>
      <c r="CZ487" s="36"/>
      <c r="DA487" s="36"/>
      <c r="DB487" s="36"/>
      <c r="DC487" s="36"/>
      <c r="DD487" s="36"/>
      <c r="DE487" s="36"/>
      <c r="DF487" s="36"/>
      <c r="DG487" s="36"/>
      <c r="DH487" s="36"/>
      <c r="DI487" s="36"/>
      <c r="DJ487" s="36"/>
      <c r="DK487" s="36"/>
      <c r="DL487" s="36"/>
      <c r="DM487" s="36"/>
      <c r="DN487" s="36"/>
      <c r="DO487" s="36"/>
      <c r="DP487" s="36"/>
      <c r="DQ487" s="36"/>
      <c r="DR487" s="36"/>
      <c r="DS487" s="36"/>
      <c r="DT487" s="36"/>
      <c r="DU487" s="36"/>
      <c r="DV487" s="36"/>
      <c r="DW487" s="36"/>
      <c r="DX487" s="36"/>
      <c r="DY487" s="36"/>
      <c r="DZ487" s="36"/>
      <c r="EA487" s="36"/>
      <c r="EB487" s="36"/>
      <c r="EC487" s="36"/>
      <c r="ED487" s="36"/>
      <c r="EE487" s="36"/>
      <c r="EF487" s="36"/>
      <c r="EG487" s="36"/>
      <c r="EH487" s="36"/>
      <c r="EI487" s="36"/>
      <c r="EJ487" s="36"/>
      <c r="EK487" s="36"/>
      <c r="EL487" s="36"/>
      <c r="EM487" s="36"/>
      <c r="EN487" s="36"/>
      <c r="EO487" s="36"/>
      <c r="EP487" s="36"/>
      <c r="EQ487" s="36"/>
      <c r="ER487" s="36"/>
      <c r="ES487" s="36"/>
      <c r="ET487" s="36"/>
      <c r="EU487" s="36"/>
      <c r="EV487" s="36"/>
      <c r="EW487" s="36"/>
      <c r="EX487" s="36"/>
      <c r="EY487" s="36"/>
      <c r="EZ487" s="36"/>
      <c r="FA487" s="36"/>
      <c r="FB487" s="36"/>
      <c r="FC487" s="36"/>
      <c r="FD487" s="36"/>
      <c r="FE487" s="36"/>
      <c r="FF487" s="36"/>
      <c r="FG487" s="36"/>
      <c r="FH487" s="36"/>
      <c r="FI487" s="36"/>
      <c r="FJ487" s="36"/>
      <c r="FK487" s="36"/>
      <c r="FL487" s="36"/>
      <c r="FM487" s="36"/>
      <c r="FN487" s="36"/>
      <c r="FO487" s="36"/>
      <c r="FP487" s="36"/>
      <c r="FQ487" s="36"/>
      <c r="FR487" s="36"/>
      <c r="FS487" s="36"/>
      <c r="FT487" s="36"/>
      <c r="FU487" s="36"/>
      <c r="FV487" s="36"/>
      <c r="FW487" s="36"/>
      <c r="FX487" s="36"/>
      <c r="FY487" s="36"/>
      <c r="FZ487" s="36"/>
      <c r="GA487" s="36"/>
      <c r="GB487" s="36"/>
      <c r="GC487" s="36"/>
      <c r="GD487" s="36"/>
      <c r="GE487" s="37"/>
    </row>
    <row r="488" spans="1:187" s="25" customFormat="1" ht="20.149999999999999" customHeight="1" x14ac:dyDescent="0.35">
      <c r="A488" s="212"/>
      <c r="B488" s="214"/>
      <c r="C488" s="216"/>
      <c r="D488" s="216"/>
      <c r="E488" s="218"/>
      <c r="F488" s="200"/>
      <c r="G488" s="28" t="s">
        <v>44</v>
      </c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8"/>
      <c r="GA488" s="38"/>
      <c r="GB488" s="38"/>
      <c r="GC488" s="38"/>
      <c r="GD488" s="38"/>
      <c r="GE488" s="39"/>
    </row>
    <row r="489" spans="1:187" s="25" customFormat="1" ht="20.149999999999999" customHeight="1" x14ac:dyDescent="0.35">
      <c r="A489" s="203">
        <f t="shared" ref="A489" si="404">A487+1</f>
        <v>237</v>
      </c>
      <c r="B489" s="205" t="str">
        <f ca="1">HYPERLINK("#"&amp;"PAINEL!"&amp;ADDRESS(ROW(PAINEL!$B$40)+$A489,2),TRIM(INDIRECT("PAINEL!"&amp;ADDRESS(ROW(PAINEL!$B$40)+$A489,COLUMN(LANÇAMENTOS!C485)))))</f>
        <v/>
      </c>
      <c r="C489" s="207" t="str">
        <f ca="1">TRIM(INDIRECT("PAINEL!"&amp;ADDRESS(ROW(PAINEL!$B$40)+$A489,COLUMN(LANÇAMENTOS!E485))))</f>
        <v/>
      </c>
      <c r="D489" s="207" t="str">
        <f ca="1">TRIM(INDIRECT("PAINEL!"&amp;ADDRESS(ROW(PAINEL!$B$40)+$A489,COLUMN(LANÇAMENTOS!K485))))</f>
        <v/>
      </c>
      <c r="E489" s="209"/>
      <c r="F489" s="201" t="str">
        <f t="shared" ref="F489" ca="1" si="405">IF(B489&lt;&gt;"",E489+SUM(H489:GE489)-SUM(H490:GE490),"")</f>
        <v/>
      </c>
      <c r="G489" s="29" t="s">
        <v>43</v>
      </c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1"/>
    </row>
    <row r="490" spans="1:187" s="25" customFormat="1" ht="20.149999999999999" customHeight="1" x14ac:dyDescent="0.35">
      <c r="A490" s="204"/>
      <c r="B490" s="206"/>
      <c r="C490" s="208"/>
      <c r="D490" s="208"/>
      <c r="E490" s="210"/>
      <c r="F490" s="202"/>
      <c r="G490" s="26" t="s">
        <v>44</v>
      </c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  <c r="FM490" s="35"/>
      <c r="FN490" s="35"/>
      <c r="FO490" s="35"/>
      <c r="FP490" s="35"/>
      <c r="FQ490" s="35"/>
      <c r="FR490" s="35"/>
      <c r="FS490" s="35"/>
      <c r="FT490" s="35"/>
      <c r="FU490" s="35"/>
      <c r="FV490" s="35"/>
      <c r="FW490" s="35"/>
      <c r="FX490" s="35"/>
      <c r="FY490" s="35"/>
      <c r="FZ490" s="35"/>
      <c r="GA490" s="35"/>
      <c r="GB490" s="35"/>
      <c r="GC490" s="35"/>
      <c r="GD490" s="35"/>
      <c r="GE490" s="42"/>
    </row>
    <row r="491" spans="1:187" s="25" customFormat="1" ht="20.149999999999999" customHeight="1" x14ac:dyDescent="0.35">
      <c r="A491" s="211">
        <f t="shared" si="393"/>
        <v>238</v>
      </c>
      <c r="B491" s="213" t="str">
        <f ca="1">HYPERLINK("#"&amp;"PAINEL!"&amp;ADDRESS(ROW(PAINEL!$B$40)+$A491,2),TRIM(INDIRECT("PAINEL!"&amp;ADDRESS(ROW(PAINEL!$B$40)+$A491,COLUMN(LANÇAMENTOS!C487)))))</f>
        <v/>
      </c>
      <c r="C491" s="215" t="str">
        <f ca="1">TRIM(INDIRECT("PAINEL!"&amp;ADDRESS(ROW(PAINEL!$B$40)+$A491,COLUMN(LANÇAMENTOS!E487))))</f>
        <v/>
      </c>
      <c r="D491" s="215" t="str">
        <f ca="1">TRIM(INDIRECT("PAINEL!"&amp;ADDRESS(ROW(PAINEL!$B$40)+$A491,COLUMN(LANÇAMENTOS!K487))))</f>
        <v/>
      </c>
      <c r="E491" s="217"/>
      <c r="F491" s="199" t="str">
        <f t="shared" ref="F491" ca="1" si="406">IF(B491&lt;&gt;"",E491+SUM(H491:GE491)-SUM(H492:GE492),"")</f>
        <v/>
      </c>
      <c r="G491" s="27" t="s">
        <v>43</v>
      </c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  <c r="BY491" s="36"/>
      <c r="BZ491" s="36"/>
      <c r="CA491" s="36"/>
      <c r="CB491" s="36"/>
      <c r="CC491" s="36"/>
      <c r="CD491" s="36"/>
      <c r="CE491" s="36"/>
      <c r="CF491" s="36"/>
      <c r="CG491" s="36"/>
      <c r="CH491" s="36"/>
      <c r="CI491" s="36"/>
      <c r="CJ491" s="36"/>
      <c r="CK491" s="36"/>
      <c r="CL491" s="36"/>
      <c r="CM491" s="36"/>
      <c r="CN491" s="36"/>
      <c r="CO491" s="36"/>
      <c r="CP491" s="36"/>
      <c r="CQ491" s="36"/>
      <c r="CR491" s="36"/>
      <c r="CS491" s="36"/>
      <c r="CT491" s="36"/>
      <c r="CU491" s="36"/>
      <c r="CV491" s="36"/>
      <c r="CW491" s="36"/>
      <c r="CX491" s="36"/>
      <c r="CY491" s="36"/>
      <c r="CZ491" s="36"/>
      <c r="DA491" s="36"/>
      <c r="DB491" s="36"/>
      <c r="DC491" s="36"/>
      <c r="DD491" s="36"/>
      <c r="DE491" s="36"/>
      <c r="DF491" s="36"/>
      <c r="DG491" s="36"/>
      <c r="DH491" s="36"/>
      <c r="DI491" s="36"/>
      <c r="DJ491" s="36"/>
      <c r="DK491" s="36"/>
      <c r="DL491" s="36"/>
      <c r="DM491" s="36"/>
      <c r="DN491" s="36"/>
      <c r="DO491" s="36"/>
      <c r="DP491" s="36"/>
      <c r="DQ491" s="36"/>
      <c r="DR491" s="36"/>
      <c r="DS491" s="36"/>
      <c r="DT491" s="36"/>
      <c r="DU491" s="36"/>
      <c r="DV491" s="36"/>
      <c r="DW491" s="36"/>
      <c r="DX491" s="36"/>
      <c r="DY491" s="36"/>
      <c r="DZ491" s="36"/>
      <c r="EA491" s="36"/>
      <c r="EB491" s="36"/>
      <c r="EC491" s="36"/>
      <c r="ED491" s="36"/>
      <c r="EE491" s="36"/>
      <c r="EF491" s="36"/>
      <c r="EG491" s="36"/>
      <c r="EH491" s="36"/>
      <c r="EI491" s="36"/>
      <c r="EJ491" s="36"/>
      <c r="EK491" s="36"/>
      <c r="EL491" s="36"/>
      <c r="EM491" s="36"/>
      <c r="EN491" s="36"/>
      <c r="EO491" s="36"/>
      <c r="EP491" s="36"/>
      <c r="EQ491" s="36"/>
      <c r="ER491" s="36"/>
      <c r="ES491" s="36"/>
      <c r="ET491" s="36"/>
      <c r="EU491" s="36"/>
      <c r="EV491" s="36"/>
      <c r="EW491" s="36"/>
      <c r="EX491" s="36"/>
      <c r="EY491" s="36"/>
      <c r="EZ491" s="36"/>
      <c r="FA491" s="36"/>
      <c r="FB491" s="36"/>
      <c r="FC491" s="36"/>
      <c r="FD491" s="36"/>
      <c r="FE491" s="36"/>
      <c r="FF491" s="36"/>
      <c r="FG491" s="36"/>
      <c r="FH491" s="36"/>
      <c r="FI491" s="36"/>
      <c r="FJ491" s="36"/>
      <c r="FK491" s="36"/>
      <c r="FL491" s="36"/>
      <c r="FM491" s="36"/>
      <c r="FN491" s="36"/>
      <c r="FO491" s="36"/>
      <c r="FP491" s="36"/>
      <c r="FQ491" s="36"/>
      <c r="FR491" s="36"/>
      <c r="FS491" s="36"/>
      <c r="FT491" s="36"/>
      <c r="FU491" s="36"/>
      <c r="FV491" s="36"/>
      <c r="FW491" s="36"/>
      <c r="FX491" s="36"/>
      <c r="FY491" s="36"/>
      <c r="FZ491" s="36"/>
      <c r="GA491" s="36"/>
      <c r="GB491" s="36"/>
      <c r="GC491" s="36"/>
      <c r="GD491" s="36"/>
      <c r="GE491" s="37"/>
    </row>
    <row r="492" spans="1:187" s="25" customFormat="1" ht="20.149999999999999" customHeight="1" x14ac:dyDescent="0.35">
      <c r="A492" s="212"/>
      <c r="B492" s="214"/>
      <c r="C492" s="216"/>
      <c r="D492" s="216"/>
      <c r="E492" s="218"/>
      <c r="F492" s="200"/>
      <c r="G492" s="28" t="s">
        <v>44</v>
      </c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8"/>
      <c r="GA492" s="38"/>
      <c r="GB492" s="38"/>
      <c r="GC492" s="38"/>
      <c r="GD492" s="38"/>
      <c r="GE492" s="39"/>
    </row>
    <row r="493" spans="1:187" s="25" customFormat="1" ht="20.149999999999999" customHeight="1" x14ac:dyDescent="0.35">
      <c r="A493" s="203">
        <f t="shared" ref="A493" si="407">A491+1</f>
        <v>239</v>
      </c>
      <c r="B493" s="205" t="str">
        <f ca="1">HYPERLINK("#"&amp;"PAINEL!"&amp;ADDRESS(ROW(PAINEL!$B$40)+$A493,2),TRIM(INDIRECT("PAINEL!"&amp;ADDRESS(ROW(PAINEL!$B$40)+$A493,COLUMN(LANÇAMENTOS!C489)))))</f>
        <v/>
      </c>
      <c r="C493" s="207" t="str">
        <f ca="1">TRIM(INDIRECT("PAINEL!"&amp;ADDRESS(ROW(PAINEL!$B$40)+$A493,COLUMN(LANÇAMENTOS!E489))))</f>
        <v/>
      </c>
      <c r="D493" s="207" t="str">
        <f ca="1">TRIM(INDIRECT("PAINEL!"&amp;ADDRESS(ROW(PAINEL!$B$40)+$A493,COLUMN(LANÇAMENTOS!K489))))</f>
        <v/>
      </c>
      <c r="E493" s="209"/>
      <c r="F493" s="201" t="str">
        <f t="shared" ref="F493" ca="1" si="408">IF(B493&lt;&gt;"",E493+SUM(H493:GE493)-SUM(H494:GE494),"")</f>
        <v/>
      </c>
      <c r="G493" s="29" t="s">
        <v>43</v>
      </c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  <c r="BZ493" s="40"/>
      <c r="CA493" s="40"/>
      <c r="CB493" s="40"/>
      <c r="CC493" s="40"/>
      <c r="CD493" s="40"/>
      <c r="CE493" s="40"/>
      <c r="CF493" s="40"/>
      <c r="CG493" s="40"/>
      <c r="CH493" s="40"/>
      <c r="CI493" s="40"/>
      <c r="CJ493" s="40"/>
      <c r="CK493" s="40"/>
      <c r="CL493" s="40"/>
      <c r="CM493" s="40"/>
      <c r="CN493" s="40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1"/>
    </row>
    <row r="494" spans="1:187" s="25" customFormat="1" ht="20.149999999999999" customHeight="1" x14ac:dyDescent="0.35">
      <c r="A494" s="204"/>
      <c r="B494" s="206"/>
      <c r="C494" s="208"/>
      <c r="D494" s="208"/>
      <c r="E494" s="210"/>
      <c r="F494" s="202"/>
      <c r="G494" s="26" t="s">
        <v>44</v>
      </c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  <c r="FM494" s="35"/>
      <c r="FN494" s="35"/>
      <c r="FO494" s="35"/>
      <c r="FP494" s="35"/>
      <c r="FQ494" s="35"/>
      <c r="FR494" s="35"/>
      <c r="FS494" s="35"/>
      <c r="FT494" s="35"/>
      <c r="FU494" s="35"/>
      <c r="FV494" s="35"/>
      <c r="FW494" s="35"/>
      <c r="FX494" s="35"/>
      <c r="FY494" s="35"/>
      <c r="FZ494" s="35"/>
      <c r="GA494" s="35"/>
      <c r="GB494" s="35"/>
      <c r="GC494" s="35"/>
      <c r="GD494" s="35"/>
      <c r="GE494" s="42"/>
    </row>
    <row r="495" spans="1:187" s="25" customFormat="1" ht="20.149999999999999" customHeight="1" x14ac:dyDescent="0.35">
      <c r="A495" s="211">
        <f t="shared" si="393"/>
        <v>240</v>
      </c>
      <c r="B495" s="213" t="str">
        <f ca="1">HYPERLINK("#"&amp;"PAINEL!"&amp;ADDRESS(ROW(PAINEL!$B$40)+$A495,2),TRIM(INDIRECT("PAINEL!"&amp;ADDRESS(ROW(PAINEL!$B$40)+$A495,COLUMN(LANÇAMENTOS!C491)))))</f>
        <v/>
      </c>
      <c r="C495" s="215" t="str">
        <f ca="1">TRIM(INDIRECT("PAINEL!"&amp;ADDRESS(ROW(PAINEL!$B$40)+$A495,COLUMN(LANÇAMENTOS!E491))))</f>
        <v/>
      </c>
      <c r="D495" s="215" t="str">
        <f ca="1">TRIM(INDIRECT("PAINEL!"&amp;ADDRESS(ROW(PAINEL!$B$40)+$A495,COLUMN(LANÇAMENTOS!K491))))</f>
        <v/>
      </c>
      <c r="E495" s="217"/>
      <c r="F495" s="199" t="str">
        <f t="shared" ref="F495" ca="1" si="409">IF(B495&lt;&gt;"",E495+SUM(H495:GE495)-SUM(H496:GE496),"")</f>
        <v/>
      </c>
      <c r="G495" s="27" t="s">
        <v>43</v>
      </c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  <c r="BY495" s="36"/>
      <c r="BZ495" s="36"/>
      <c r="CA495" s="36"/>
      <c r="CB495" s="36"/>
      <c r="CC495" s="36"/>
      <c r="CD495" s="36"/>
      <c r="CE495" s="36"/>
      <c r="CF495" s="36"/>
      <c r="CG495" s="36"/>
      <c r="CH495" s="36"/>
      <c r="CI495" s="36"/>
      <c r="CJ495" s="36"/>
      <c r="CK495" s="36"/>
      <c r="CL495" s="36"/>
      <c r="CM495" s="36"/>
      <c r="CN495" s="36"/>
      <c r="CO495" s="36"/>
      <c r="CP495" s="36"/>
      <c r="CQ495" s="36"/>
      <c r="CR495" s="36"/>
      <c r="CS495" s="36"/>
      <c r="CT495" s="36"/>
      <c r="CU495" s="36"/>
      <c r="CV495" s="36"/>
      <c r="CW495" s="36"/>
      <c r="CX495" s="36"/>
      <c r="CY495" s="36"/>
      <c r="CZ495" s="36"/>
      <c r="DA495" s="36"/>
      <c r="DB495" s="36"/>
      <c r="DC495" s="36"/>
      <c r="DD495" s="36"/>
      <c r="DE495" s="36"/>
      <c r="DF495" s="36"/>
      <c r="DG495" s="36"/>
      <c r="DH495" s="36"/>
      <c r="DI495" s="36"/>
      <c r="DJ495" s="36"/>
      <c r="DK495" s="36"/>
      <c r="DL495" s="36"/>
      <c r="DM495" s="36"/>
      <c r="DN495" s="36"/>
      <c r="DO495" s="36"/>
      <c r="DP495" s="36"/>
      <c r="DQ495" s="36"/>
      <c r="DR495" s="36"/>
      <c r="DS495" s="36"/>
      <c r="DT495" s="36"/>
      <c r="DU495" s="36"/>
      <c r="DV495" s="36"/>
      <c r="DW495" s="36"/>
      <c r="DX495" s="36"/>
      <c r="DY495" s="36"/>
      <c r="DZ495" s="36"/>
      <c r="EA495" s="36"/>
      <c r="EB495" s="36"/>
      <c r="EC495" s="36"/>
      <c r="ED495" s="36"/>
      <c r="EE495" s="36"/>
      <c r="EF495" s="36"/>
      <c r="EG495" s="36"/>
      <c r="EH495" s="36"/>
      <c r="EI495" s="36"/>
      <c r="EJ495" s="36"/>
      <c r="EK495" s="36"/>
      <c r="EL495" s="36"/>
      <c r="EM495" s="36"/>
      <c r="EN495" s="36"/>
      <c r="EO495" s="36"/>
      <c r="EP495" s="36"/>
      <c r="EQ495" s="36"/>
      <c r="ER495" s="36"/>
      <c r="ES495" s="36"/>
      <c r="ET495" s="36"/>
      <c r="EU495" s="36"/>
      <c r="EV495" s="36"/>
      <c r="EW495" s="36"/>
      <c r="EX495" s="36"/>
      <c r="EY495" s="36"/>
      <c r="EZ495" s="36"/>
      <c r="FA495" s="36"/>
      <c r="FB495" s="36"/>
      <c r="FC495" s="36"/>
      <c r="FD495" s="36"/>
      <c r="FE495" s="36"/>
      <c r="FF495" s="36"/>
      <c r="FG495" s="36"/>
      <c r="FH495" s="36"/>
      <c r="FI495" s="36"/>
      <c r="FJ495" s="36"/>
      <c r="FK495" s="36"/>
      <c r="FL495" s="36"/>
      <c r="FM495" s="36"/>
      <c r="FN495" s="36"/>
      <c r="FO495" s="36"/>
      <c r="FP495" s="36"/>
      <c r="FQ495" s="36"/>
      <c r="FR495" s="36"/>
      <c r="FS495" s="36"/>
      <c r="FT495" s="36"/>
      <c r="FU495" s="36"/>
      <c r="FV495" s="36"/>
      <c r="FW495" s="36"/>
      <c r="FX495" s="36"/>
      <c r="FY495" s="36"/>
      <c r="FZ495" s="36"/>
      <c r="GA495" s="36"/>
      <c r="GB495" s="36"/>
      <c r="GC495" s="36"/>
      <c r="GD495" s="36"/>
      <c r="GE495" s="37"/>
    </row>
    <row r="496" spans="1:187" s="25" customFormat="1" ht="20.149999999999999" customHeight="1" x14ac:dyDescent="0.35">
      <c r="A496" s="212"/>
      <c r="B496" s="214"/>
      <c r="C496" s="216"/>
      <c r="D496" s="216"/>
      <c r="E496" s="218"/>
      <c r="F496" s="200"/>
      <c r="G496" s="28" t="s">
        <v>44</v>
      </c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8"/>
      <c r="GA496" s="38"/>
      <c r="GB496" s="38"/>
      <c r="GC496" s="38"/>
      <c r="GD496" s="38"/>
      <c r="GE496" s="39"/>
    </row>
    <row r="497" spans="1:187" s="25" customFormat="1" ht="20.149999999999999" customHeight="1" x14ac:dyDescent="0.35">
      <c r="A497" s="203">
        <f t="shared" ref="A497" si="410">A495+1</f>
        <v>241</v>
      </c>
      <c r="B497" s="205" t="str">
        <f ca="1">HYPERLINK("#"&amp;"PAINEL!"&amp;ADDRESS(ROW(PAINEL!$B$40)+$A497,2),TRIM(INDIRECT("PAINEL!"&amp;ADDRESS(ROW(PAINEL!$B$40)+$A497,COLUMN(LANÇAMENTOS!C493)))))</f>
        <v/>
      </c>
      <c r="C497" s="207" t="str">
        <f ca="1">TRIM(INDIRECT("PAINEL!"&amp;ADDRESS(ROW(PAINEL!$B$40)+$A497,COLUMN(LANÇAMENTOS!E493))))</f>
        <v/>
      </c>
      <c r="D497" s="207" t="str">
        <f ca="1">TRIM(INDIRECT("PAINEL!"&amp;ADDRESS(ROW(PAINEL!$B$40)+$A497,COLUMN(LANÇAMENTOS!K493))))</f>
        <v/>
      </c>
      <c r="E497" s="209"/>
      <c r="F497" s="201" t="str">
        <f t="shared" ref="F497" ca="1" si="411">IF(B497&lt;&gt;"",E497+SUM(H497:GE497)-SUM(H498:GE498),"")</f>
        <v/>
      </c>
      <c r="G497" s="29" t="s">
        <v>43</v>
      </c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1"/>
    </row>
    <row r="498" spans="1:187" s="25" customFormat="1" ht="20.149999999999999" customHeight="1" x14ac:dyDescent="0.35">
      <c r="A498" s="204"/>
      <c r="B498" s="206"/>
      <c r="C498" s="208"/>
      <c r="D498" s="208"/>
      <c r="E498" s="210"/>
      <c r="F498" s="202"/>
      <c r="G498" s="26" t="s">
        <v>44</v>
      </c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  <c r="FM498" s="35"/>
      <c r="FN498" s="35"/>
      <c r="FO498" s="35"/>
      <c r="FP498" s="35"/>
      <c r="FQ498" s="35"/>
      <c r="FR498" s="35"/>
      <c r="FS498" s="35"/>
      <c r="FT498" s="35"/>
      <c r="FU498" s="35"/>
      <c r="FV498" s="35"/>
      <c r="FW498" s="35"/>
      <c r="FX498" s="35"/>
      <c r="FY498" s="35"/>
      <c r="FZ498" s="35"/>
      <c r="GA498" s="35"/>
      <c r="GB498" s="35"/>
      <c r="GC498" s="35"/>
      <c r="GD498" s="35"/>
      <c r="GE498" s="42"/>
    </row>
    <row r="499" spans="1:187" s="25" customFormat="1" ht="20.149999999999999" customHeight="1" x14ac:dyDescent="0.35">
      <c r="A499" s="211">
        <f t="shared" si="393"/>
        <v>242</v>
      </c>
      <c r="B499" s="213" t="str">
        <f ca="1">HYPERLINK("#"&amp;"PAINEL!"&amp;ADDRESS(ROW(PAINEL!$B$40)+$A499,2),TRIM(INDIRECT("PAINEL!"&amp;ADDRESS(ROW(PAINEL!$B$40)+$A499,COLUMN(LANÇAMENTOS!C495)))))</f>
        <v/>
      </c>
      <c r="C499" s="215" t="str">
        <f ca="1">TRIM(INDIRECT("PAINEL!"&amp;ADDRESS(ROW(PAINEL!$B$40)+$A499,COLUMN(LANÇAMENTOS!E495))))</f>
        <v/>
      </c>
      <c r="D499" s="215" t="str">
        <f ca="1">TRIM(INDIRECT("PAINEL!"&amp;ADDRESS(ROW(PAINEL!$B$40)+$A499,COLUMN(LANÇAMENTOS!K495))))</f>
        <v/>
      </c>
      <c r="E499" s="217"/>
      <c r="F499" s="199" t="str">
        <f t="shared" ref="F499" ca="1" si="412">IF(B499&lt;&gt;"",E499+SUM(H499:GE499)-SUM(H500:GE500),"")</f>
        <v/>
      </c>
      <c r="G499" s="27" t="s">
        <v>43</v>
      </c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  <c r="CB499" s="36"/>
      <c r="CC499" s="36"/>
      <c r="CD499" s="36"/>
      <c r="CE499" s="36"/>
      <c r="CF499" s="36"/>
      <c r="CG499" s="36"/>
      <c r="CH499" s="36"/>
      <c r="CI499" s="36"/>
      <c r="CJ499" s="36"/>
      <c r="CK499" s="36"/>
      <c r="CL499" s="36"/>
      <c r="CM499" s="36"/>
      <c r="CN499" s="36"/>
      <c r="CO499" s="36"/>
      <c r="CP499" s="36"/>
      <c r="CQ499" s="36"/>
      <c r="CR499" s="36"/>
      <c r="CS499" s="36"/>
      <c r="CT499" s="36"/>
      <c r="CU499" s="36"/>
      <c r="CV499" s="36"/>
      <c r="CW499" s="36"/>
      <c r="CX499" s="36"/>
      <c r="CY499" s="36"/>
      <c r="CZ499" s="36"/>
      <c r="DA499" s="36"/>
      <c r="DB499" s="36"/>
      <c r="DC499" s="36"/>
      <c r="DD499" s="36"/>
      <c r="DE499" s="36"/>
      <c r="DF499" s="36"/>
      <c r="DG499" s="36"/>
      <c r="DH499" s="36"/>
      <c r="DI499" s="36"/>
      <c r="DJ499" s="36"/>
      <c r="DK499" s="36"/>
      <c r="DL499" s="36"/>
      <c r="DM499" s="36"/>
      <c r="DN499" s="36"/>
      <c r="DO499" s="36"/>
      <c r="DP499" s="36"/>
      <c r="DQ499" s="36"/>
      <c r="DR499" s="36"/>
      <c r="DS499" s="36"/>
      <c r="DT499" s="36"/>
      <c r="DU499" s="36"/>
      <c r="DV499" s="36"/>
      <c r="DW499" s="36"/>
      <c r="DX499" s="36"/>
      <c r="DY499" s="36"/>
      <c r="DZ499" s="36"/>
      <c r="EA499" s="36"/>
      <c r="EB499" s="36"/>
      <c r="EC499" s="36"/>
      <c r="ED499" s="36"/>
      <c r="EE499" s="36"/>
      <c r="EF499" s="36"/>
      <c r="EG499" s="36"/>
      <c r="EH499" s="36"/>
      <c r="EI499" s="36"/>
      <c r="EJ499" s="36"/>
      <c r="EK499" s="36"/>
      <c r="EL499" s="36"/>
      <c r="EM499" s="36"/>
      <c r="EN499" s="36"/>
      <c r="EO499" s="36"/>
      <c r="EP499" s="36"/>
      <c r="EQ499" s="36"/>
      <c r="ER499" s="36"/>
      <c r="ES499" s="36"/>
      <c r="ET499" s="36"/>
      <c r="EU499" s="36"/>
      <c r="EV499" s="36"/>
      <c r="EW499" s="36"/>
      <c r="EX499" s="36"/>
      <c r="EY499" s="36"/>
      <c r="EZ499" s="36"/>
      <c r="FA499" s="36"/>
      <c r="FB499" s="36"/>
      <c r="FC499" s="36"/>
      <c r="FD499" s="36"/>
      <c r="FE499" s="36"/>
      <c r="FF499" s="36"/>
      <c r="FG499" s="36"/>
      <c r="FH499" s="36"/>
      <c r="FI499" s="36"/>
      <c r="FJ499" s="36"/>
      <c r="FK499" s="36"/>
      <c r="FL499" s="36"/>
      <c r="FM499" s="36"/>
      <c r="FN499" s="36"/>
      <c r="FO499" s="36"/>
      <c r="FP499" s="36"/>
      <c r="FQ499" s="36"/>
      <c r="FR499" s="36"/>
      <c r="FS499" s="36"/>
      <c r="FT499" s="36"/>
      <c r="FU499" s="36"/>
      <c r="FV499" s="36"/>
      <c r="FW499" s="36"/>
      <c r="FX499" s="36"/>
      <c r="FY499" s="36"/>
      <c r="FZ499" s="36"/>
      <c r="GA499" s="36"/>
      <c r="GB499" s="36"/>
      <c r="GC499" s="36"/>
      <c r="GD499" s="36"/>
      <c r="GE499" s="37"/>
    </row>
    <row r="500" spans="1:187" s="25" customFormat="1" ht="20.149999999999999" customHeight="1" x14ac:dyDescent="0.35">
      <c r="A500" s="212"/>
      <c r="B500" s="214"/>
      <c r="C500" s="216"/>
      <c r="D500" s="216"/>
      <c r="E500" s="218"/>
      <c r="F500" s="200"/>
      <c r="G500" s="28" t="s">
        <v>44</v>
      </c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8"/>
      <c r="GA500" s="38"/>
      <c r="GB500" s="38"/>
      <c r="GC500" s="38"/>
      <c r="GD500" s="38"/>
      <c r="GE500" s="39"/>
    </row>
    <row r="501" spans="1:187" s="25" customFormat="1" ht="20.149999999999999" customHeight="1" x14ac:dyDescent="0.35">
      <c r="A501" s="203">
        <f t="shared" ref="A501" si="413">A499+1</f>
        <v>243</v>
      </c>
      <c r="B501" s="205" t="str">
        <f ca="1">HYPERLINK("#"&amp;"PAINEL!"&amp;ADDRESS(ROW(PAINEL!$B$40)+$A501,2),TRIM(INDIRECT("PAINEL!"&amp;ADDRESS(ROW(PAINEL!$B$40)+$A501,COLUMN(LANÇAMENTOS!C497)))))</f>
        <v/>
      </c>
      <c r="C501" s="207" t="str">
        <f ca="1">TRIM(INDIRECT("PAINEL!"&amp;ADDRESS(ROW(PAINEL!$B$40)+$A501,COLUMN(LANÇAMENTOS!E497))))</f>
        <v/>
      </c>
      <c r="D501" s="207" t="str">
        <f ca="1">TRIM(INDIRECT("PAINEL!"&amp;ADDRESS(ROW(PAINEL!$B$40)+$A501,COLUMN(LANÇAMENTOS!K497))))</f>
        <v/>
      </c>
      <c r="E501" s="209"/>
      <c r="F501" s="201" t="str">
        <f t="shared" ref="F501" ca="1" si="414">IF(B501&lt;&gt;"",E501+SUM(H501:GE501)-SUM(H502:GE502),"")</f>
        <v/>
      </c>
      <c r="G501" s="29" t="s">
        <v>43</v>
      </c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1"/>
    </row>
    <row r="502" spans="1:187" s="25" customFormat="1" ht="20.149999999999999" customHeight="1" x14ac:dyDescent="0.35">
      <c r="A502" s="204"/>
      <c r="B502" s="206"/>
      <c r="C502" s="208"/>
      <c r="D502" s="208"/>
      <c r="E502" s="210"/>
      <c r="F502" s="202"/>
      <c r="G502" s="26" t="s">
        <v>44</v>
      </c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  <c r="FM502" s="35"/>
      <c r="FN502" s="35"/>
      <c r="FO502" s="35"/>
      <c r="FP502" s="35"/>
      <c r="FQ502" s="35"/>
      <c r="FR502" s="35"/>
      <c r="FS502" s="35"/>
      <c r="FT502" s="35"/>
      <c r="FU502" s="35"/>
      <c r="FV502" s="35"/>
      <c r="FW502" s="35"/>
      <c r="FX502" s="35"/>
      <c r="FY502" s="35"/>
      <c r="FZ502" s="35"/>
      <c r="GA502" s="35"/>
      <c r="GB502" s="35"/>
      <c r="GC502" s="35"/>
      <c r="GD502" s="35"/>
      <c r="GE502" s="42"/>
    </row>
    <row r="503" spans="1:187" s="25" customFormat="1" ht="20.149999999999999" customHeight="1" x14ac:dyDescent="0.35">
      <c r="A503" s="211">
        <f t="shared" si="393"/>
        <v>244</v>
      </c>
      <c r="B503" s="213" t="str">
        <f ca="1">HYPERLINK("#"&amp;"PAINEL!"&amp;ADDRESS(ROW(PAINEL!$B$40)+$A503,2),TRIM(INDIRECT("PAINEL!"&amp;ADDRESS(ROW(PAINEL!$B$40)+$A503,COLUMN(LANÇAMENTOS!C499)))))</f>
        <v/>
      </c>
      <c r="C503" s="215" t="str">
        <f ca="1">TRIM(INDIRECT("PAINEL!"&amp;ADDRESS(ROW(PAINEL!$B$40)+$A503,COLUMN(LANÇAMENTOS!E499))))</f>
        <v/>
      </c>
      <c r="D503" s="215" t="str">
        <f ca="1">TRIM(INDIRECT("PAINEL!"&amp;ADDRESS(ROW(PAINEL!$B$40)+$A503,COLUMN(LANÇAMENTOS!K499))))</f>
        <v/>
      </c>
      <c r="E503" s="217"/>
      <c r="F503" s="199" t="str">
        <f t="shared" ref="F503" ca="1" si="415">IF(B503&lt;&gt;"",E503+SUM(H503:GE503)-SUM(H504:GE504),"")</f>
        <v/>
      </c>
      <c r="G503" s="27" t="s">
        <v>43</v>
      </c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  <c r="FN503" s="36"/>
      <c r="FO503" s="36"/>
      <c r="FP503" s="36"/>
      <c r="FQ503" s="36"/>
      <c r="FR503" s="36"/>
      <c r="FS503" s="36"/>
      <c r="FT503" s="36"/>
      <c r="FU503" s="36"/>
      <c r="FV503" s="36"/>
      <c r="FW503" s="36"/>
      <c r="FX503" s="36"/>
      <c r="FY503" s="36"/>
      <c r="FZ503" s="36"/>
      <c r="GA503" s="36"/>
      <c r="GB503" s="36"/>
      <c r="GC503" s="36"/>
      <c r="GD503" s="36"/>
      <c r="GE503" s="37"/>
    </row>
    <row r="504" spans="1:187" s="25" customFormat="1" ht="20.149999999999999" customHeight="1" x14ac:dyDescent="0.35">
      <c r="A504" s="212"/>
      <c r="B504" s="214"/>
      <c r="C504" s="216"/>
      <c r="D504" s="216"/>
      <c r="E504" s="218"/>
      <c r="F504" s="200"/>
      <c r="G504" s="28" t="s">
        <v>44</v>
      </c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8"/>
      <c r="GA504" s="38"/>
      <c r="GB504" s="38"/>
      <c r="GC504" s="38"/>
      <c r="GD504" s="38"/>
      <c r="GE504" s="39"/>
    </row>
    <row r="505" spans="1:187" s="25" customFormat="1" ht="20.149999999999999" customHeight="1" x14ac:dyDescent="0.35">
      <c r="A505" s="203">
        <f t="shared" ref="A505" si="416">A503+1</f>
        <v>245</v>
      </c>
      <c r="B505" s="205" t="str">
        <f ca="1">HYPERLINK("#"&amp;"PAINEL!"&amp;ADDRESS(ROW(PAINEL!$B$40)+$A505,2),TRIM(INDIRECT("PAINEL!"&amp;ADDRESS(ROW(PAINEL!$B$40)+$A505,COLUMN(LANÇAMENTOS!C501)))))</f>
        <v/>
      </c>
      <c r="C505" s="207" t="str">
        <f ca="1">TRIM(INDIRECT("PAINEL!"&amp;ADDRESS(ROW(PAINEL!$B$40)+$A505,COLUMN(LANÇAMENTOS!E501))))</f>
        <v/>
      </c>
      <c r="D505" s="207" t="str">
        <f ca="1">TRIM(INDIRECT("PAINEL!"&amp;ADDRESS(ROW(PAINEL!$B$40)+$A505,COLUMN(LANÇAMENTOS!K501))))</f>
        <v/>
      </c>
      <c r="E505" s="209"/>
      <c r="F505" s="201" t="str">
        <f t="shared" ref="F505" ca="1" si="417">IF(B505&lt;&gt;"",E505+SUM(H505:GE505)-SUM(H506:GE506),"")</f>
        <v/>
      </c>
      <c r="G505" s="29" t="s">
        <v>43</v>
      </c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  <c r="BX505" s="40"/>
      <c r="BY505" s="40"/>
      <c r="BZ505" s="40"/>
      <c r="CA505" s="40"/>
      <c r="CB505" s="40"/>
      <c r="CC505" s="40"/>
      <c r="CD505" s="40"/>
      <c r="CE505" s="40"/>
      <c r="CF505" s="40"/>
      <c r="CG505" s="40"/>
      <c r="CH505" s="40"/>
      <c r="CI505" s="40"/>
      <c r="CJ505" s="40"/>
      <c r="CK505" s="40"/>
      <c r="CL505" s="40"/>
      <c r="CM505" s="40"/>
      <c r="CN505" s="40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/>
      <c r="EE505" s="40"/>
      <c r="EF505" s="40"/>
      <c r="EG505" s="40"/>
      <c r="EH505" s="40"/>
      <c r="EI505" s="40"/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1"/>
    </row>
    <row r="506" spans="1:187" s="25" customFormat="1" ht="20.149999999999999" customHeight="1" x14ac:dyDescent="0.35">
      <c r="A506" s="204"/>
      <c r="B506" s="206"/>
      <c r="C506" s="208"/>
      <c r="D506" s="208"/>
      <c r="E506" s="210"/>
      <c r="F506" s="202"/>
      <c r="G506" s="26" t="s">
        <v>44</v>
      </c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  <c r="FM506" s="35"/>
      <c r="FN506" s="35"/>
      <c r="FO506" s="35"/>
      <c r="FP506" s="35"/>
      <c r="FQ506" s="35"/>
      <c r="FR506" s="35"/>
      <c r="FS506" s="35"/>
      <c r="FT506" s="35"/>
      <c r="FU506" s="35"/>
      <c r="FV506" s="35"/>
      <c r="FW506" s="35"/>
      <c r="FX506" s="35"/>
      <c r="FY506" s="35"/>
      <c r="FZ506" s="35"/>
      <c r="GA506" s="35"/>
      <c r="GB506" s="35"/>
      <c r="GC506" s="35"/>
      <c r="GD506" s="35"/>
      <c r="GE506" s="42"/>
    </row>
    <row r="507" spans="1:187" s="25" customFormat="1" ht="20.149999999999999" customHeight="1" x14ac:dyDescent="0.35">
      <c r="A507" s="211">
        <f t="shared" si="393"/>
        <v>246</v>
      </c>
      <c r="B507" s="213" t="str">
        <f ca="1">HYPERLINK("#"&amp;"PAINEL!"&amp;ADDRESS(ROW(PAINEL!$B$40)+$A507,2),TRIM(INDIRECT("PAINEL!"&amp;ADDRESS(ROW(PAINEL!$B$40)+$A507,COLUMN(LANÇAMENTOS!C503)))))</f>
        <v/>
      </c>
      <c r="C507" s="215" t="str">
        <f ca="1">TRIM(INDIRECT("PAINEL!"&amp;ADDRESS(ROW(PAINEL!$B$40)+$A507,COLUMN(LANÇAMENTOS!E503))))</f>
        <v/>
      </c>
      <c r="D507" s="215" t="str">
        <f ca="1">TRIM(INDIRECT("PAINEL!"&amp;ADDRESS(ROW(PAINEL!$B$40)+$A507,COLUMN(LANÇAMENTOS!K503))))</f>
        <v/>
      </c>
      <c r="E507" s="217"/>
      <c r="F507" s="199" t="str">
        <f t="shared" ref="F507" ca="1" si="418">IF(B507&lt;&gt;"",E507+SUM(H507:GE507)-SUM(H508:GE508),"")</f>
        <v/>
      </c>
      <c r="G507" s="27" t="s">
        <v>43</v>
      </c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  <c r="CL507" s="36"/>
      <c r="CM507" s="36"/>
      <c r="CN507" s="36"/>
      <c r="CO507" s="36"/>
      <c r="CP507" s="36"/>
      <c r="CQ507" s="36"/>
      <c r="CR507" s="36"/>
      <c r="CS507" s="36"/>
      <c r="CT507" s="36"/>
      <c r="CU507" s="36"/>
      <c r="CV507" s="36"/>
      <c r="CW507" s="36"/>
      <c r="CX507" s="36"/>
      <c r="CY507" s="36"/>
      <c r="CZ507" s="36"/>
      <c r="DA507" s="36"/>
      <c r="DB507" s="36"/>
      <c r="DC507" s="36"/>
      <c r="DD507" s="36"/>
      <c r="DE507" s="36"/>
      <c r="DF507" s="36"/>
      <c r="DG507" s="36"/>
      <c r="DH507" s="36"/>
      <c r="DI507" s="36"/>
      <c r="DJ507" s="36"/>
      <c r="DK507" s="36"/>
      <c r="DL507" s="36"/>
      <c r="DM507" s="36"/>
      <c r="DN507" s="36"/>
      <c r="DO507" s="36"/>
      <c r="DP507" s="36"/>
      <c r="DQ507" s="36"/>
      <c r="DR507" s="36"/>
      <c r="DS507" s="36"/>
      <c r="DT507" s="36"/>
      <c r="DU507" s="36"/>
      <c r="DV507" s="36"/>
      <c r="DW507" s="36"/>
      <c r="DX507" s="36"/>
      <c r="DY507" s="36"/>
      <c r="DZ507" s="36"/>
      <c r="EA507" s="36"/>
      <c r="EB507" s="36"/>
      <c r="EC507" s="36"/>
      <c r="ED507" s="36"/>
      <c r="EE507" s="36"/>
      <c r="EF507" s="36"/>
      <c r="EG507" s="36"/>
      <c r="EH507" s="36"/>
      <c r="EI507" s="36"/>
      <c r="EJ507" s="36"/>
      <c r="EK507" s="36"/>
      <c r="EL507" s="36"/>
      <c r="EM507" s="36"/>
      <c r="EN507" s="36"/>
      <c r="EO507" s="36"/>
      <c r="EP507" s="36"/>
      <c r="EQ507" s="36"/>
      <c r="ER507" s="36"/>
      <c r="ES507" s="36"/>
      <c r="ET507" s="36"/>
      <c r="EU507" s="36"/>
      <c r="EV507" s="36"/>
      <c r="EW507" s="36"/>
      <c r="EX507" s="36"/>
      <c r="EY507" s="36"/>
      <c r="EZ507" s="36"/>
      <c r="FA507" s="36"/>
      <c r="FB507" s="36"/>
      <c r="FC507" s="36"/>
      <c r="FD507" s="36"/>
      <c r="FE507" s="36"/>
      <c r="FF507" s="36"/>
      <c r="FG507" s="36"/>
      <c r="FH507" s="36"/>
      <c r="FI507" s="36"/>
      <c r="FJ507" s="36"/>
      <c r="FK507" s="36"/>
      <c r="FL507" s="36"/>
      <c r="FM507" s="36"/>
      <c r="FN507" s="36"/>
      <c r="FO507" s="36"/>
      <c r="FP507" s="36"/>
      <c r="FQ507" s="36"/>
      <c r="FR507" s="36"/>
      <c r="FS507" s="36"/>
      <c r="FT507" s="36"/>
      <c r="FU507" s="36"/>
      <c r="FV507" s="36"/>
      <c r="FW507" s="36"/>
      <c r="FX507" s="36"/>
      <c r="FY507" s="36"/>
      <c r="FZ507" s="36"/>
      <c r="GA507" s="36"/>
      <c r="GB507" s="36"/>
      <c r="GC507" s="36"/>
      <c r="GD507" s="36"/>
      <c r="GE507" s="37"/>
    </row>
    <row r="508" spans="1:187" s="25" customFormat="1" ht="20.149999999999999" customHeight="1" x14ac:dyDescent="0.35">
      <c r="A508" s="212"/>
      <c r="B508" s="214"/>
      <c r="C508" s="216"/>
      <c r="D508" s="216"/>
      <c r="E508" s="218"/>
      <c r="F508" s="200"/>
      <c r="G508" s="28" t="s">
        <v>44</v>
      </c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8"/>
      <c r="GA508" s="38"/>
      <c r="GB508" s="38"/>
      <c r="GC508" s="38"/>
      <c r="GD508" s="38"/>
      <c r="GE508" s="39"/>
    </row>
    <row r="509" spans="1:187" s="25" customFormat="1" ht="20.149999999999999" customHeight="1" x14ac:dyDescent="0.35">
      <c r="A509" s="203">
        <f t="shared" ref="A509" si="419">A507+1</f>
        <v>247</v>
      </c>
      <c r="B509" s="205" t="str">
        <f ca="1">HYPERLINK("#"&amp;"PAINEL!"&amp;ADDRESS(ROW(PAINEL!$B$40)+$A509,2),TRIM(INDIRECT("PAINEL!"&amp;ADDRESS(ROW(PAINEL!$B$40)+$A509,COLUMN(LANÇAMENTOS!C505)))))</f>
        <v/>
      </c>
      <c r="C509" s="207" t="str">
        <f ca="1">TRIM(INDIRECT("PAINEL!"&amp;ADDRESS(ROW(PAINEL!$B$40)+$A509,COLUMN(LANÇAMENTOS!E505))))</f>
        <v/>
      </c>
      <c r="D509" s="207" t="str">
        <f ca="1">TRIM(INDIRECT("PAINEL!"&amp;ADDRESS(ROW(PAINEL!$B$40)+$A509,COLUMN(LANÇAMENTOS!K505))))</f>
        <v/>
      </c>
      <c r="E509" s="209"/>
      <c r="F509" s="201" t="str">
        <f t="shared" ref="F509" ca="1" si="420">IF(B509&lt;&gt;"",E509+SUM(H509:GE509)-SUM(H510:GE510),"")</f>
        <v/>
      </c>
      <c r="G509" s="29" t="s">
        <v>43</v>
      </c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1"/>
    </row>
    <row r="510" spans="1:187" s="25" customFormat="1" ht="20.149999999999999" customHeight="1" x14ac:dyDescent="0.35">
      <c r="A510" s="204"/>
      <c r="B510" s="206"/>
      <c r="C510" s="208"/>
      <c r="D510" s="208"/>
      <c r="E510" s="210"/>
      <c r="F510" s="202"/>
      <c r="G510" s="26" t="s">
        <v>44</v>
      </c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42"/>
    </row>
    <row r="511" spans="1:187" s="25" customFormat="1" ht="20.149999999999999" customHeight="1" x14ac:dyDescent="0.35">
      <c r="A511" s="211">
        <f t="shared" si="393"/>
        <v>248</v>
      </c>
      <c r="B511" s="213" t="str">
        <f ca="1">HYPERLINK("#"&amp;"PAINEL!"&amp;ADDRESS(ROW(PAINEL!$B$40)+$A511,2),TRIM(INDIRECT("PAINEL!"&amp;ADDRESS(ROW(PAINEL!$B$40)+$A511,COLUMN(LANÇAMENTOS!C507)))))</f>
        <v/>
      </c>
      <c r="C511" s="215" t="str">
        <f ca="1">TRIM(INDIRECT("PAINEL!"&amp;ADDRESS(ROW(PAINEL!$B$40)+$A511,COLUMN(LANÇAMENTOS!E507))))</f>
        <v/>
      </c>
      <c r="D511" s="215" t="str">
        <f ca="1">TRIM(INDIRECT("PAINEL!"&amp;ADDRESS(ROW(PAINEL!$B$40)+$A511,COLUMN(LANÇAMENTOS!K507))))</f>
        <v/>
      </c>
      <c r="E511" s="217"/>
      <c r="F511" s="199" t="str">
        <f t="shared" ref="F511" ca="1" si="421">IF(B511&lt;&gt;"",E511+SUM(H511:GE511)-SUM(H512:GE512),"")</f>
        <v/>
      </c>
      <c r="G511" s="27" t="s">
        <v>43</v>
      </c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  <c r="BY511" s="36"/>
      <c r="BZ511" s="36"/>
      <c r="CA511" s="36"/>
      <c r="CB511" s="36"/>
      <c r="CC511" s="36"/>
      <c r="CD511" s="36"/>
      <c r="CE511" s="36"/>
      <c r="CF511" s="36"/>
      <c r="CG511" s="36"/>
      <c r="CH511" s="36"/>
      <c r="CI511" s="36"/>
      <c r="CJ511" s="36"/>
      <c r="CK511" s="36"/>
      <c r="CL511" s="36"/>
      <c r="CM511" s="36"/>
      <c r="CN511" s="36"/>
      <c r="CO511" s="36"/>
      <c r="CP511" s="36"/>
      <c r="CQ511" s="36"/>
      <c r="CR511" s="36"/>
      <c r="CS511" s="36"/>
      <c r="CT511" s="36"/>
      <c r="CU511" s="36"/>
      <c r="CV511" s="36"/>
      <c r="CW511" s="36"/>
      <c r="CX511" s="36"/>
      <c r="CY511" s="36"/>
      <c r="CZ511" s="36"/>
      <c r="DA511" s="36"/>
      <c r="DB511" s="36"/>
      <c r="DC511" s="36"/>
      <c r="DD511" s="36"/>
      <c r="DE511" s="36"/>
      <c r="DF511" s="36"/>
      <c r="DG511" s="36"/>
      <c r="DH511" s="36"/>
      <c r="DI511" s="36"/>
      <c r="DJ511" s="36"/>
      <c r="DK511" s="36"/>
      <c r="DL511" s="36"/>
      <c r="DM511" s="36"/>
      <c r="DN511" s="36"/>
      <c r="DO511" s="36"/>
      <c r="DP511" s="36"/>
      <c r="DQ511" s="36"/>
      <c r="DR511" s="36"/>
      <c r="DS511" s="36"/>
      <c r="DT511" s="36"/>
      <c r="DU511" s="36"/>
      <c r="DV511" s="36"/>
      <c r="DW511" s="36"/>
      <c r="DX511" s="36"/>
      <c r="DY511" s="36"/>
      <c r="DZ511" s="36"/>
      <c r="EA511" s="36"/>
      <c r="EB511" s="36"/>
      <c r="EC511" s="36"/>
      <c r="ED511" s="36"/>
      <c r="EE511" s="36"/>
      <c r="EF511" s="36"/>
      <c r="EG511" s="36"/>
      <c r="EH511" s="36"/>
      <c r="EI511" s="36"/>
      <c r="EJ511" s="36"/>
      <c r="EK511" s="36"/>
      <c r="EL511" s="36"/>
      <c r="EM511" s="36"/>
      <c r="EN511" s="36"/>
      <c r="EO511" s="36"/>
      <c r="EP511" s="36"/>
      <c r="EQ511" s="36"/>
      <c r="ER511" s="36"/>
      <c r="ES511" s="36"/>
      <c r="ET511" s="36"/>
      <c r="EU511" s="36"/>
      <c r="EV511" s="36"/>
      <c r="EW511" s="36"/>
      <c r="EX511" s="36"/>
      <c r="EY511" s="36"/>
      <c r="EZ511" s="36"/>
      <c r="FA511" s="36"/>
      <c r="FB511" s="36"/>
      <c r="FC511" s="36"/>
      <c r="FD511" s="36"/>
      <c r="FE511" s="36"/>
      <c r="FF511" s="36"/>
      <c r="FG511" s="36"/>
      <c r="FH511" s="36"/>
      <c r="FI511" s="36"/>
      <c r="FJ511" s="36"/>
      <c r="FK511" s="36"/>
      <c r="FL511" s="36"/>
      <c r="FM511" s="36"/>
      <c r="FN511" s="36"/>
      <c r="FO511" s="36"/>
      <c r="FP511" s="36"/>
      <c r="FQ511" s="36"/>
      <c r="FR511" s="36"/>
      <c r="FS511" s="36"/>
      <c r="FT511" s="36"/>
      <c r="FU511" s="36"/>
      <c r="FV511" s="36"/>
      <c r="FW511" s="36"/>
      <c r="FX511" s="36"/>
      <c r="FY511" s="36"/>
      <c r="FZ511" s="36"/>
      <c r="GA511" s="36"/>
      <c r="GB511" s="36"/>
      <c r="GC511" s="36"/>
      <c r="GD511" s="36"/>
      <c r="GE511" s="37"/>
    </row>
    <row r="512" spans="1:187" s="25" customFormat="1" ht="20.149999999999999" customHeight="1" x14ac:dyDescent="0.35">
      <c r="A512" s="212"/>
      <c r="B512" s="214"/>
      <c r="C512" s="216"/>
      <c r="D512" s="216"/>
      <c r="E512" s="218"/>
      <c r="F512" s="200"/>
      <c r="G512" s="28" t="s">
        <v>44</v>
      </c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8"/>
      <c r="GA512" s="38"/>
      <c r="GB512" s="38"/>
      <c r="GC512" s="38"/>
      <c r="GD512" s="38"/>
      <c r="GE512" s="39"/>
    </row>
    <row r="513" spans="1:187" s="25" customFormat="1" ht="20.149999999999999" customHeight="1" x14ac:dyDescent="0.35">
      <c r="A513" s="203">
        <f t="shared" ref="A513" si="422">A511+1</f>
        <v>249</v>
      </c>
      <c r="B513" s="205" t="str">
        <f ca="1">HYPERLINK("#"&amp;"PAINEL!"&amp;ADDRESS(ROW(PAINEL!$B$40)+$A513,2),TRIM(INDIRECT("PAINEL!"&amp;ADDRESS(ROW(PAINEL!$B$40)+$A513,COLUMN(LANÇAMENTOS!C509)))))</f>
        <v/>
      </c>
      <c r="C513" s="207" t="str">
        <f ca="1">TRIM(INDIRECT("PAINEL!"&amp;ADDRESS(ROW(PAINEL!$B$40)+$A513,COLUMN(LANÇAMENTOS!E509))))</f>
        <v/>
      </c>
      <c r="D513" s="207" t="str">
        <f ca="1">TRIM(INDIRECT("PAINEL!"&amp;ADDRESS(ROW(PAINEL!$B$40)+$A513,COLUMN(LANÇAMENTOS!K509))))</f>
        <v/>
      </c>
      <c r="E513" s="209"/>
      <c r="F513" s="201" t="str">
        <f t="shared" ref="F513" ca="1" si="423">IF(B513&lt;&gt;"",E513+SUM(H513:GE513)-SUM(H514:GE514),"")</f>
        <v/>
      </c>
      <c r="G513" s="29" t="s">
        <v>43</v>
      </c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1"/>
    </row>
    <row r="514" spans="1:187" s="25" customFormat="1" ht="20.149999999999999" customHeight="1" x14ac:dyDescent="0.35">
      <c r="A514" s="204"/>
      <c r="B514" s="206"/>
      <c r="C514" s="208"/>
      <c r="D514" s="208"/>
      <c r="E514" s="210"/>
      <c r="F514" s="202"/>
      <c r="G514" s="26" t="s">
        <v>44</v>
      </c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  <c r="FM514" s="35"/>
      <c r="FN514" s="35"/>
      <c r="FO514" s="35"/>
      <c r="FP514" s="35"/>
      <c r="FQ514" s="35"/>
      <c r="FR514" s="35"/>
      <c r="FS514" s="35"/>
      <c r="FT514" s="35"/>
      <c r="FU514" s="35"/>
      <c r="FV514" s="35"/>
      <c r="FW514" s="35"/>
      <c r="FX514" s="35"/>
      <c r="FY514" s="35"/>
      <c r="FZ514" s="35"/>
      <c r="GA514" s="35"/>
      <c r="GB514" s="35"/>
      <c r="GC514" s="35"/>
      <c r="GD514" s="35"/>
      <c r="GE514" s="42"/>
    </row>
    <row r="515" spans="1:187" s="25" customFormat="1" ht="20.149999999999999" customHeight="1" x14ac:dyDescent="0.35">
      <c r="A515" s="211">
        <f t="shared" si="393"/>
        <v>250</v>
      </c>
      <c r="B515" s="213" t="str">
        <f ca="1">HYPERLINK("#"&amp;"PAINEL!"&amp;ADDRESS(ROW(PAINEL!$B$40)+$A515,2),TRIM(INDIRECT("PAINEL!"&amp;ADDRESS(ROW(PAINEL!$B$40)+$A515,COLUMN(LANÇAMENTOS!C511)))))</f>
        <v/>
      </c>
      <c r="C515" s="215" t="str">
        <f ca="1">TRIM(INDIRECT("PAINEL!"&amp;ADDRESS(ROW(PAINEL!$B$40)+$A515,COLUMN(LANÇAMENTOS!E511))))</f>
        <v/>
      </c>
      <c r="D515" s="215" t="str">
        <f ca="1">TRIM(INDIRECT("PAINEL!"&amp;ADDRESS(ROW(PAINEL!$B$40)+$A515,COLUMN(LANÇAMENTOS!K511))))</f>
        <v/>
      </c>
      <c r="E515" s="217"/>
      <c r="F515" s="199" t="str">
        <f t="shared" ref="F515" ca="1" si="424">IF(B515&lt;&gt;"",E515+SUM(H515:GE515)-SUM(H516:GE516),"")</f>
        <v/>
      </c>
      <c r="G515" s="27" t="s">
        <v>43</v>
      </c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  <c r="BY515" s="36"/>
      <c r="BZ515" s="36"/>
      <c r="CA515" s="36"/>
      <c r="CB515" s="36"/>
      <c r="CC515" s="36"/>
      <c r="CD515" s="36"/>
      <c r="CE515" s="36"/>
      <c r="CF515" s="36"/>
      <c r="CG515" s="36"/>
      <c r="CH515" s="36"/>
      <c r="CI515" s="36"/>
      <c r="CJ515" s="36"/>
      <c r="CK515" s="36"/>
      <c r="CL515" s="36"/>
      <c r="CM515" s="36"/>
      <c r="CN515" s="36"/>
      <c r="CO515" s="36"/>
      <c r="CP515" s="36"/>
      <c r="CQ515" s="36"/>
      <c r="CR515" s="36"/>
      <c r="CS515" s="36"/>
      <c r="CT515" s="36"/>
      <c r="CU515" s="36"/>
      <c r="CV515" s="36"/>
      <c r="CW515" s="36"/>
      <c r="CX515" s="36"/>
      <c r="CY515" s="36"/>
      <c r="CZ515" s="36"/>
      <c r="DA515" s="36"/>
      <c r="DB515" s="36"/>
      <c r="DC515" s="36"/>
      <c r="DD515" s="36"/>
      <c r="DE515" s="36"/>
      <c r="DF515" s="36"/>
      <c r="DG515" s="36"/>
      <c r="DH515" s="36"/>
      <c r="DI515" s="36"/>
      <c r="DJ515" s="36"/>
      <c r="DK515" s="36"/>
      <c r="DL515" s="36"/>
      <c r="DM515" s="36"/>
      <c r="DN515" s="36"/>
      <c r="DO515" s="36"/>
      <c r="DP515" s="36"/>
      <c r="DQ515" s="36"/>
      <c r="DR515" s="36"/>
      <c r="DS515" s="36"/>
      <c r="DT515" s="36"/>
      <c r="DU515" s="36"/>
      <c r="DV515" s="36"/>
      <c r="DW515" s="36"/>
      <c r="DX515" s="36"/>
      <c r="DY515" s="36"/>
      <c r="DZ515" s="36"/>
      <c r="EA515" s="36"/>
      <c r="EB515" s="36"/>
      <c r="EC515" s="36"/>
      <c r="ED515" s="36"/>
      <c r="EE515" s="36"/>
      <c r="EF515" s="36"/>
      <c r="EG515" s="36"/>
      <c r="EH515" s="36"/>
      <c r="EI515" s="36"/>
      <c r="EJ515" s="36"/>
      <c r="EK515" s="36"/>
      <c r="EL515" s="36"/>
      <c r="EM515" s="36"/>
      <c r="EN515" s="36"/>
      <c r="EO515" s="36"/>
      <c r="EP515" s="36"/>
      <c r="EQ515" s="36"/>
      <c r="ER515" s="36"/>
      <c r="ES515" s="36"/>
      <c r="ET515" s="36"/>
      <c r="EU515" s="36"/>
      <c r="EV515" s="36"/>
      <c r="EW515" s="36"/>
      <c r="EX515" s="36"/>
      <c r="EY515" s="36"/>
      <c r="EZ515" s="36"/>
      <c r="FA515" s="36"/>
      <c r="FB515" s="36"/>
      <c r="FC515" s="36"/>
      <c r="FD515" s="36"/>
      <c r="FE515" s="36"/>
      <c r="FF515" s="36"/>
      <c r="FG515" s="36"/>
      <c r="FH515" s="36"/>
      <c r="FI515" s="36"/>
      <c r="FJ515" s="36"/>
      <c r="FK515" s="36"/>
      <c r="FL515" s="36"/>
      <c r="FM515" s="36"/>
      <c r="FN515" s="36"/>
      <c r="FO515" s="36"/>
      <c r="FP515" s="36"/>
      <c r="FQ515" s="36"/>
      <c r="FR515" s="36"/>
      <c r="FS515" s="36"/>
      <c r="FT515" s="36"/>
      <c r="FU515" s="36"/>
      <c r="FV515" s="36"/>
      <c r="FW515" s="36"/>
      <c r="FX515" s="36"/>
      <c r="FY515" s="36"/>
      <c r="FZ515" s="36"/>
      <c r="GA515" s="36"/>
      <c r="GB515" s="36"/>
      <c r="GC515" s="36"/>
      <c r="GD515" s="36"/>
      <c r="GE515" s="37"/>
    </row>
    <row r="516" spans="1:187" s="25" customFormat="1" ht="20.149999999999999" customHeight="1" x14ac:dyDescent="0.35">
      <c r="A516" s="212"/>
      <c r="B516" s="214"/>
      <c r="C516" s="216"/>
      <c r="D516" s="216"/>
      <c r="E516" s="218"/>
      <c r="F516" s="200"/>
      <c r="G516" s="28" t="s">
        <v>44</v>
      </c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8"/>
      <c r="GA516" s="38"/>
      <c r="GB516" s="38"/>
      <c r="GC516" s="38"/>
      <c r="GD516" s="38"/>
      <c r="GE516" s="39"/>
    </row>
    <row r="517" spans="1:187" s="25" customFormat="1" ht="20.149999999999999" customHeight="1" x14ac:dyDescent="0.35">
      <c r="A517" s="203">
        <f t="shared" ref="A517" si="425">A515+1</f>
        <v>251</v>
      </c>
      <c r="B517" s="205" t="str">
        <f ca="1">HYPERLINK("#"&amp;"PAINEL!"&amp;ADDRESS(ROW(PAINEL!$B$40)+$A517,2),TRIM(INDIRECT("PAINEL!"&amp;ADDRESS(ROW(PAINEL!$B$40)+$A517,COLUMN(LANÇAMENTOS!C513)))))</f>
        <v/>
      </c>
      <c r="C517" s="207" t="str">
        <f ca="1">TRIM(INDIRECT("PAINEL!"&amp;ADDRESS(ROW(PAINEL!$B$40)+$A517,COLUMN(LANÇAMENTOS!E513))))</f>
        <v/>
      </c>
      <c r="D517" s="207" t="str">
        <f ca="1">TRIM(INDIRECT("PAINEL!"&amp;ADDRESS(ROW(PAINEL!$B$40)+$A517,COLUMN(LANÇAMENTOS!K513))))</f>
        <v/>
      </c>
      <c r="E517" s="209"/>
      <c r="F517" s="201" t="str">
        <f t="shared" ref="F517" ca="1" si="426">IF(B517&lt;&gt;"",E517+SUM(H517:GE517)-SUM(H518:GE518),"")</f>
        <v/>
      </c>
      <c r="G517" s="29" t="s">
        <v>43</v>
      </c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  <c r="BX517" s="40"/>
      <c r="BY517" s="40"/>
      <c r="BZ517" s="40"/>
      <c r="CA517" s="40"/>
      <c r="CB517" s="40"/>
      <c r="CC517" s="40"/>
      <c r="CD517" s="40"/>
      <c r="CE517" s="40"/>
      <c r="CF517" s="40"/>
      <c r="CG517" s="40"/>
      <c r="CH517" s="40"/>
      <c r="CI517" s="40"/>
      <c r="CJ517" s="40"/>
      <c r="CK517" s="40"/>
      <c r="CL517" s="40"/>
      <c r="CM517" s="40"/>
      <c r="CN517" s="40"/>
      <c r="CO517" s="40"/>
      <c r="CP517" s="40"/>
      <c r="CQ517" s="40"/>
      <c r="CR517" s="40"/>
      <c r="CS517" s="40"/>
      <c r="CT517" s="40"/>
      <c r="CU517" s="40"/>
      <c r="CV517" s="40"/>
      <c r="CW517" s="40"/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/>
      <c r="EE517" s="40"/>
      <c r="EF517" s="40"/>
      <c r="EG517" s="40"/>
      <c r="EH517" s="40"/>
      <c r="EI517" s="40"/>
      <c r="EJ517" s="40"/>
      <c r="EK517" s="40"/>
      <c r="EL517" s="40"/>
      <c r="EM517" s="40"/>
      <c r="EN517" s="40"/>
      <c r="EO517" s="40"/>
      <c r="EP517" s="40"/>
      <c r="EQ517" s="40"/>
      <c r="ER517" s="40"/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1"/>
    </row>
    <row r="518" spans="1:187" s="25" customFormat="1" ht="20.149999999999999" customHeight="1" x14ac:dyDescent="0.35">
      <c r="A518" s="204"/>
      <c r="B518" s="206"/>
      <c r="C518" s="208"/>
      <c r="D518" s="208"/>
      <c r="E518" s="210"/>
      <c r="F518" s="202"/>
      <c r="G518" s="26" t="s">
        <v>44</v>
      </c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  <c r="FM518" s="35"/>
      <c r="FN518" s="35"/>
      <c r="FO518" s="35"/>
      <c r="FP518" s="35"/>
      <c r="FQ518" s="35"/>
      <c r="FR518" s="35"/>
      <c r="FS518" s="35"/>
      <c r="FT518" s="35"/>
      <c r="FU518" s="35"/>
      <c r="FV518" s="35"/>
      <c r="FW518" s="35"/>
      <c r="FX518" s="35"/>
      <c r="FY518" s="35"/>
      <c r="FZ518" s="35"/>
      <c r="GA518" s="35"/>
      <c r="GB518" s="35"/>
      <c r="GC518" s="35"/>
      <c r="GD518" s="35"/>
      <c r="GE518" s="42"/>
    </row>
    <row r="519" spans="1:187" s="25" customFormat="1" ht="20.149999999999999" customHeight="1" x14ac:dyDescent="0.35">
      <c r="A519" s="211">
        <f t="shared" si="393"/>
        <v>252</v>
      </c>
      <c r="B519" s="213" t="str">
        <f ca="1">HYPERLINK("#"&amp;"PAINEL!"&amp;ADDRESS(ROW(PAINEL!$B$40)+$A519,2),TRIM(INDIRECT("PAINEL!"&amp;ADDRESS(ROW(PAINEL!$B$40)+$A519,COLUMN(LANÇAMENTOS!C515)))))</f>
        <v/>
      </c>
      <c r="C519" s="215" t="str">
        <f ca="1">TRIM(INDIRECT("PAINEL!"&amp;ADDRESS(ROW(PAINEL!$B$40)+$A519,COLUMN(LANÇAMENTOS!E515))))</f>
        <v/>
      </c>
      <c r="D519" s="215" t="str">
        <f ca="1">TRIM(INDIRECT("PAINEL!"&amp;ADDRESS(ROW(PAINEL!$B$40)+$A519,COLUMN(LANÇAMENTOS!K515))))</f>
        <v/>
      </c>
      <c r="E519" s="217"/>
      <c r="F519" s="199" t="str">
        <f t="shared" ref="F519" ca="1" si="427">IF(B519&lt;&gt;"",E519+SUM(H519:GE519)-SUM(H520:GE520),"")</f>
        <v/>
      </c>
      <c r="G519" s="27" t="s">
        <v>43</v>
      </c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  <c r="BY519" s="36"/>
      <c r="BZ519" s="36"/>
      <c r="CA519" s="36"/>
      <c r="CB519" s="36"/>
      <c r="CC519" s="36"/>
      <c r="CD519" s="36"/>
      <c r="CE519" s="36"/>
      <c r="CF519" s="36"/>
      <c r="CG519" s="36"/>
      <c r="CH519" s="36"/>
      <c r="CI519" s="36"/>
      <c r="CJ519" s="36"/>
      <c r="CK519" s="36"/>
      <c r="CL519" s="36"/>
      <c r="CM519" s="36"/>
      <c r="CN519" s="36"/>
      <c r="CO519" s="36"/>
      <c r="CP519" s="36"/>
      <c r="CQ519" s="36"/>
      <c r="CR519" s="36"/>
      <c r="CS519" s="36"/>
      <c r="CT519" s="36"/>
      <c r="CU519" s="36"/>
      <c r="CV519" s="36"/>
      <c r="CW519" s="36"/>
      <c r="CX519" s="36"/>
      <c r="CY519" s="36"/>
      <c r="CZ519" s="36"/>
      <c r="DA519" s="36"/>
      <c r="DB519" s="36"/>
      <c r="DC519" s="36"/>
      <c r="DD519" s="36"/>
      <c r="DE519" s="36"/>
      <c r="DF519" s="36"/>
      <c r="DG519" s="36"/>
      <c r="DH519" s="36"/>
      <c r="DI519" s="36"/>
      <c r="DJ519" s="36"/>
      <c r="DK519" s="36"/>
      <c r="DL519" s="36"/>
      <c r="DM519" s="36"/>
      <c r="DN519" s="36"/>
      <c r="DO519" s="36"/>
      <c r="DP519" s="36"/>
      <c r="DQ519" s="36"/>
      <c r="DR519" s="36"/>
      <c r="DS519" s="36"/>
      <c r="DT519" s="36"/>
      <c r="DU519" s="36"/>
      <c r="DV519" s="36"/>
      <c r="DW519" s="36"/>
      <c r="DX519" s="36"/>
      <c r="DY519" s="36"/>
      <c r="DZ519" s="36"/>
      <c r="EA519" s="36"/>
      <c r="EB519" s="36"/>
      <c r="EC519" s="36"/>
      <c r="ED519" s="36"/>
      <c r="EE519" s="36"/>
      <c r="EF519" s="36"/>
      <c r="EG519" s="36"/>
      <c r="EH519" s="36"/>
      <c r="EI519" s="36"/>
      <c r="EJ519" s="36"/>
      <c r="EK519" s="36"/>
      <c r="EL519" s="36"/>
      <c r="EM519" s="36"/>
      <c r="EN519" s="36"/>
      <c r="EO519" s="36"/>
      <c r="EP519" s="36"/>
      <c r="EQ519" s="36"/>
      <c r="ER519" s="36"/>
      <c r="ES519" s="36"/>
      <c r="ET519" s="36"/>
      <c r="EU519" s="36"/>
      <c r="EV519" s="36"/>
      <c r="EW519" s="36"/>
      <c r="EX519" s="36"/>
      <c r="EY519" s="36"/>
      <c r="EZ519" s="36"/>
      <c r="FA519" s="36"/>
      <c r="FB519" s="36"/>
      <c r="FC519" s="36"/>
      <c r="FD519" s="36"/>
      <c r="FE519" s="36"/>
      <c r="FF519" s="36"/>
      <c r="FG519" s="36"/>
      <c r="FH519" s="36"/>
      <c r="FI519" s="36"/>
      <c r="FJ519" s="36"/>
      <c r="FK519" s="36"/>
      <c r="FL519" s="36"/>
      <c r="FM519" s="36"/>
      <c r="FN519" s="36"/>
      <c r="FO519" s="36"/>
      <c r="FP519" s="36"/>
      <c r="FQ519" s="36"/>
      <c r="FR519" s="36"/>
      <c r="FS519" s="36"/>
      <c r="FT519" s="36"/>
      <c r="FU519" s="36"/>
      <c r="FV519" s="36"/>
      <c r="FW519" s="36"/>
      <c r="FX519" s="36"/>
      <c r="FY519" s="36"/>
      <c r="FZ519" s="36"/>
      <c r="GA519" s="36"/>
      <c r="GB519" s="36"/>
      <c r="GC519" s="36"/>
      <c r="GD519" s="36"/>
      <c r="GE519" s="37"/>
    </row>
    <row r="520" spans="1:187" s="25" customFormat="1" ht="20.149999999999999" customHeight="1" x14ac:dyDescent="0.35">
      <c r="A520" s="212"/>
      <c r="B520" s="214"/>
      <c r="C520" s="216"/>
      <c r="D520" s="216"/>
      <c r="E520" s="218"/>
      <c r="F520" s="200"/>
      <c r="G520" s="28" t="s">
        <v>44</v>
      </c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8"/>
      <c r="GA520" s="38"/>
      <c r="GB520" s="38"/>
      <c r="GC520" s="38"/>
      <c r="GD520" s="38"/>
      <c r="GE520" s="39"/>
    </row>
    <row r="521" spans="1:187" s="25" customFormat="1" ht="20.149999999999999" customHeight="1" x14ac:dyDescent="0.35">
      <c r="A521" s="203">
        <f t="shared" ref="A521" si="428">A519+1</f>
        <v>253</v>
      </c>
      <c r="B521" s="205" t="str">
        <f ca="1">HYPERLINK("#"&amp;"PAINEL!"&amp;ADDRESS(ROW(PAINEL!$B$40)+$A521,2),TRIM(INDIRECT("PAINEL!"&amp;ADDRESS(ROW(PAINEL!$B$40)+$A521,COLUMN(LANÇAMENTOS!C517)))))</f>
        <v/>
      </c>
      <c r="C521" s="207" t="str">
        <f ca="1">TRIM(INDIRECT("PAINEL!"&amp;ADDRESS(ROW(PAINEL!$B$40)+$A521,COLUMN(LANÇAMENTOS!E517))))</f>
        <v/>
      </c>
      <c r="D521" s="207" t="str">
        <f ca="1">TRIM(INDIRECT("PAINEL!"&amp;ADDRESS(ROW(PAINEL!$B$40)+$A521,COLUMN(LANÇAMENTOS!K517))))</f>
        <v/>
      </c>
      <c r="E521" s="209"/>
      <c r="F521" s="201" t="str">
        <f t="shared" ref="F521" ca="1" si="429">IF(B521&lt;&gt;"",E521+SUM(H521:GE521)-SUM(H522:GE522),"")</f>
        <v/>
      </c>
      <c r="G521" s="29" t="s">
        <v>43</v>
      </c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1"/>
    </row>
    <row r="522" spans="1:187" s="25" customFormat="1" ht="20.149999999999999" customHeight="1" x14ac:dyDescent="0.35">
      <c r="A522" s="204"/>
      <c r="B522" s="206"/>
      <c r="C522" s="208"/>
      <c r="D522" s="208"/>
      <c r="E522" s="210"/>
      <c r="F522" s="202"/>
      <c r="G522" s="26" t="s">
        <v>44</v>
      </c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  <c r="FM522" s="35"/>
      <c r="FN522" s="35"/>
      <c r="FO522" s="35"/>
      <c r="FP522" s="35"/>
      <c r="FQ522" s="35"/>
      <c r="FR522" s="35"/>
      <c r="FS522" s="35"/>
      <c r="FT522" s="35"/>
      <c r="FU522" s="35"/>
      <c r="FV522" s="35"/>
      <c r="FW522" s="35"/>
      <c r="FX522" s="35"/>
      <c r="FY522" s="35"/>
      <c r="FZ522" s="35"/>
      <c r="GA522" s="35"/>
      <c r="GB522" s="35"/>
      <c r="GC522" s="35"/>
      <c r="GD522" s="35"/>
      <c r="GE522" s="42"/>
    </row>
    <row r="523" spans="1:187" s="25" customFormat="1" ht="20.149999999999999" customHeight="1" x14ac:dyDescent="0.35">
      <c r="A523" s="211">
        <f t="shared" si="393"/>
        <v>254</v>
      </c>
      <c r="B523" s="213" t="str">
        <f ca="1">HYPERLINK("#"&amp;"PAINEL!"&amp;ADDRESS(ROW(PAINEL!$B$40)+$A523,2),TRIM(INDIRECT("PAINEL!"&amp;ADDRESS(ROW(PAINEL!$B$40)+$A523,COLUMN(LANÇAMENTOS!C519)))))</f>
        <v/>
      </c>
      <c r="C523" s="215" t="str">
        <f ca="1">TRIM(INDIRECT("PAINEL!"&amp;ADDRESS(ROW(PAINEL!$B$40)+$A523,COLUMN(LANÇAMENTOS!E519))))</f>
        <v/>
      </c>
      <c r="D523" s="215" t="str">
        <f ca="1">TRIM(INDIRECT("PAINEL!"&amp;ADDRESS(ROW(PAINEL!$B$40)+$A523,COLUMN(LANÇAMENTOS!K519))))</f>
        <v/>
      </c>
      <c r="E523" s="217"/>
      <c r="F523" s="199" t="str">
        <f t="shared" ref="F523" ca="1" si="430">IF(B523&lt;&gt;"",E523+SUM(H523:GE523)-SUM(H524:GE524),"")</f>
        <v/>
      </c>
      <c r="G523" s="27" t="s">
        <v>43</v>
      </c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  <c r="BY523" s="36"/>
      <c r="BZ523" s="36"/>
      <c r="CA523" s="36"/>
      <c r="CB523" s="36"/>
      <c r="CC523" s="36"/>
      <c r="CD523" s="36"/>
      <c r="CE523" s="36"/>
      <c r="CF523" s="36"/>
      <c r="CG523" s="36"/>
      <c r="CH523" s="36"/>
      <c r="CI523" s="36"/>
      <c r="CJ523" s="36"/>
      <c r="CK523" s="36"/>
      <c r="CL523" s="36"/>
      <c r="CM523" s="36"/>
      <c r="CN523" s="36"/>
      <c r="CO523" s="36"/>
      <c r="CP523" s="36"/>
      <c r="CQ523" s="36"/>
      <c r="CR523" s="36"/>
      <c r="CS523" s="36"/>
      <c r="CT523" s="36"/>
      <c r="CU523" s="36"/>
      <c r="CV523" s="36"/>
      <c r="CW523" s="36"/>
      <c r="CX523" s="36"/>
      <c r="CY523" s="36"/>
      <c r="CZ523" s="36"/>
      <c r="DA523" s="36"/>
      <c r="DB523" s="36"/>
      <c r="DC523" s="36"/>
      <c r="DD523" s="36"/>
      <c r="DE523" s="36"/>
      <c r="DF523" s="36"/>
      <c r="DG523" s="36"/>
      <c r="DH523" s="36"/>
      <c r="DI523" s="36"/>
      <c r="DJ523" s="36"/>
      <c r="DK523" s="36"/>
      <c r="DL523" s="36"/>
      <c r="DM523" s="36"/>
      <c r="DN523" s="36"/>
      <c r="DO523" s="36"/>
      <c r="DP523" s="36"/>
      <c r="DQ523" s="36"/>
      <c r="DR523" s="36"/>
      <c r="DS523" s="36"/>
      <c r="DT523" s="36"/>
      <c r="DU523" s="36"/>
      <c r="DV523" s="36"/>
      <c r="DW523" s="36"/>
      <c r="DX523" s="36"/>
      <c r="DY523" s="36"/>
      <c r="DZ523" s="36"/>
      <c r="EA523" s="36"/>
      <c r="EB523" s="36"/>
      <c r="EC523" s="36"/>
      <c r="ED523" s="36"/>
      <c r="EE523" s="36"/>
      <c r="EF523" s="36"/>
      <c r="EG523" s="36"/>
      <c r="EH523" s="36"/>
      <c r="EI523" s="36"/>
      <c r="EJ523" s="36"/>
      <c r="EK523" s="36"/>
      <c r="EL523" s="36"/>
      <c r="EM523" s="36"/>
      <c r="EN523" s="36"/>
      <c r="EO523" s="36"/>
      <c r="EP523" s="36"/>
      <c r="EQ523" s="36"/>
      <c r="ER523" s="36"/>
      <c r="ES523" s="36"/>
      <c r="ET523" s="36"/>
      <c r="EU523" s="36"/>
      <c r="EV523" s="36"/>
      <c r="EW523" s="36"/>
      <c r="EX523" s="36"/>
      <c r="EY523" s="36"/>
      <c r="EZ523" s="36"/>
      <c r="FA523" s="36"/>
      <c r="FB523" s="36"/>
      <c r="FC523" s="36"/>
      <c r="FD523" s="36"/>
      <c r="FE523" s="36"/>
      <c r="FF523" s="36"/>
      <c r="FG523" s="36"/>
      <c r="FH523" s="36"/>
      <c r="FI523" s="36"/>
      <c r="FJ523" s="36"/>
      <c r="FK523" s="36"/>
      <c r="FL523" s="36"/>
      <c r="FM523" s="36"/>
      <c r="FN523" s="36"/>
      <c r="FO523" s="36"/>
      <c r="FP523" s="36"/>
      <c r="FQ523" s="36"/>
      <c r="FR523" s="36"/>
      <c r="FS523" s="36"/>
      <c r="FT523" s="36"/>
      <c r="FU523" s="36"/>
      <c r="FV523" s="36"/>
      <c r="FW523" s="36"/>
      <c r="FX523" s="36"/>
      <c r="FY523" s="36"/>
      <c r="FZ523" s="36"/>
      <c r="GA523" s="36"/>
      <c r="GB523" s="36"/>
      <c r="GC523" s="36"/>
      <c r="GD523" s="36"/>
      <c r="GE523" s="37"/>
    </row>
    <row r="524" spans="1:187" s="25" customFormat="1" ht="20.149999999999999" customHeight="1" x14ac:dyDescent="0.35">
      <c r="A524" s="212"/>
      <c r="B524" s="214"/>
      <c r="C524" s="216"/>
      <c r="D524" s="216"/>
      <c r="E524" s="218"/>
      <c r="F524" s="200"/>
      <c r="G524" s="28" t="s">
        <v>44</v>
      </c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8"/>
      <c r="GA524" s="38"/>
      <c r="GB524" s="38"/>
      <c r="GC524" s="38"/>
      <c r="GD524" s="38"/>
      <c r="GE524" s="39"/>
    </row>
    <row r="525" spans="1:187" s="25" customFormat="1" ht="20.149999999999999" customHeight="1" x14ac:dyDescent="0.35">
      <c r="A525" s="203">
        <f t="shared" ref="A525" si="431">A523+1</f>
        <v>255</v>
      </c>
      <c r="B525" s="205" t="str">
        <f ca="1">HYPERLINK("#"&amp;"PAINEL!"&amp;ADDRESS(ROW(PAINEL!$B$40)+$A525,2),TRIM(INDIRECT("PAINEL!"&amp;ADDRESS(ROW(PAINEL!$B$40)+$A525,COLUMN(LANÇAMENTOS!C521)))))</f>
        <v/>
      </c>
      <c r="C525" s="207" t="str">
        <f ca="1">TRIM(INDIRECT("PAINEL!"&amp;ADDRESS(ROW(PAINEL!$B$40)+$A525,COLUMN(LANÇAMENTOS!E521))))</f>
        <v/>
      </c>
      <c r="D525" s="207" t="str">
        <f ca="1">TRIM(INDIRECT("PAINEL!"&amp;ADDRESS(ROW(PAINEL!$B$40)+$A525,COLUMN(LANÇAMENTOS!K521))))</f>
        <v/>
      </c>
      <c r="E525" s="209"/>
      <c r="F525" s="201" t="str">
        <f t="shared" ref="F525" ca="1" si="432">IF(B525&lt;&gt;"",E525+SUM(H525:GE525)-SUM(H526:GE526),"")</f>
        <v/>
      </c>
      <c r="G525" s="29" t="s">
        <v>43</v>
      </c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  <c r="BZ525" s="40"/>
      <c r="CA525" s="40"/>
      <c r="CB525" s="40"/>
      <c r="CC525" s="40"/>
      <c r="CD525" s="40"/>
      <c r="CE525" s="40"/>
      <c r="CF525" s="40"/>
      <c r="CG525" s="40"/>
      <c r="CH525" s="40"/>
      <c r="CI525" s="40"/>
      <c r="CJ525" s="40"/>
      <c r="CK525" s="40"/>
      <c r="CL525" s="40"/>
      <c r="CM525" s="40"/>
      <c r="CN525" s="40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1"/>
    </row>
    <row r="526" spans="1:187" s="25" customFormat="1" ht="20.149999999999999" customHeight="1" x14ac:dyDescent="0.35">
      <c r="A526" s="204"/>
      <c r="B526" s="206"/>
      <c r="C526" s="208"/>
      <c r="D526" s="208"/>
      <c r="E526" s="210"/>
      <c r="F526" s="202"/>
      <c r="G526" s="26" t="s">
        <v>44</v>
      </c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  <c r="FM526" s="35"/>
      <c r="FN526" s="35"/>
      <c r="FO526" s="35"/>
      <c r="FP526" s="35"/>
      <c r="FQ526" s="35"/>
      <c r="FR526" s="35"/>
      <c r="FS526" s="35"/>
      <c r="FT526" s="35"/>
      <c r="FU526" s="35"/>
      <c r="FV526" s="35"/>
      <c r="FW526" s="35"/>
      <c r="FX526" s="35"/>
      <c r="FY526" s="35"/>
      <c r="FZ526" s="35"/>
      <c r="GA526" s="35"/>
      <c r="GB526" s="35"/>
      <c r="GC526" s="35"/>
      <c r="GD526" s="35"/>
      <c r="GE526" s="42"/>
    </row>
    <row r="527" spans="1:187" s="25" customFormat="1" ht="20.149999999999999" customHeight="1" x14ac:dyDescent="0.35">
      <c r="A527" s="211">
        <f t="shared" si="393"/>
        <v>256</v>
      </c>
      <c r="B527" s="213" t="str">
        <f ca="1">HYPERLINK("#"&amp;"PAINEL!"&amp;ADDRESS(ROW(PAINEL!$B$40)+$A527,2),TRIM(INDIRECT("PAINEL!"&amp;ADDRESS(ROW(PAINEL!$B$40)+$A527,COLUMN(LANÇAMENTOS!C523)))))</f>
        <v/>
      </c>
      <c r="C527" s="215" t="str">
        <f ca="1">TRIM(INDIRECT("PAINEL!"&amp;ADDRESS(ROW(PAINEL!$B$40)+$A527,COLUMN(LANÇAMENTOS!E523))))</f>
        <v/>
      </c>
      <c r="D527" s="215" t="str">
        <f ca="1">TRIM(INDIRECT("PAINEL!"&amp;ADDRESS(ROW(PAINEL!$B$40)+$A527,COLUMN(LANÇAMENTOS!K523))))</f>
        <v/>
      </c>
      <c r="E527" s="217"/>
      <c r="F527" s="199" t="str">
        <f t="shared" ref="F527" ca="1" si="433">IF(B527&lt;&gt;"",E527+SUM(H527:GE527)-SUM(H528:GE528),"")</f>
        <v/>
      </c>
      <c r="G527" s="27" t="s">
        <v>43</v>
      </c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  <c r="BY527" s="36"/>
      <c r="BZ527" s="36"/>
      <c r="CA527" s="36"/>
      <c r="CB527" s="36"/>
      <c r="CC527" s="36"/>
      <c r="CD527" s="36"/>
      <c r="CE527" s="36"/>
      <c r="CF527" s="36"/>
      <c r="CG527" s="36"/>
      <c r="CH527" s="36"/>
      <c r="CI527" s="36"/>
      <c r="CJ527" s="36"/>
      <c r="CK527" s="36"/>
      <c r="CL527" s="36"/>
      <c r="CM527" s="36"/>
      <c r="CN527" s="36"/>
      <c r="CO527" s="36"/>
      <c r="CP527" s="36"/>
      <c r="CQ527" s="36"/>
      <c r="CR527" s="36"/>
      <c r="CS527" s="36"/>
      <c r="CT527" s="36"/>
      <c r="CU527" s="36"/>
      <c r="CV527" s="36"/>
      <c r="CW527" s="36"/>
      <c r="CX527" s="36"/>
      <c r="CY527" s="36"/>
      <c r="CZ527" s="36"/>
      <c r="DA527" s="36"/>
      <c r="DB527" s="36"/>
      <c r="DC527" s="36"/>
      <c r="DD527" s="36"/>
      <c r="DE527" s="36"/>
      <c r="DF527" s="36"/>
      <c r="DG527" s="36"/>
      <c r="DH527" s="36"/>
      <c r="DI527" s="36"/>
      <c r="DJ527" s="36"/>
      <c r="DK527" s="36"/>
      <c r="DL527" s="36"/>
      <c r="DM527" s="36"/>
      <c r="DN527" s="36"/>
      <c r="DO527" s="36"/>
      <c r="DP527" s="36"/>
      <c r="DQ527" s="36"/>
      <c r="DR527" s="36"/>
      <c r="DS527" s="36"/>
      <c r="DT527" s="36"/>
      <c r="DU527" s="36"/>
      <c r="DV527" s="36"/>
      <c r="DW527" s="36"/>
      <c r="DX527" s="36"/>
      <c r="DY527" s="36"/>
      <c r="DZ527" s="36"/>
      <c r="EA527" s="36"/>
      <c r="EB527" s="36"/>
      <c r="EC527" s="36"/>
      <c r="ED527" s="36"/>
      <c r="EE527" s="36"/>
      <c r="EF527" s="36"/>
      <c r="EG527" s="36"/>
      <c r="EH527" s="36"/>
      <c r="EI527" s="36"/>
      <c r="EJ527" s="36"/>
      <c r="EK527" s="36"/>
      <c r="EL527" s="36"/>
      <c r="EM527" s="36"/>
      <c r="EN527" s="36"/>
      <c r="EO527" s="36"/>
      <c r="EP527" s="36"/>
      <c r="EQ527" s="36"/>
      <c r="ER527" s="36"/>
      <c r="ES527" s="36"/>
      <c r="ET527" s="36"/>
      <c r="EU527" s="36"/>
      <c r="EV527" s="36"/>
      <c r="EW527" s="36"/>
      <c r="EX527" s="36"/>
      <c r="EY527" s="36"/>
      <c r="EZ527" s="36"/>
      <c r="FA527" s="36"/>
      <c r="FB527" s="36"/>
      <c r="FC527" s="36"/>
      <c r="FD527" s="36"/>
      <c r="FE527" s="36"/>
      <c r="FF527" s="36"/>
      <c r="FG527" s="36"/>
      <c r="FH527" s="36"/>
      <c r="FI527" s="36"/>
      <c r="FJ527" s="36"/>
      <c r="FK527" s="36"/>
      <c r="FL527" s="36"/>
      <c r="FM527" s="36"/>
      <c r="FN527" s="36"/>
      <c r="FO527" s="36"/>
      <c r="FP527" s="36"/>
      <c r="FQ527" s="36"/>
      <c r="FR527" s="36"/>
      <c r="FS527" s="36"/>
      <c r="FT527" s="36"/>
      <c r="FU527" s="36"/>
      <c r="FV527" s="36"/>
      <c r="FW527" s="36"/>
      <c r="FX527" s="36"/>
      <c r="FY527" s="36"/>
      <c r="FZ527" s="36"/>
      <c r="GA527" s="36"/>
      <c r="GB527" s="36"/>
      <c r="GC527" s="36"/>
      <c r="GD527" s="36"/>
      <c r="GE527" s="37"/>
    </row>
    <row r="528" spans="1:187" s="25" customFormat="1" ht="20.149999999999999" customHeight="1" x14ac:dyDescent="0.35">
      <c r="A528" s="212"/>
      <c r="B528" s="214"/>
      <c r="C528" s="216"/>
      <c r="D528" s="216"/>
      <c r="E528" s="218"/>
      <c r="F528" s="200"/>
      <c r="G528" s="28" t="s">
        <v>44</v>
      </c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8"/>
      <c r="GA528" s="38"/>
      <c r="GB528" s="38"/>
      <c r="GC528" s="38"/>
      <c r="GD528" s="38"/>
      <c r="GE528" s="39"/>
    </row>
    <row r="529" spans="1:187" s="25" customFormat="1" ht="20.149999999999999" customHeight="1" x14ac:dyDescent="0.35">
      <c r="A529" s="203">
        <f t="shared" ref="A529" si="434">A527+1</f>
        <v>257</v>
      </c>
      <c r="B529" s="205" t="str">
        <f ca="1">HYPERLINK("#"&amp;"PAINEL!"&amp;ADDRESS(ROW(PAINEL!$B$40)+$A529,2),TRIM(INDIRECT("PAINEL!"&amp;ADDRESS(ROW(PAINEL!$B$40)+$A529,COLUMN(LANÇAMENTOS!C525)))))</f>
        <v/>
      </c>
      <c r="C529" s="207" t="str">
        <f ca="1">TRIM(INDIRECT("PAINEL!"&amp;ADDRESS(ROW(PAINEL!$B$40)+$A529,COLUMN(LANÇAMENTOS!E525))))</f>
        <v/>
      </c>
      <c r="D529" s="207" t="str">
        <f ca="1">TRIM(INDIRECT("PAINEL!"&amp;ADDRESS(ROW(PAINEL!$B$40)+$A529,COLUMN(LANÇAMENTOS!K525))))</f>
        <v/>
      </c>
      <c r="E529" s="209"/>
      <c r="F529" s="201" t="str">
        <f t="shared" ref="F529" ca="1" si="435">IF(B529&lt;&gt;"",E529+SUM(H529:GE529)-SUM(H530:GE530),"")</f>
        <v/>
      </c>
      <c r="G529" s="29" t="s">
        <v>43</v>
      </c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  <c r="BW529" s="40"/>
      <c r="BX529" s="40"/>
      <c r="BY529" s="40"/>
      <c r="BZ529" s="40"/>
      <c r="CA529" s="40"/>
      <c r="CB529" s="40"/>
      <c r="CC529" s="40"/>
      <c r="CD529" s="40"/>
      <c r="CE529" s="40"/>
      <c r="CF529" s="40"/>
      <c r="CG529" s="40"/>
      <c r="CH529" s="40"/>
      <c r="CI529" s="40"/>
      <c r="CJ529" s="40"/>
      <c r="CK529" s="40"/>
      <c r="CL529" s="40"/>
      <c r="CM529" s="40"/>
      <c r="CN529" s="40"/>
      <c r="CO529" s="40"/>
      <c r="CP529" s="40"/>
      <c r="CQ529" s="40"/>
      <c r="CR529" s="40"/>
      <c r="CS529" s="40"/>
      <c r="CT529" s="40"/>
      <c r="CU529" s="40"/>
      <c r="CV529" s="40"/>
      <c r="CW529" s="40"/>
      <c r="CX529" s="40"/>
      <c r="CY529" s="40"/>
      <c r="CZ529" s="40"/>
      <c r="DA529" s="40"/>
      <c r="DB529" s="40"/>
      <c r="DC529" s="40"/>
      <c r="DD529" s="40"/>
      <c r="DE529" s="40"/>
      <c r="DF529" s="40"/>
      <c r="DG529" s="40"/>
      <c r="DH529" s="40"/>
      <c r="DI529" s="40"/>
      <c r="DJ529" s="40"/>
      <c r="DK529" s="40"/>
      <c r="DL529" s="40"/>
      <c r="DM529" s="40"/>
      <c r="DN529" s="40"/>
      <c r="DO529" s="40"/>
      <c r="DP529" s="40"/>
      <c r="DQ529" s="40"/>
      <c r="DR529" s="40"/>
      <c r="DS529" s="40"/>
      <c r="DT529" s="40"/>
      <c r="DU529" s="40"/>
      <c r="DV529" s="40"/>
      <c r="DW529" s="40"/>
      <c r="DX529" s="40"/>
      <c r="DY529" s="40"/>
      <c r="DZ529" s="40"/>
      <c r="EA529" s="40"/>
      <c r="EB529" s="40"/>
      <c r="EC529" s="40"/>
      <c r="ED529" s="40"/>
      <c r="EE529" s="40"/>
      <c r="EF529" s="40"/>
      <c r="EG529" s="40"/>
      <c r="EH529" s="40"/>
      <c r="EI529" s="40"/>
      <c r="EJ529" s="40"/>
      <c r="EK529" s="40"/>
      <c r="EL529" s="40"/>
      <c r="EM529" s="40"/>
      <c r="EN529" s="40"/>
      <c r="EO529" s="40"/>
      <c r="EP529" s="40"/>
      <c r="EQ529" s="40"/>
      <c r="ER529" s="40"/>
      <c r="ES529" s="40"/>
      <c r="ET529" s="40"/>
      <c r="EU529" s="40"/>
      <c r="EV529" s="40"/>
      <c r="EW529" s="4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1"/>
    </row>
    <row r="530" spans="1:187" s="25" customFormat="1" ht="20.149999999999999" customHeight="1" x14ac:dyDescent="0.35">
      <c r="A530" s="204"/>
      <c r="B530" s="206"/>
      <c r="C530" s="208"/>
      <c r="D530" s="208"/>
      <c r="E530" s="210"/>
      <c r="F530" s="202"/>
      <c r="G530" s="26" t="s">
        <v>44</v>
      </c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  <c r="FM530" s="35"/>
      <c r="FN530" s="35"/>
      <c r="FO530" s="35"/>
      <c r="FP530" s="35"/>
      <c r="FQ530" s="35"/>
      <c r="FR530" s="35"/>
      <c r="FS530" s="35"/>
      <c r="FT530" s="35"/>
      <c r="FU530" s="35"/>
      <c r="FV530" s="35"/>
      <c r="FW530" s="35"/>
      <c r="FX530" s="35"/>
      <c r="FY530" s="35"/>
      <c r="FZ530" s="35"/>
      <c r="GA530" s="35"/>
      <c r="GB530" s="35"/>
      <c r="GC530" s="35"/>
      <c r="GD530" s="35"/>
      <c r="GE530" s="42"/>
    </row>
    <row r="531" spans="1:187" s="25" customFormat="1" ht="20.149999999999999" customHeight="1" x14ac:dyDescent="0.35">
      <c r="A531" s="211">
        <f t="shared" si="393"/>
        <v>258</v>
      </c>
      <c r="B531" s="213" t="str">
        <f ca="1">HYPERLINK("#"&amp;"PAINEL!"&amp;ADDRESS(ROW(PAINEL!$B$40)+$A531,2),TRIM(INDIRECT("PAINEL!"&amp;ADDRESS(ROW(PAINEL!$B$40)+$A531,COLUMN(LANÇAMENTOS!C527)))))</f>
        <v/>
      </c>
      <c r="C531" s="215" t="str">
        <f ca="1">TRIM(INDIRECT("PAINEL!"&amp;ADDRESS(ROW(PAINEL!$B$40)+$A531,COLUMN(LANÇAMENTOS!E527))))</f>
        <v/>
      </c>
      <c r="D531" s="215" t="str">
        <f ca="1">TRIM(INDIRECT("PAINEL!"&amp;ADDRESS(ROW(PAINEL!$B$40)+$A531,COLUMN(LANÇAMENTOS!K527))))</f>
        <v/>
      </c>
      <c r="E531" s="217"/>
      <c r="F531" s="199" t="str">
        <f t="shared" ref="F531" ca="1" si="436">IF(B531&lt;&gt;"",E531+SUM(H531:GE531)-SUM(H532:GE532),"")</f>
        <v/>
      </c>
      <c r="G531" s="27" t="s">
        <v>43</v>
      </c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  <c r="BY531" s="36"/>
      <c r="BZ531" s="36"/>
      <c r="CA531" s="36"/>
      <c r="CB531" s="36"/>
      <c r="CC531" s="36"/>
      <c r="CD531" s="36"/>
      <c r="CE531" s="36"/>
      <c r="CF531" s="36"/>
      <c r="CG531" s="36"/>
      <c r="CH531" s="36"/>
      <c r="CI531" s="36"/>
      <c r="CJ531" s="36"/>
      <c r="CK531" s="36"/>
      <c r="CL531" s="36"/>
      <c r="CM531" s="36"/>
      <c r="CN531" s="36"/>
      <c r="CO531" s="36"/>
      <c r="CP531" s="36"/>
      <c r="CQ531" s="36"/>
      <c r="CR531" s="36"/>
      <c r="CS531" s="36"/>
      <c r="CT531" s="36"/>
      <c r="CU531" s="36"/>
      <c r="CV531" s="36"/>
      <c r="CW531" s="36"/>
      <c r="CX531" s="36"/>
      <c r="CY531" s="36"/>
      <c r="CZ531" s="36"/>
      <c r="DA531" s="36"/>
      <c r="DB531" s="36"/>
      <c r="DC531" s="36"/>
      <c r="DD531" s="36"/>
      <c r="DE531" s="36"/>
      <c r="DF531" s="36"/>
      <c r="DG531" s="36"/>
      <c r="DH531" s="36"/>
      <c r="DI531" s="36"/>
      <c r="DJ531" s="36"/>
      <c r="DK531" s="36"/>
      <c r="DL531" s="36"/>
      <c r="DM531" s="36"/>
      <c r="DN531" s="36"/>
      <c r="DO531" s="36"/>
      <c r="DP531" s="36"/>
      <c r="DQ531" s="36"/>
      <c r="DR531" s="36"/>
      <c r="DS531" s="36"/>
      <c r="DT531" s="36"/>
      <c r="DU531" s="36"/>
      <c r="DV531" s="36"/>
      <c r="DW531" s="36"/>
      <c r="DX531" s="36"/>
      <c r="DY531" s="36"/>
      <c r="DZ531" s="36"/>
      <c r="EA531" s="36"/>
      <c r="EB531" s="36"/>
      <c r="EC531" s="36"/>
      <c r="ED531" s="36"/>
      <c r="EE531" s="36"/>
      <c r="EF531" s="36"/>
      <c r="EG531" s="36"/>
      <c r="EH531" s="36"/>
      <c r="EI531" s="36"/>
      <c r="EJ531" s="36"/>
      <c r="EK531" s="36"/>
      <c r="EL531" s="36"/>
      <c r="EM531" s="36"/>
      <c r="EN531" s="36"/>
      <c r="EO531" s="36"/>
      <c r="EP531" s="36"/>
      <c r="EQ531" s="36"/>
      <c r="ER531" s="36"/>
      <c r="ES531" s="36"/>
      <c r="ET531" s="36"/>
      <c r="EU531" s="36"/>
      <c r="EV531" s="36"/>
      <c r="EW531" s="36"/>
      <c r="EX531" s="36"/>
      <c r="EY531" s="36"/>
      <c r="EZ531" s="36"/>
      <c r="FA531" s="36"/>
      <c r="FB531" s="36"/>
      <c r="FC531" s="36"/>
      <c r="FD531" s="36"/>
      <c r="FE531" s="36"/>
      <c r="FF531" s="36"/>
      <c r="FG531" s="36"/>
      <c r="FH531" s="36"/>
      <c r="FI531" s="36"/>
      <c r="FJ531" s="36"/>
      <c r="FK531" s="36"/>
      <c r="FL531" s="36"/>
      <c r="FM531" s="36"/>
      <c r="FN531" s="36"/>
      <c r="FO531" s="36"/>
      <c r="FP531" s="36"/>
      <c r="FQ531" s="36"/>
      <c r="FR531" s="36"/>
      <c r="FS531" s="36"/>
      <c r="FT531" s="36"/>
      <c r="FU531" s="36"/>
      <c r="FV531" s="36"/>
      <c r="FW531" s="36"/>
      <c r="FX531" s="36"/>
      <c r="FY531" s="36"/>
      <c r="FZ531" s="36"/>
      <c r="GA531" s="36"/>
      <c r="GB531" s="36"/>
      <c r="GC531" s="36"/>
      <c r="GD531" s="36"/>
      <c r="GE531" s="37"/>
    </row>
    <row r="532" spans="1:187" s="25" customFormat="1" ht="20.149999999999999" customHeight="1" x14ac:dyDescent="0.35">
      <c r="A532" s="212"/>
      <c r="B532" s="214"/>
      <c r="C532" s="216"/>
      <c r="D532" s="216"/>
      <c r="E532" s="218"/>
      <c r="F532" s="200"/>
      <c r="G532" s="28" t="s">
        <v>44</v>
      </c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8"/>
      <c r="GA532" s="38"/>
      <c r="GB532" s="38"/>
      <c r="GC532" s="38"/>
      <c r="GD532" s="38"/>
      <c r="GE532" s="39"/>
    </row>
    <row r="533" spans="1:187" s="25" customFormat="1" ht="20.149999999999999" customHeight="1" x14ac:dyDescent="0.35">
      <c r="A533" s="203">
        <f t="shared" ref="A533" si="437">A531+1</f>
        <v>259</v>
      </c>
      <c r="B533" s="205" t="str">
        <f ca="1">HYPERLINK("#"&amp;"PAINEL!"&amp;ADDRESS(ROW(PAINEL!$B$40)+$A533,2),TRIM(INDIRECT("PAINEL!"&amp;ADDRESS(ROW(PAINEL!$B$40)+$A533,COLUMN(LANÇAMENTOS!C529)))))</f>
        <v/>
      </c>
      <c r="C533" s="207" t="str">
        <f ca="1">TRIM(INDIRECT("PAINEL!"&amp;ADDRESS(ROW(PAINEL!$B$40)+$A533,COLUMN(LANÇAMENTOS!E529))))</f>
        <v/>
      </c>
      <c r="D533" s="207" t="str">
        <f ca="1">TRIM(INDIRECT("PAINEL!"&amp;ADDRESS(ROW(PAINEL!$B$40)+$A533,COLUMN(LANÇAMENTOS!K529))))</f>
        <v/>
      </c>
      <c r="E533" s="209"/>
      <c r="F533" s="201" t="str">
        <f t="shared" ref="F533" ca="1" si="438">IF(B533&lt;&gt;"",E533+SUM(H533:GE533)-SUM(H534:GE534),"")</f>
        <v/>
      </c>
      <c r="G533" s="29" t="s">
        <v>43</v>
      </c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  <c r="BZ533" s="40"/>
      <c r="CA533" s="40"/>
      <c r="CB533" s="40"/>
      <c r="CC533" s="40"/>
      <c r="CD533" s="40"/>
      <c r="CE533" s="40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1"/>
    </row>
    <row r="534" spans="1:187" s="25" customFormat="1" ht="20.149999999999999" customHeight="1" x14ac:dyDescent="0.35">
      <c r="A534" s="204"/>
      <c r="B534" s="206"/>
      <c r="C534" s="208"/>
      <c r="D534" s="208"/>
      <c r="E534" s="210"/>
      <c r="F534" s="202"/>
      <c r="G534" s="26" t="s">
        <v>44</v>
      </c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  <c r="FM534" s="35"/>
      <c r="FN534" s="35"/>
      <c r="FO534" s="35"/>
      <c r="FP534" s="35"/>
      <c r="FQ534" s="35"/>
      <c r="FR534" s="35"/>
      <c r="FS534" s="35"/>
      <c r="FT534" s="35"/>
      <c r="FU534" s="35"/>
      <c r="FV534" s="35"/>
      <c r="FW534" s="35"/>
      <c r="FX534" s="35"/>
      <c r="FY534" s="35"/>
      <c r="FZ534" s="35"/>
      <c r="GA534" s="35"/>
      <c r="GB534" s="35"/>
      <c r="GC534" s="35"/>
      <c r="GD534" s="35"/>
      <c r="GE534" s="42"/>
    </row>
    <row r="535" spans="1:187" s="25" customFormat="1" ht="20.149999999999999" customHeight="1" x14ac:dyDescent="0.35">
      <c r="A535" s="211">
        <f t="shared" si="393"/>
        <v>260</v>
      </c>
      <c r="B535" s="213" t="str">
        <f ca="1">HYPERLINK("#"&amp;"PAINEL!"&amp;ADDRESS(ROW(PAINEL!$B$40)+$A535,2),TRIM(INDIRECT("PAINEL!"&amp;ADDRESS(ROW(PAINEL!$B$40)+$A535,COLUMN(LANÇAMENTOS!C531)))))</f>
        <v/>
      </c>
      <c r="C535" s="215" t="str">
        <f ca="1">TRIM(INDIRECT("PAINEL!"&amp;ADDRESS(ROW(PAINEL!$B$40)+$A535,COLUMN(LANÇAMENTOS!E531))))</f>
        <v/>
      </c>
      <c r="D535" s="215" t="str">
        <f ca="1">TRIM(INDIRECT("PAINEL!"&amp;ADDRESS(ROW(PAINEL!$B$40)+$A535,COLUMN(LANÇAMENTOS!K531))))</f>
        <v/>
      </c>
      <c r="E535" s="217"/>
      <c r="F535" s="199" t="str">
        <f t="shared" ref="F535" ca="1" si="439">IF(B535&lt;&gt;"",E535+SUM(H535:GE535)-SUM(H536:GE536),"")</f>
        <v/>
      </c>
      <c r="G535" s="27" t="s">
        <v>43</v>
      </c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  <c r="CB535" s="36"/>
      <c r="CC535" s="36"/>
      <c r="CD535" s="36"/>
      <c r="CE535" s="36"/>
      <c r="CF535" s="36"/>
      <c r="CG535" s="36"/>
      <c r="CH535" s="36"/>
      <c r="CI535" s="36"/>
      <c r="CJ535" s="36"/>
      <c r="CK535" s="36"/>
      <c r="CL535" s="36"/>
      <c r="CM535" s="36"/>
      <c r="CN535" s="36"/>
      <c r="CO535" s="36"/>
      <c r="CP535" s="36"/>
      <c r="CQ535" s="36"/>
      <c r="CR535" s="36"/>
      <c r="CS535" s="36"/>
      <c r="CT535" s="36"/>
      <c r="CU535" s="36"/>
      <c r="CV535" s="36"/>
      <c r="CW535" s="36"/>
      <c r="CX535" s="36"/>
      <c r="CY535" s="36"/>
      <c r="CZ535" s="36"/>
      <c r="DA535" s="36"/>
      <c r="DB535" s="36"/>
      <c r="DC535" s="36"/>
      <c r="DD535" s="36"/>
      <c r="DE535" s="36"/>
      <c r="DF535" s="36"/>
      <c r="DG535" s="36"/>
      <c r="DH535" s="36"/>
      <c r="DI535" s="36"/>
      <c r="DJ535" s="36"/>
      <c r="DK535" s="36"/>
      <c r="DL535" s="36"/>
      <c r="DM535" s="36"/>
      <c r="DN535" s="36"/>
      <c r="DO535" s="36"/>
      <c r="DP535" s="36"/>
      <c r="DQ535" s="36"/>
      <c r="DR535" s="36"/>
      <c r="DS535" s="36"/>
      <c r="DT535" s="36"/>
      <c r="DU535" s="36"/>
      <c r="DV535" s="36"/>
      <c r="DW535" s="36"/>
      <c r="DX535" s="36"/>
      <c r="DY535" s="36"/>
      <c r="DZ535" s="36"/>
      <c r="EA535" s="36"/>
      <c r="EB535" s="36"/>
      <c r="EC535" s="36"/>
      <c r="ED535" s="36"/>
      <c r="EE535" s="36"/>
      <c r="EF535" s="36"/>
      <c r="EG535" s="36"/>
      <c r="EH535" s="36"/>
      <c r="EI535" s="36"/>
      <c r="EJ535" s="36"/>
      <c r="EK535" s="36"/>
      <c r="EL535" s="36"/>
      <c r="EM535" s="36"/>
      <c r="EN535" s="36"/>
      <c r="EO535" s="36"/>
      <c r="EP535" s="36"/>
      <c r="EQ535" s="36"/>
      <c r="ER535" s="36"/>
      <c r="ES535" s="36"/>
      <c r="ET535" s="36"/>
      <c r="EU535" s="36"/>
      <c r="EV535" s="36"/>
      <c r="EW535" s="36"/>
      <c r="EX535" s="36"/>
      <c r="EY535" s="36"/>
      <c r="EZ535" s="36"/>
      <c r="FA535" s="36"/>
      <c r="FB535" s="36"/>
      <c r="FC535" s="36"/>
      <c r="FD535" s="36"/>
      <c r="FE535" s="36"/>
      <c r="FF535" s="36"/>
      <c r="FG535" s="36"/>
      <c r="FH535" s="36"/>
      <c r="FI535" s="36"/>
      <c r="FJ535" s="36"/>
      <c r="FK535" s="36"/>
      <c r="FL535" s="36"/>
      <c r="FM535" s="36"/>
      <c r="FN535" s="36"/>
      <c r="FO535" s="36"/>
      <c r="FP535" s="36"/>
      <c r="FQ535" s="36"/>
      <c r="FR535" s="36"/>
      <c r="FS535" s="36"/>
      <c r="FT535" s="36"/>
      <c r="FU535" s="36"/>
      <c r="FV535" s="36"/>
      <c r="FW535" s="36"/>
      <c r="FX535" s="36"/>
      <c r="FY535" s="36"/>
      <c r="FZ535" s="36"/>
      <c r="GA535" s="36"/>
      <c r="GB535" s="36"/>
      <c r="GC535" s="36"/>
      <c r="GD535" s="36"/>
      <c r="GE535" s="37"/>
    </row>
    <row r="536" spans="1:187" s="25" customFormat="1" ht="20.149999999999999" customHeight="1" x14ac:dyDescent="0.35">
      <c r="A536" s="212"/>
      <c r="B536" s="214"/>
      <c r="C536" s="216"/>
      <c r="D536" s="216"/>
      <c r="E536" s="218"/>
      <c r="F536" s="200"/>
      <c r="G536" s="28" t="s">
        <v>44</v>
      </c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8"/>
      <c r="GA536" s="38"/>
      <c r="GB536" s="38"/>
      <c r="GC536" s="38"/>
      <c r="GD536" s="38"/>
      <c r="GE536" s="39"/>
    </row>
    <row r="537" spans="1:187" s="25" customFormat="1" ht="20.149999999999999" customHeight="1" x14ac:dyDescent="0.35">
      <c r="A537" s="203">
        <f t="shared" ref="A537" si="440">A535+1</f>
        <v>261</v>
      </c>
      <c r="B537" s="205" t="str">
        <f ca="1">HYPERLINK("#"&amp;"PAINEL!"&amp;ADDRESS(ROW(PAINEL!$B$40)+$A537,2),TRIM(INDIRECT("PAINEL!"&amp;ADDRESS(ROW(PAINEL!$B$40)+$A537,COLUMN(LANÇAMENTOS!C533)))))</f>
        <v/>
      </c>
      <c r="C537" s="207" t="str">
        <f ca="1">TRIM(INDIRECT("PAINEL!"&amp;ADDRESS(ROW(PAINEL!$B$40)+$A537,COLUMN(LANÇAMENTOS!E533))))</f>
        <v/>
      </c>
      <c r="D537" s="207" t="str">
        <f ca="1">TRIM(INDIRECT("PAINEL!"&amp;ADDRESS(ROW(PAINEL!$B$40)+$A537,COLUMN(LANÇAMENTOS!K533))))</f>
        <v/>
      </c>
      <c r="E537" s="209"/>
      <c r="F537" s="201" t="str">
        <f t="shared" ref="F537" ca="1" si="441">IF(B537&lt;&gt;"",E537+SUM(H537:GE537)-SUM(H538:GE538),"")</f>
        <v/>
      </c>
      <c r="G537" s="29" t="s">
        <v>43</v>
      </c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1"/>
    </row>
    <row r="538" spans="1:187" s="25" customFormat="1" ht="20.149999999999999" customHeight="1" x14ac:dyDescent="0.35">
      <c r="A538" s="204"/>
      <c r="B538" s="206"/>
      <c r="C538" s="208"/>
      <c r="D538" s="208"/>
      <c r="E538" s="210"/>
      <c r="F538" s="202"/>
      <c r="G538" s="26" t="s">
        <v>44</v>
      </c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  <c r="FM538" s="35"/>
      <c r="FN538" s="35"/>
      <c r="FO538" s="35"/>
      <c r="FP538" s="35"/>
      <c r="FQ538" s="35"/>
      <c r="FR538" s="35"/>
      <c r="FS538" s="35"/>
      <c r="FT538" s="35"/>
      <c r="FU538" s="35"/>
      <c r="FV538" s="35"/>
      <c r="FW538" s="35"/>
      <c r="FX538" s="35"/>
      <c r="FY538" s="35"/>
      <c r="FZ538" s="35"/>
      <c r="GA538" s="35"/>
      <c r="GB538" s="35"/>
      <c r="GC538" s="35"/>
      <c r="GD538" s="35"/>
      <c r="GE538" s="42"/>
    </row>
    <row r="539" spans="1:187" s="25" customFormat="1" ht="20.149999999999999" customHeight="1" x14ac:dyDescent="0.35">
      <c r="A539" s="211">
        <f t="shared" ref="A539:A599" si="442">A537+1</f>
        <v>262</v>
      </c>
      <c r="B539" s="213" t="str">
        <f ca="1">HYPERLINK("#"&amp;"PAINEL!"&amp;ADDRESS(ROW(PAINEL!$B$40)+$A539,2),TRIM(INDIRECT("PAINEL!"&amp;ADDRESS(ROW(PAINEL!$B$40)+$A539,COLUMN(LANÇAMENTOS!C535)))))</f>
        <v/>
      </c>
      <c r="C539" s="215" t="str">
        <f ca="1">TRIM(INDIRECT("PAINEL!"&amp;ADDRESS(ROW(PAINEL!$B$40)+$A539,COLUMN(LANÇAMENTOS!E535))))</f>
        <v/>
      </c>
      <c r="D539" s="215" t="str">
        <f ca="1">TRIM(INDIRECT("PAINEL!"&amp;ADDRESS(ROW(PAINEL!$B$40)+$A539,COLUMN(LANÇAMENTOS!K535))))</f>
        <v/>
      </c>
      <c r="E539" s="217"/>
      <c r="F539" s="199" t="str">
        <f t="shared" ref="F539" ca="1" si="443">IF(B539&lt;&gt;"",E539+SUM(H539:GE539)-SUM(H540:GE540),"")</f>
        <v/>
      </c>
      <c r="G539" s="27" t="s">
        <v>43</v>
      </c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  <c r="BY539" s="36"/>
      <c r="BZ539" s="36"/>
      <c r="CA539" s="36"/>
      <c r="CB539" s="36"/>
      <c r="CC539" s="36"/>
      <c r="CD539" s="36"/>
      <c r="CE539" s="36"/>
      <c r="CF539" s="36"/>
      <c r="CG539" s="36"/>
      <c r="CH539" s="36"/>
      <c r="CI539" s="36"/>
      <c r="CJ539" s="36"/>
      <c r="CK539" s="36"/>
      <c r="CL539" s="36"/>
      <c r="CM539" s="36"/>
      <c r="CN539" s="36"/>
      <c r="CO539" s="36"/>
      <c r="CP539" s="36"/>
      <c r="CQ539" s="36"/>
      <c r="CR539" s="36"/>
      <c r="CS539" s="36"/>
      <c r="CT539" s="36"/>
      <c r="CU539" s="36"/>
      <c r="CV539" s="36"/>
      <c r="CW539" s="36"/>
      <c r="CX539" s="36"/>
      <c r="CY539" s="36"/>
      <c r="CZ539" s="36"/>
      <c r="DA539" s="36"/>
      <c r="DB539" s="36"/>
      <c r="DC539" s="36"/>
      <c r="DD539" s="36"/>
      <c r="DE539" s="36"/>
      <c r="DF539" s="36"/>
      <c r="DG539" s="36"/>
      <c r="DH539" s="36"/>
      <c r="DI539" s="36"/>
      <c r="DJ539" s="36"/>
      <c r="DK539" s="36"/>
      <c r="DL539" s="36"/>
      <c r="DM539" s="36"/>
      <c r="DN539" s="36"/>
      <c r="DO539" s="36"/>
      <c r="DP539" s="36"/>
      <c r="DQ539" s="36"/>
      <c r="DR539" s="36"/>
      <c r="DS539" s="36"/>
      <c r="DT539" s="36"/>
      <c r="DU539" s="36"/>
      <c r="DV539" s="36"/>
      <c r="DW539" s="36"/>
      <c r="DX539" s="36"/>
      <c r="DY539" s="36"/>
      <c r="DZ539" s="36"/>
      <c r="EA539" s="36"/>
      <c r="EB539" s="36"/>
      <c r="EC539" s="36"/>
      <c r="ED539" s="36"/>
      <c r="EE539" s="36"/>
      <c r="EF539" s="36"/>
      <c r="EG539" s="36"/>
      <c r="EH539" s="36"/>
      <c r="EI539" s="36"/>
      <c r="EJ539" s="36"/>
      <c r="EK539" s="36"/>
      <c r="EL539" s="36"/>
      <c r="EM539" s="36"/>
      <c r="EN539" s="36"/>
      <c r="EO539" s="36"/>
      <c r="EP539" s="36"/>
      <c r="EQ539" s="36"/>
      <c r="ER539" s="36"/>
      <c r="ES539" s="36"/>
      <c r="ET539" s="36"/>
      <c r="EU539" s="36"/>
      <c r="EV539" s="36"/>
      <c r="EW539" s="36"/>
      <c r="EX539" s="36"/>
      <c r="EY539" s="36"/>
      <c r="EZ539" s="36"/>
      <c r="FA539" s="36"/>
      <c r="FB539" s="36"/>
      <c r="FC539" s="36"/>
      <c r="FD539" s="36"/>
      <c r="FE539" s="36"/>
      <c r="FF539" s="36"/>
      <c r="FG539" s="36"/>
      <c r="FH539" s="36"/>
      <c r="FI539" s="36"/>
      <c r="FJ539" s="36"/>
      <c r="FK539" s="36"/>
      <c r="FL539" s="36"/>
      <c r="FM539" s="36"/>
      <c r="FN539" s="36"/>
      <c r="FO539" s="36"/>
      <c r="FP539" s="36"/>
      <c r="FQ539" s="36"/>
      <c r="FR539" s="36"/>
      <c r="FS539" s="36"/>
      <c r="FT539" s="36"/>
      <c r="FU539" s="36"/>
      <c r="FV539" s="36"/>
      <c r="FW539" s="36"/>
      <c r="FX539" s="36"/>
      <c r="FY539" s="36"/>
      <c r="FZ539" s="36"/>
      <c r="GA539" s="36"/>
      <c r="GB539" s="36"/>
      <c r="GC539" s="36"/>
      <c r="GD539" s="36"/>
      <c r="GE539" s="37"/>
    </row>
    <row r="540" spans="1:187" s="25" customFormat="1" ht="20.149999999999999" customHeight="1" x14ac:dyDescent="0.35">
      <c r="A540" s="212"/>
      <c r="B540" s="214"/>
      <c r="C540" s="216"/>
      <c r="D540" s="216"/>
      <c r="E540" s="218"/>
      <c r="F540" s="200"/>
      <c r="G540" s="28" t="s">
        <v>44</v>
      </c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8"/>
      <c r="GA540" s="38"/>
      <c r="GB540" s="38"/>
      <c r="GC540" s="38"/>
      <c r="GD540" s="38"/>
      <c r="GE540" s="39"/>
    </row>
    <row r="541" spans="1:187" s="25" customFormat="1" ht="20.149999999999999" customHeight="1" x14ac:dyDescent="0.35">
      <c r="A541" s="203">
        <f t="shared" ref="A541" si="444">A539+1</f>
        <v>263</v>
      </c>
      <c r="B541" s="205" t="str">
        <f ca="1">HYPERLINK("#"&amp;"PAINEL!"&amp;ADDRESS(ROW(PAINEL!$B$40)+$A541,2),TRIM(INDIRECT("PAINEL!"&amp;ADDRESS(ROW(PAINEL!$B$40)+$A541,COLUMN(LANÇAMENTOS!C537)))))</f>
        <v/>
      </c>
      <c r="C541" s="207" t="str">
        <f ca="1">TRIM(INDIRECT("PAINEL!"&amp;ADDRESS(ROW(PAINEL!$B$40)+$A541,COLUMN(LANÇAMENTOS!E537))))</f>
        <v/>
      </c>
      <c r="D541" s="207" t="str">
        <f ca="1">TRIM(INDIRECT("PAINEL!"&amp;ADDRESS(ROW(PAINEL!$B$40)+$A541,COLUMN(LANÇAMENTOS!K537))))</f>
        <v/>
      </c>
      <c r="E541" s="209"/>
      <c r="F541" s="201" t="str">
        <f t="shared" ref="F541" ca="1" si="445">IF(B541&lt;&gt;"",E541+SUM(H541:GE541)-SUM(H542:GE542),"")</f>
        <v/>
      </c>
      <c r="G541" s="29" t="s">
        <v>43</v>
      </c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  <c r="BW541" s="40"/>
      <c r="BX541" s="40"/>
      <c r="BY541" s="40"/>
      <c r="BZ541" s="40"/>
      <c r="CA541" s="40"/>
      <c r="CB541" s="40"/>
      <c r="CC541" s="40"/>
      <c r="CD541" s="40"/>
      <c r="CE541" s="40"/>
      <c r="CF541" s="40"/>
      <c r="CG541" s="40"/>
      <c r="CH541" s="40"/>
      <c r="CI541" s="40"/>
      <c r="CJ541" s="40"/>
      <c r="CK541" s="40"/>
      <c r="CL541" s="40"/>
      <c r="CM541" s="40"/>
      <c r="CN541" s="40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  <c r="DJ541" s="40"/>
      <c r="DK541" s="40"/>
      <c r="DL541" s="40"/>
      <c r="DM541" s="40"/>
      <c r="DN541" s="40"/>
      <c r="DO541" s="40"/>
      <c r="DP541" s="40"/>
      <c r="DQ541" s="40"/>
      <c r="DR541" s="40"/>
      <c r="DS541" s="40"/>
      <c r="DT541" s="40"/>
      <c r="DU541" s="40"/>
      <c r="DV541" s="40"/>
      <c r="DW541" s="40"/>
      <c r="DX541" s="40"/>
      <c r="DY541" s="40"/>
      <c r="DZ541" s="40"/>
      <c r="EA541" s="40"/>
      <c r="EB541" s="40"/>
      <c r="EC541" s="40"/>
      <c r="ED541" s="40"/>
      <c r="EE541" s="40"/>
      <c r="EF541" s="40"/>
      <c r="EG541" s="40"/>
      <c r="EH541" s="40"/>
      <c r="EI541" s="40"/>
      <c r="EJ541" s="40"/>
      <c r="EK541" s="40"/>
      <c r="EL541" s="40"/>
      <c r="EM541" s="40"/>
      <c r="EN541" s="40"/>
      <c r="EO541" s="40"/>
      <c r="EP541" s="40"/>
      <c r="EQ541" s="40"/>
      <c r="ER541" s="40"/>
      <c r="ES541" s="40"/>
      <c r="ET541" s="40"/>
      <c r="EU541" s="40"/>
      <c r="EV541" s="40"/>
      <c r="EW541" s="4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1"/>
    </row>
    <row r="542" spans="1:187" s="25" customFormat="1" ht="20.149999999999999" customHeight="1" x14ac:dyDescent="0.35">
      <c r="A542" s="204"/>
      <c r="B542" s="206"/>
      <c r="C542" s="208"/>
      <c r="D542" s="208"/>
      <c r="E542" s="210"/>
      <c r="F542" s="202"/>
      <c r="G542" s="26" t="s">
        <v>44</v>
      </c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  <c r="FM542" s="35"/>
      <c r="FN542" s="35"/>
      <c r="FO542" s="35"/>
      <c r="FP542" s="35"/>
      <c r="FQ542" s="35"/>
      <c r="FR542" s="35"/>
      <c r="FS542" s="35"/>
      <c r="FT542" s="35"/>
      <c r="FU542" s="35"/>
      <c r="FV542" s="35"/>
      <c r="FW542" s="35"/>
      <c r="FX542" s="35"/>
      <c r="FY542" s="35"/>
      <c r="FZ542" s="35"/>
      <c r="GA542" s="35"/>
      <c r="GB542" s="35"/>
      <c r="GC542" s="35"/>
      <c r="GD542" s="35"/>
      <c r="GE542" s="42"/>
    </row>
    <row r="543" spans="1:187" s="25" customFormat="1" ht="20.149999999999999" customHeight="1" x14ac:dyDescent="0.35">
      <c r="A543" s="211">
        <f t="shared" si="442"/>
        <v>264</v>
      </c>
      <c r="B543" s="213" t="str">
        <f ca="1">HYPERLINK("#"&amp;"PAINEL!"&amp;ADDRESS(ROW(PAINEL!$B$40)+$A543,2),TRIM(INDIRECT("PAINEL!"&amp;ADDRESS(ROW(PAINEL!$B$40)+$A543,COLUMN(LANÇAMENTOS!C539)))))</f>
        <v/>
      </c>
      <c r="C543" s="215" t="str">
        <f ca="1">TRIM(INDIRECT("PAINEL!"&amp;ADDRESS(ROW(PAINEL!$B$40)+$A543,COLUMN(LANÇAMENTOS!E539))))</f>
        <v/>
      </c>
      <c r="D543" s="215" t="str">
        <f ca="1">TRIM(INDIRECT("PAINEL!"&amp;ADDRESS(ROW(PAINEL!$B$40)+$A543,COLUMN(LANÇAMENTOS!K539))))</f>
        <v/>
      </c>
      <c r="E543" s="217"/>
      <c r="F543" s="199" t="str">
        <f t="shared" ref="F543" ca="1" si="446">IF(B543&lt;&gt;"",E543+SUM(H543:GE543)-SUM(H544:GE544),"")</f>
        <v/>
      </c>
      <c r="G543" s="27" t="s">
        <v>43</v>
      </c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  <c r="BY543" s="36"/>
      <c r="BZ543" s="36"/>
      <c r="CA543" s="36"/>
      <c r="CB543" s="36"/>
      <c r="CC543" s="36"/>
      <c r="CD543" s="36"/>
      <c r="CE543" s="36"/>
      <c r="CF543" s="36"/>
      <c r="CG543" s="36"/>
      <c r="CH543" s="36"/>
      <c r="CI543" s="36"/>
      <c r="CJ543" s="36"/>
      <c r="CK543" s="36"/>
      <c r="CL543" s="36"/>
      <c r="CM543" s="36"/>
      <c r="CN543" s="36"/>
      <c r="CO543" s="36"/>
      <c r="CP543" s="36"/>
      <c r="CQ543" s="36"/>
      <c r="CR543" s="36"/>
      <c r="CS543" s="36"/>
      <c r="CT543" s="36"/>
      <c r="CU543" s="36"/>
      <c r="CV543" s="36"/>
      <c r="CW543" s="36"/>
      <c r="CX543" s="36"/>
      <c r="CY543" s="36"/>
      <c r="CZ543" s="36"/>
      <c r="DA543" s="36"/>
      <c r="DB543" s="36"/>
      <c r="DC543" s="36"/>
      <c r="DD543" s="36"/>
      <c r="DE543" s="36"/>
      <c r="DF543" s="36"/>
      <c r="DG543" s="36"/>
      <c r="DH543" s="36"/>
      <c r="DI543" s="36"/>
      <c r="DJ543" s="36"/>
      <c r="DK543" s="36"/>
      <c r="DL543" s="36"/>
      <c r="DM543" s="36"/>
      <c r="DN543" s="36"/>
      <c r="DO543" s="36"/>
      <c r="DP543" s="36"/>
      <c r="DQ543" s="36"/>
      <c r="DR543" s="36"/>
      <c r="DS543" s="36"/>
      <c r="DT543" s="36"/>
      <c r="DU543" s="36"/>
      <c r="DV543" s="36"/>
      <c r="DW543" s="36"/>
      <c r="DX543" s="36"/>
      <c r="DY543" s="36"/>
      <c r="DZ543" s="36"/>
      <c r="EA543" s="36"/>
      <c r="EB543" s="36"/>
      <c r="EC543" s="36"/>
      <c r="ED543" s="36"/>
      <c r="EE543" s="36"/>
      <c r="EF543" s="36"/>
      <c r="EG543" s="36"/>
      <c r="EH543" s="36"/>
      <c r="EI543" s="36"/>
      <c r="EJ543" s="36"/>
      <c r="EK543" s="36"/>
      <c r="EL543" s="36"/>
      <c r="EM543" s="36"/>
      <c r="EN543" s="36"/>
      <c r="EO543" s="36"/>
      <c r="EP543" s="36"/>
      <c r="EQ543" s="36"/>
      <c r="ER543" s="36"/>
      <c r="ES543" s="36"/>
      <c r="ET543" s="36"/>
      <c r="EU543" s="36"/>
      <c r="EV543" s="36"/>
      <c r="EW543" s="36"/>
      <c r="EX543" s="36"/>
      <c r="EY543" s="36"/>
      <c r="EZ543" s="36"/>
      <c r="FA543" s="36"/>
      <c r="FB543" s="36"/>
      <c r="FC543" s="36"/>
      <c r="FD543" s="36"/>
      <c r="FE543" s="36"/>
      <c r="FF543" s="36"/>
      <c r="FG543" s="36"/>
      <c r="FH543" s="36"/>
      <c r="FI543" s="36"/>
      <c r="FJ543" s="36"/>
      <c r="FK543" s="36"/>
      <c r="FL543" s="36"/>
      <c r="FM543" s="36"/>
      <c r="FN543" s="36"/>
      <c r="FO543" s="36"/>
      <c r="FP543" s="36"/>
      <c r="FQ543" s="36"/>
      <c r="FR543" s="36"/>
      <c r="FS543" s="36"/>
      <c r="FT543" s="36"/>
      <c r="FU543" s="36"/>
      <c r="FV543" s="36"/>
      <c r="FW543" s="36"/>
      <c r="FX543" s="36"/>
      <c r="FY543" s="36"/>
      <c r="FZ543" s="36"/>
      <c r="GA543" s="36"/>
      <c r="GB543" s="36"/>
      <c r="GC543" s="36"/>
      <c r="GD543" s="36"/>
      <c r="GE543" s="37"/>
    </row>
    <row r="544" spans="1:187" s="25" customFormat="1" ht="20.149999999999999" customHeight="1" x14ac:dyDescent="0.35">
      <c r="A544" s="212"/>
      <c r="B544" s="214"/>
      <c r="C544" s="216"/>
      <c r="D544" s="216"/>
      <c r="E544" s="218"/>
      <c r="F544" s="200"/>
      <c r="G544" s="28" t="s">
        <v>44</v>
      </c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8"/>
      <c r="GA544" s="38"/>
      <c r="GB544" s="38"/>
      <c r="GC544" s="38"/>
      <c r="GD544" s="38"/>
      <c r="GE544" s="39"/>
    </row>
    <row r="545" spans="1:187" s="25" customFormat="1" ht="20.149999999999999" customHeight="1" x14ac:dyDescent="0.35">
      <c r="A545" s="203">
        <f t="shared" ref="A545" si="447">A543+1</f>
        <v>265</v>
      </c>
      <c r="B545" s="205" t="str">
        <f ca="1">HYPERLINK("#"&amp;"PAINEL!"&amp;ADDRESS(ROW(PAINEL!$B$40)+$A545,2),TRIM(INDIRECT("PAINEL!"&amp;ADDRESS(ROW(PAINEL!$B$40)+$A545,COLUMN(LANÇAMENTOS!C541)))))</f>
        <v/>
      </c>
      <c r="C545" s="207" t="str">
        <f ca="1">TRIM(INDIRECT("PAINEL!"&amp;ADDRESS(ROW(PAINEL!$B$40)+$A545,COLUMN(LANÇAMENTOS!E541))))</f>
        <v/>
      </c>
      <c r="D545" s="207" t="str">
        <f ca="1">TRIM(INDIRECT("PAINEL!"&amp;ADDRESS(ROW(PAINEL!$B$40)+$A545,COLUMN(LANÇAMENTOS!K541))))</f>
        <v/>
      </c>
      <c r="E545" s="209"/>
      <c r="F545" s="201" t="str">
        <f t="shared" ref="F545" ca="1" si="448">IF(B545&lt;&gt;"",E545+SUM(H545:GE545)-SUM(H546:GE546),"")</f>
        <v/>
      </c>
      <c r="G545" s="29" t="s">
        <v>43</v>
      </c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1"/>
    </row>
    <row r="546" spans="1:187" s="25" customFormat="1" ht="20.149999999999999" customHeight="1" x14ac:dyDescent="0.35">
      <c r="A546" s="204"/>
      <c r="B546" s="206"/>
      <c r="C546" s="208"/>
      <c r="D546" s="208"/>
      <c r="E546" s="210"/>
      <c r="F546" s="202"/>
      <c r="G546" s="26" t="s">
        <v>44</v>
      </c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  <c r="FM546" s="35"/>
      <c r="FN546" s="35"/>
      <c r="FO546" s="35"/>
      <c r="FP546" s="35"/>
      <c r="FQ546" s="35"/>
      <c r="FR546" s="35"/>
      <c r="FS546" s="35"/>
      <c r="FT546" s="35"/>
      <c r="FU546" s="35"/>
      <c r="FV546" s="35"/>
      <c r="FW546" s="35"/>
      <c r="FX546" s="35"/>
      <c r="FY546" s="35"/>
      <c r="FZ546" s="35"/>
      <c r="GA546" s="35"/>
      <c r="GB546" s="35"/>
      <c r="GC546" s="35"/>
      <c r="GD546" s="35"/>
      <c r="GE546" s="42"/>
    </row>
    <row r="547" spans="1:187" s="25" customFormat="1" ht="20.149999999999999" customHeight="1" x14ac:dyDescent="0.35">
      <c r="A547" s="211">
        <f t="shared" si="442"/>
        <v>266</v>
      </c>
      <c r="B547" s="213" t="str">
        <f ca="1">HYPERLINK("#"&amp;"PAINEL!"&amp;ADDRESS(ROW(PAINEL!$B$40)+$A547,2),TRIM(INDIRECT("PAINEL!"&amp;ADDRESS(ROW(PAINEL!$B$40)+$A547,COLUMN(LANÇAMENTOS!C543)))))</f>
        <v/>
      </c>
      <c r="C547" s="215" t="str">
        <f ca="1">TRIM(INDIRECT("PAINEL!"&amp;ADDRESS(ROW(PAINEL!$B$40)+$A547,COLUMN(LANÇAMENTOS!E543))))</f>
        <v/>
      </c>
      <c r="D547" s="215" t="str">
        <f ca="1">TRIM(INDIRECT("PAINEL!"&amp;ADDRESS(ROW(PAINEL!$B$40)+$A547,COLUMN(LANÇAMENTOS!K543))))</f>
        <v/>
      </c>
      <c r="E547" s="217"/>
      <c r="F547" s="199" t="str">
        <f t="shared" ref="F547" ca="1" si="449">IF(B547&lt;&gt;"",E547+SUM(H547:GE547)-SUM(H548:GE548),"")</f>
        <v/>
      </c>
      <c r="G547" s="27" t="s">
        <v>43</v>
      </c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  <c r="BY547" s="36"/>
      <c r="BZ547" s="36"/>
      <c r="CA547" s="36"/>
      <c r="CB547" s="36"/>
      <c r="CC547" s="36"/>
      <c r="CD547" s="36"/>
      <c r="CE547" s="36"/>
      <c r="CF547" s="36"/>
      <c r="CG547" s="36"/>
      <c r="CH547" s="36"/>
      <c r="CI547" s="36"/>
      <c r="CJ547" s="36"/>
      <c r="CK547" s="36"/>
      <c r="CL547" s="36"/>
      <c r="CM547" s="36"/>
      <c r="CN547" s="36"/>
      <c r="CO547" s="36"/>
      <c r="CP547" s="36"/>
      <c r="CQ547" s="36"/>
      <c r="CR547" s="36"/>
      <c r="CS547" s="36"/>
      <c r="CT547" s="36"/>
      <c r="CU547" s="36"/>
      <c r="CV547" s="36"/>
      <c r="CW547" s="36"/>
      <c r="CX547" s="36"/>
      <c r="CY547" s="36"/>
      <c r="CZ547" s="36"/>
      <c r="DA547" s="36"/>
      <c r="DB547" s="36"/>
      <c r="DC547" s="36"/>
      <c r="DD547" s="36"/>
      <c r="DE547" s="36"/>
      <c r="DF547" s="36"/>
      <c r="DG547" s="36"/>
      <c r="DH547" s="36"/>
      <c r="DI547" s="36"/>
      <c r="DJ547" s="36"/>
      <c r="DK547" s="36"/>
      <c r="DL547" s="36"/>
      <c r="DM547" s="36"/>
      <c r="DN547" s="36"/>
      <c r="DO547" s="36"/>
      <c r="DP547" s="36"/>
      <c r="DQ547" s="36"/>
      <c r="DR547" s="36"/>
      <c r="DS547" s="36"/>
      <c r="DT547" s="36"/>
      <c r="DU547" s="36"/>
      <c r="DV547" s="36"/>
      <c r="DW547" s="36"/>
      <c r="DX547" s="36"/>
      <c r="DY547" s="36"/>
      <c r="DZ547" s="36"/>
      <c r="EA547" s="36"/>
      <c r="EB547" s="36"/>
      <c r="EC547" s="36"/>
      <c r="ED547" s="36"/>
      <c r="EE547" s="36"/>
      <c r="EF547" s="36"/>
      <c r="EG547" s="36"/>
      <c r="EH547" s="36"/>
      <c r="EI547" s="36"/>
      <c r="EJ547" s="36"/>
      <c r="EK547" s="36"/>
      <c r="EL547" s="36"/>
      <c r="EM547" s="36"/>
      <c r="EN547" s="36"/>
      <c r="EO547" s="36"/>
      <c r="EP547" s="36"/>
      <c r="EQ547" s="36"/>
      <c r="ER547" s="36"/>
      <c r="ES547" s="36"/>
      <c r="ET547" s="36"/>
      <c r="EU547" s="36"/>
      <c r="EV547" s="36"/>
      <c r="EW547" s="36"/>
      <c r="EX547" s="36"/>
      <c r="EY547" s="36"/>
      <c r="EZ547" s="36"/>
      <c r="FA547" s="36"/>
      <c r="FB547" s="36"/>
      <c r="FC547" s="36"/>
      <c r="FD547" s="36"/>
      <c r="FE547" s="36"/>
      <c r="FF547" s="36"/>
      <c r="FG547" s="36"/>
      <c r="FH547" s="36"/>
      <c r="FI547" s="36"/>
      <c r="FJ547" s="36"/>
      <c r="FK547" s="36"/>
      <c r="FL547" s="36"/>
      <c r="FM547" s="36"/>
      <c r="FN547" s="36"/>
      <c r="FO547" s="36"/>
      <c r="FP547" s="36"/>
      <c r="FQ547" s="36"/>
      <c r="FR547" s="36"/>
      <c r="FS547" s="36"/>
      <c r="FT547" s="36"/>
      <c r="FU547" s="36"/>
      <c r="FV547" s="36"/>
      <c r="FW547" s="36"/>
      <c r="FX547" s="36"/>
      <c r="FY547" s="36"/>
      <c r="FZ547" s="36"/>
      <c r="GA547" s="36"/>
      <c r="GB547" s="36"/>
      <c r="GC547" s="36"/>
      <c r="GD547" s="36"/>
      <c r="GE547" s="37"/>
    </row>
    <row r="548" spans="1:187" s="25" customFormat="1" ht="20.149999999999999" customHeight="1" x14ac:dyDescent="0.35">
      <c r="A548" s="212"/>
      <c r="B548" s="214"/>
      <c r="C548" s="216"/>
      <c r="D548" s="216"/>
      <c r="E548" s="218"/>
      <c r="F548" s="200"/>
      <c r="G548" s="28" t="s">
        <v>44</v>
      </c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8"/>
      <c r="GA548" s="38"/>
      <c r="GB548" s="38"/>
      <c r="GC548" s="38"/>
      <c r="GD548" s="38"/>
      <c r="GE548" s="39"/>
    </row>
    <row r="549" spans="1:187" s="25" customFormat="1" ht="20.149999999999999" customHeight="1" x14ac:dyDescent="0.35">
      <c r="A549" s="203">
        <f t="shared" ref="A549" si="450">A547+1</f>
        <v>267</v>
      </c>
      <c r="B549" s="205" t="str">
        <f ca="1">HYPERLINK("#"&amp;"PAINEL!"&amp;ADDRESS(ROW(PAINEL!$B$40)+$A549,2),TRIM(INDIRECT("PAINEL!"&amp;ADDRESS(ROW(PAINEL!$B$40)+$A549,COLUMN(LANÇAMENTOS!C545)))))</f>
        <v/>
      </c>
      <c r="C549" s="207" t="str">
        <f ca="1">TRIM(INDIRECT("PAINEL!"&amp;ADDRESS(ROW(PAINEL!$B$40)+$A549,COLUMN(LANÇAMENTOS!E545))))</f>
        <v/>
      </c>
      <c r="D549" s="207" t="str">
        <f ca="1">TRIM(INDIRECT("PAINEL!"&amp;ADDRESS(ROW(PAINEL!$B$40)+$A549,COLUMN(LANÇAMENTOS!K545))))</f>
        <v/>
      </c>
      <c r="E549" s="209"/>
      <c r="F549" s="201" t="str">
        <f t="shared" ref="F549" ca="1" si="451">IF(B549&lt;&gt;"",E549+SUM(H549:GE549)-SUM(H550:GE550),"")</f>
        <v/>
      </c>
      <c r="G549" s="29" t="s">
        <v>43</v>
      </c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1"/>
    </row>
    <row r="550" spans="1:187" s="25" customFormat="1" ht="20.149999999999999" customHeight="1" x14ac:dyDescent="0.35">
      <c r="A550" s="204"/>
      <c r="B550" s="206"/>
      <c r="C550" s="208"/>
      <c r="D550" s="208"/>
      <c r="E550" s="210"/>
      <c r="F550" s="202"/>
      <c r="G550" s="26" t="s">
        <v>44</v>
      </c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  <c r="DP550" s="35"/>
      <c r="DQ550" s="35"/>
      <c r="DR550" s="35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35"/>
      <c r="FX550" s="35"/>
      <c r="FY550" s="35"/>
      <c r="FZ550" s="35"/>
      <c r="GA550" s="35"/>
      <c r="GB550" s="35"/>
      <c r="GC550" s="35"/>
      <c r="GD550" s="35"/>
      <c r="GE550" s="42"/>
    </row>
    <row r="551" spans="1:187" s="25" customFormat="1" ht="20.149999999999999" customHeight="1" x14ac:dyDescent="0.35">
      <c r="A551" s="211">
        <f t="shared" si="442"/>
        <v>268</v>
      </c>
      <c r="B551" s="213" t="str">
        <f ca="1">HYPERLINK("#"&amp;"PAINEL!"&amp;ADDRESS(ROW(PAINEL!$B$40)+$A551,2),TRIM(INDIRECT("PAINEL!"&amp;ADDRESS(ROW(PAINEL!$B$40)+$A551,COLUMN(LANÇAMENTOS!C547)))))</f>
        <v/>
      </c>
      <c r="C551" s="215" t="str">
        <f ca="1">TRIM(INDIRECT("PAINEL!"&amp;ADDRESS(ROW(PAINEL!$B$40)+$A551,COLUMN(LANÇAMENTOS!E547))))</f>
        <v/>
      </c>
      <c r="D551" s="215" t="str">
        <f ca="1">TRIM(INDIRECT("PAINEL!"&amp;ADDRESS(ROW(PAINEL!$B$40)+$A551,COLUMN(LANÇAMENTOS!K547))))</f>
        <v/>
      </c>
      <c r="E551" s="217"/>
      <c r="F551" s="199" t="str">
        <f t="shared" ref="F551" ca="1" si="452">IF(B551&lt;&gt;"",E551+SUM(H551:GE551)-SUM(H552:GE552),"")</f>
        <v/>
      </c>
      <c r="G551" s="27" t="s">
        <v>43</v>
      </c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  <c r="BY551" s="36"/>
      <c r="BZ551" s="36"/>
      <c r="CA551" s="36"/>
      <c r="CB551" s="36"/>
      <c r="CC551" s="36"/>
      <c r="CD551" s="36"/>
      <c r="CE551" s="36"/>
      <c r="CF551" s="36"/>
      <c r="CG551" s="36"/>
      <c r="CH551" s="36"/>
      <c r="CI551" s="36"/>
      <c r="CJ551" s="36"/>
      <c r="CK551" s="36"/>
      <c r="CL551" s="36"/>
      <c r="CM551" s="36"/>
      <c r="CN551" s="36"/>
      <c r="CO551" s="36"/>
      <c r="CP551" s="36"/>
      <c r="CQ551" s="36"/>
      <c r="CR551" s="36"/>
      <c r="CS551" s="36"/>
      <c r="CT551" s="36"/>
      <c r="CU551" s="36"/>
      <c r="CV551" s="36"/>
      <c r="CW551" s="36"/>
      <c r="CX551" s="36"/>
      <c r="CY551" s="36"/>
      <c r="CZ551" s="36"/>
      <c r="DA551" s="36"/>
      <c r="DB551" s="36"/>
      <c r="DC551" s="36"/>
      <c r="DD551" s="36"/>
      <c r="DE551" s="36"/>
      <c r="DF551" s="36"/>
      <c r="DG551" s="36"/>
      <c r="DH551" s="36"/>
      <c r="DI551" s="36"/>
      <c r="DJ551" s="36"/>
      <c r="DK551" s="36"/>
      <c r="DL551" s="36"/>
      <c r="DM551" s="36"/>
      <c r="DN551" s="36"/>
      <c r="DO551" s="36"/>
      <c r="DP551" s="36"/>
      <c r="DQ551" s="36"/>
      <c r="DR551" s="36"/>
      <c r="DS551" s="36"/>
      <c r="DT551" s="36"/>
      <c r="DU551" s="36"/>
      <c r="DV551" s="36"/>
      <c r="DW551" s="36"/>
      <c r="DX551" s="36"/>
      <c r="DY551" s="36"/>
      <c r="DZ551" s="36"/>
      <c r="EA551" s="36"/>
      <c r="EB551" s="36"/>
      <c r="EC551" s="36"/>
      <c r="ED551" s="36"/>
      <c r="EE551" s="36"/>
      <c r="EF551" s="36"/>
      <c r="EG551" s="36"/>
      <c r="EH551" s="36"/>
      <c r="EI551" s="36"/>
      <c r="EJ551" s="36"/>
      <c r="EK551" s="36"/>
      <c r="EL551" s="36"/>
      <c r="EM551" s="36"/>
      <c r="EN551" s="36"/>
      <c r="EO551" s="36"/>
      <c r="EP551" s="36"/>
      <c r="EQ551" s="36"/>
      <c r="ER551" s="36"/>
      <c r="ES551" s="36"/>
      <c r="ET551" s="36"/>
      <c r="EU551" s="36"/>
      <c r="EV551" s="36"/>
      <c r="EW551" s="36"/>
      <c r="EX551" s="36"/>
      <c r="EY551" s="36"/>
      <c r="EZ551" s="36"/>
      <c r="FA551" s="36"/>
      <c r="FB551" s="36"/>
      <c r="FC551" s="36"/>
      <c r="FD551" s="36"/>
      <c r="FE551" s="36"/>
      <c r="FF551" s="36"/>
      <c r="FG551" s="36"/>
      <c r="FH551" s="36"/>
      <c r="FI551" s="36"/>
      <c r="FJ551" s="36"/>
      <c r="FK551" s="36"/>
      <c r="FL551" s="36"/>
      <c r="FM551" s="36"/>
      <c r="FN551" s="36"/>
      <c r="FO551" s="36"/>
      <c r="FP551" s="36"/>
      <c r="FQ551" s="36"/>
      <c r="FR551" s="36"/>
      <c r="FS551" s="36"/>
      <c r="FT551" s="36"/>
      <c r="FU551" s="36"/>
      <c r="FV551" s="36"/>
      <c r="FW551" s="36"/>
      <c r="FX551" s="36"/>
      <c r="FY551" s="36"/>
      <c r="FZ551" s="36"/>
      <c r="GA551" s="36"/>
      <c r="GB551" s="36"/>
      <c r="GC551" s="36"/>
      <c r="GD551" s="36"/>
      <c r="GE551" s="37"/>
    </row>
    <row r="552" spans="1:187" s="25" customFormat="1" ht="20.149999999999999" customHeight="1" x14ac:dyDescent="0.35">
      <c r="A552" s="212"/>
      <c r="B552" s="214"/>
      <c r="C552" s="216"/>
      <c r="D552" s="216"/>
      <c r="E552" s="218"/>
      <c r="F552" s="200"/>
      <c r="G552" s="28" t="s">
        <v>44</v>
      </c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8"/>
      <c r="GA552" s="38"/>
      <c r="GB552" s="38"/>
      <c r="GC552" s="38"/>
      <c r="GD552" s="38"/>
      <c r="GE552" s="39"/>
    </row>
    <row r="553" spans="1:187" s="25" customFormat="1" ht="20.149999999999999" customHeight="1" x14ac:dyDescent="0.35">
      <c r="A553" s="203">
        <f t="shared" ref="A553" si="453">A551+1</f>
        <v>269</v>
      </c>
      <c r="B553" s="205" t="str">
        <f ca="1">HYPERLINK("#"&amp;"PAINEL!"&amp;ADDRESS(ROW(PAINEL!$B$40)+$A553,2),TRIM(INDIRECT("PAINEL!"&amp;ADDRESS(ROW(PAINEL!$B$40)+$A553,COLUMN(LANÇAMENTOS!C549)))))</f>
        <v/>
      </c>
      <c r="C553" s="207" t="str">
        <f ca="1">TRIM(INDIRECT("PAINEL!"&amp;ADDRESS(ROW(PAINEL!$B$40)+$A553,COLUMN(LANÇAMENTOS!E549))))</f>
        <v/>
      </c>
      <c r="D553" s="207" t="str">
        <f ca="1">TRIM(INDIRECT("PAINEL!"&amp;ADDRESS(ROW(PAINEL!$B$40)+$A553,COLUMN(LANÇAMENTOS!K549))))</f>
        <v/>
      </c>
      <c r="E553" s="209"/>
      <c r="F553" s="201" t="str">
        <f t="shared" ref="F553" ca="1" si="454">IF(B553&lt;&gt;"",E553+SUM(H553:GE553)-SUM(H554:GE554),"")</f>
        <v/>
      </c>
      <c r="G553" s="29" t="s">
        <v>43</v>
      </c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  <c r="BW553" s="40"/>
      <c r="BX553" s="40"/>
      <c r="BY553" s="40"/>
      <c r="BZ553" s="40"/>
      <c r="CA553" s="40"/>
      <c r="CB553" s="40"/>
      <c r="CC553" s="40"/>
      <c r="CD553" s="40"/>
      <c r="CE553" s="40"/>
      <c r="CF553" s="40"/>
      <c r="CG553" s="40"/>
      <c r="CH553" s="40"/>
      <c r="CI553" s="40"/>
      <c r="CJ553" s="40"/>
      <c r="CK553" s="40"/>
      <c r="CL553" s="40"/>
      <c r="CM553" s="40"/>
      <c r="CN553" s="40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  <c r="DJ553" s="40"/>
      <c r="DK553" s="40"/>
      <c r="DL553" s="40"/>
      <c r="DM553" s="40"/>
      <c r="DN553" s="40"/>
      <c r="DO553" s="40"/>
      <c r="DP553" s="40"/>
      <c r="DQ553" s="40"/>
      <c r="DR553" s="40"/>
      <c r="DS553" s="40"/>
      <c r="DT553" s="40"/>
      <c r="DU553" s="40"/>
      <c r="DV553" s="40"/>
      <c r="DW553" s="40"/>
      <c r="DX553" s="40"/>
      <c r="DY553" s="40"/>
      <c r="DZ553" s="40"/>
      <c r="EA553" s="40"/>
      <c r="EB553" s="40"/>
      <c r="EC553" s="40"/>
      <c r="ED553" s="40"/>
      <c r="EE553" s="40"/>
      <c r="EF553" s="40"/>
      <c r="EG553" s="40"/>
      <c r="EH553" s="40"/>
      <c r="EI553" s="40"/>
      <c r="EJ553" s="40"/>
      <c r="EK553" s="40"/>
      <c r="EL553" s="40"/>
      <c r="EM553" s="40"/>
      <c r="EN553" s="40"/>
      <c r="EO553" s="40"/>
      <c r="EP553" s="40"/>
      <c r="EQ553" s="40"/>
      <c r="ER553" s="40"/>
      <c r="ES553" s="40"/>
      <c r="ET553" s="40"/>
      <c r="EU553" s="40"/>
      <c r="EV553" s="40"/>
      <c r="EW553" s="4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1"/>
    </row>
    <row r="554" spans="1:187" s="25" customFormat="1" ht="20.149999999999999" customHeight="1" x14ac:dyDescent="0.35">
      <c r="A554" s="204"/>
      <c r="B554" s="206"/>
      <c r="C554" s="208"/>
      <c r="D554" s="208"/>
      <c r="E554" s="210"/>
      <c r="F554" s="202"/>
      <c r="G554" s="26" t="s">
        <v>44</v>
      </c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  <c r="FM554" s="35"/>
      <c r="FN554" s="35"/>
      <c r="FO554" s="35"/>
      <c r="FP554" s="35"/>
      <c r="FQ554" s="35"/>
      <c r="FR554" s="35"/>
      <c r="FS554" s="35"/>
      <c r="FT554" s="35"/>
      <c r="FU554" s="35"/>
      <c r="FV554" s="35"/>
      <c r="FW554" s="35"/>
      <c r="FX554" s="35"/>
      <c r="FY554" s="35"/>
      <c r="FZ554" s="35"/>
      <c r="GA554" s="35"/>
      <c r="GB554" s="35"/>
      <c r="GC554" s="35"/>
      <c r="GD554" s="35"/>
      <c r="GE554" s="42"/>
    </row>
    <row r="555" spans="1:187" s="25" customFormat="1" ht="20.149999999999999" customHeight="1" x14ac:dyDescent="0.35">
      <c r="A555" s="211">
        <f t="shared" si="442"/>
        <v>270</v>
      </c>
      <c r="B555" s="213" t="str">
        <f ca="1">HYPERLINK("#"&amp;"PAINEL!"&amp;ADDRESS(ROW(PAINEL!$B$40)+$A555,2),TRIM(INDIRECT("PAINEL!"&amp;ADDRESS(ROW(PAINEL!$B$40)+$A555,COLUMN(LANÇAMENTOS!C551)))))</f>
        <v/>
      </c>
      <c r="C555" s="215" t="str">
        <f ca="1">TRIM(INDIRECT("PAINEL!"&amp;ADDRESS(ROW(PAINEL!$B$40)+$A555,COLUMN(LANÇAMENTOS!E551))))</f>
        <v/>
      </c>
      <c r="D555" s="215" t="str">
        <f ca="1">TRIM(INDIRECT("PAINEL!"&amp;ADDRESS(ROW(PAINEL!$B$40)+$A555,COLUMN(LANÇAMENTOS!K551))))</f>
        <v/>
      </c>
      <c r="E555" s="217"/>
      <c r="F555" s="199" t="str">
        <f t="shared" ref="F555" ca="1" si="455">IF(B555&lt;&gt;"",E555+SUM(H555:GE555)-SUM(H556:GE556),"")</f>
        <v/>
      </c>
      <c r="G555" s="27" t="s">
        <v>43</v>
      </c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  <c r="BY555" s="36"/>
      <c r="BZ555" s="36"/>
      <c r="CA555" s="36"/>
      <c r="CB555" s="36"/>
      <c r="CC555" s="36"/>
      <c r="CD555" s="36"/>
      <c r="CE555" s="36"/>
      <c r="CF555" s="36"/>
      <c r="CG555" s="36"/>
      <c r="CH555" s="36"/>
      <c r="CI555" s="36"/>
      <c r="CJ555" s="36"/>
      <c r="CK555" s="36"/>
      <c r="CL555" s="36"/>
      <c r="CM555" s="36"/>
      <c r="CN555" s="36"/>
      <c r="CO555" s="36"/>
      <c r="CP555" s="36"/>
      <c r="CQ555" s="36"/>
      <c r="CR555" s="36"/>
      <c r="CS555" s="36"/>
      <c r="CT555" s="36"/>
      <c r="CU555" s="36"/>
      <c r="CV555" s="36"/>
      <c r="CW555" s="36"/>
      <c r="CX555" s="36"/>
      <c r="CY555" s="36"/>
      <c r="CZ555" s="36"/>
      <c r="DA555" s="36"/>
      <c r="DB555" s="36"/>
      <c r="DC555" s="36"/>
      <c r="DD555" s="36"/>
      <c r="DE555" s="36"/>
      <c r="DF555" s="36"/>
      <c r="DG555" s="36"/>
      <c r="DH555" s="36"/>
      <c r="DI555" s="36"/>
      <c r="DJ555" s="36"/>
      <c r="DK555" s="36"/>
      <c r="DL555" s="36"/>
      <c r="DM555" s="36"/>
      <c r="DN555" s="36"/>
      <c r="DO555" s="36"/>
      <c r="DP555" s="36"/>
      <c r="DQ555" s="36"/>
      <c r="DR555" s="36"/>
      <c r="DS555" s="36"/>
      <c r="DT555" s="36"/>
      <c r="DU555" s="36"/>
      <c r="DV555" s="36"/>
      <c r="DW555" s="36"/>
      <c r="DX555" s="36"/>
      <c r="DY555" s="36"/>
      <c r="DZ555" s="36"/>
      <c r="EA555" s="36"/>
      <c r="EB555" s="36"/>
      <c r="EC555" s="36"/>
      <c r="ED555" s="36"/>
      <c r="EE555" s="36"/>
      <c r="EF555" s="36"/>
      <c r="EG555" s="36"/>
      <c r="EH555" s="36"/>
      <c r="EI555" s="36"/>
      <c r="EJ555" s="36"/>
      <c r="EK555" s="36"/>
      <c r="EL555" s="36"/>
      <c r="EM555" s="36"/>
      <c r="EN555" s="36"/>
      <c r="EO555" s="36"/>
      <c r="EP555" s="36"/>
      <c r="EQ555" s="36"/>
      <c r="ER555" s="36"/>
      <c r="ES555" s="36"/>
      <c r="ET555" s="36"/>
      <c r="EU555" s="36"/>
      <c r="EV555" s="36"/>
      <c r="EW555" s="36"/>
      <c r="EX555" s="36"/>
      <c r="EY555" s="36"/>
      <c r="EZ555" s="36"/>
      <c r="FA555" s="36"/>
      <c r="FB555" s="36"/>
      <c r="FC555" s="36"/>
      <c r="FD555" s="36"/>
      <c r="FE555" s="36"/>
      <c r="FF555" s="36"/>
      <c r="FG555" s="36"/>
      <c r="FH555" s="36"/>
      <c r="FI555" s="36"/>
      <c r="FJ555" s="36"/>
      <c r="FK555" s="36"/>
      <c r="FL555" s="36"/>
      <c r="FM555" s="36"/>
      <c r="FN555" s="36"/>
      <c r="FO555" s="36"/>
      <c r="FP555" s="36"/>
      <c r="FQ555" s="36"/>
      <c r="FR555" s="36"/>
      <c r="FS555" s="36"/>
      <c r="FT555" s="36"/>
      <c r="FU555" s="36"/>
      <c r="FV555" s="36"/>
      <c r="FW555" s="36"/>
      <c r="FX555" s="36"/>
      <c r="FY555" s="36"/>
      <c r="FZ555" s="36"/>
      <c r="GA555" s="36"/>
      <c r="GB555" s="36"/>
      <c r="GC555" s="36"/>
      <c r="GD555" s="36"/>
      <c r="GE555" s="37"/>
    </row>
    <row r="556" spans="1:187" s="25" customFormat="1" ht="20.149999999999999" customHeight="1" x14ac:dyDescent="0.35">
      <c r="A556" s="212"/>
      <c r="B556" s="214"/>
      <c r="C556" s="216"/>
      <c r="D556" s="216"/>
      <c r="E556" s="218"/>
      <c r="F556" s="200"/>
      <c r="G556" s="28" t="s">
        <v>44</v>
      </c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8"/>
      <c r="GA556" s="38"/>
      <c r="GB556" s="38"/>
      <c r="GC556" s="38"/>
      <c r="GD556" s="38"/>
      <c r="GE556" s="39"/>
    </row>
    <row r="557" spans="1:187" s="25" customFormat="1" ht="20.149999999999999" customHeight="1" x14ac:dyDescent="0.35">
      <c r="A557" s="203">
        <f t="shared" ref="A557" si="456">A555+1</f>
        <v>271</v>
      </c>
      <c r="B557" s="205" t="str">
        <f ca="1">HYPERLINK("#"&amp;"PAINEL!"&amp;ADDRESS(ROW(PAINEL!$B$40)+$A557,2),TRIM(INDIRECT("PAINEL!"&amp;ADDRESS(ROW(PAINEL!$B$40)+$A557,COLUMN(LANÇAMENTOS!C553)))))</f>
        <v/>
      </c>
      <c r="C557" s="207" t="str">
        <f ca="1">TRIM(INDIRECT("PAINEL!"&amp;ADDRESS(ROW(PAINEL!$B$40)+$A557,COLUMN(LANÇAMENTOS!E553))))</f>
        <v/>
      </c>
      <c r="D557" s="207" t="str">
        <f ca="1">TRIM(INDIRECT("PAINEL!"&amp;ADDRESS(ROW(PAINEL!$B$40)+$A557,COLUMN(LANÇAMENTOS!K553))))</f>
        <v/>
      </c>
      <c r="E557" s="209"/>
      <c r="F557" s="201" t="str">
        <f t="shared" ref="F557" ca="1" si="457">IF(B557&lt;&gt;"",E557+SUM(H557:GE557)-SUM(H558:GE558),"")</f>
        <v/>
      </c>
      <c r="G557" s="29" t="s">
        <v>43</v>
      </c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1"/>
    </row>
    <row r="558" spans="1:187" s="25" customFormat="1" ht="20.149999999999999" customHeight="1" x14ac:dyDescent="0.35">
      <c r="A558" s="204"/>
      <c r="B558" s="206"/>
      <c r="C558" s="208"/>
      <c r="D558" s="208"/>
      <c r="E558" s="210"/>
      <c r="F558" s="202"/>
      <c r="G558" s="26" t="s">
        <v>44</v>
      </c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  <c r="FM558" s="35"/>
      <c r="FN558" s="35"/>
      <c r="FO558" s="35"/>
      <c r="FP558" s="35"/>
      <c r="FQ558" s="35"/>
      <c r="FR558" s="35"/>
      <c r="FS558" s="35"/>
      <c r="FT558" s="35"/>
      <c r="FU558" s="35"/>
      <c r="FV558" s="35"/>
      <c r="FW558" s="35"/>
      <c r="FX558" s="35"/>
      <c r="FY558" s="35"/>
      <c r="FZ558" s="35"/>
      <c r="GA558" s="35"/>
      <c r="GB558" s="35"/>
      <c r="GC558" s="35"/>
      <c r="GD558" s="35"/>
      <c r="GE558" s="42"/>
    </row>
    <row r="559" spans="1:187" s="25" customFormat="1" ht="20.149999999999999" customHeight="1" x14ac:dyDescent="0.35">
      <c r="A559" s="211">
        <f t="shared" si="442"/>
        <v>272</v>
      </c>
      <c r="B559" s="213" t="str">
        <f ca="1">HYPERLINK("#"&amp;"PAINEL!"&amp;ADDRESS(ROW(PAINEL!$B$40)+$A559,2),TRIM(INDIRECT("PAINEL!"&amp;ADDRESS(ROW(PAINEL!$B$40)+$A559,COLUMN(LANÇAMENTOS!C555)))))</f>
        <v/>
      </c>
      <c r="C559" s="215" t="str">
        <f ca="1">TRIM(INDIRECT("PAINEL!"&amp;ADDRESS(ROW(PAINEL!$B$40)+$A559,COLUMN(LANÇAMENTOS!E555))))</f>
        <v/>
      </c>
      <c r="D559" s="215" t="str">
        <f ca="1">TRIM(INDIRECT("PAINEL!"&amp;ADDRESS(ROW(PAINEL!$B$40)+$A559,COLUMN(LANÇAMENTOS!K555))))</f>
        <v/>
      </c>
      <c r="E559" s="217"/>
      <c r="F559" s="199" t="str">
        <f t="shared" ref="F559" ca="1" si="458">IF(B559&lt;&gt;"",E559+SUM(H559:GE559)-SUM(H560:GE560),"")</f>
        <v/>
      </c>
      <c r="G559" s="27" t="s">
        <v>43</v>
      </c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  <c r="ET559" s="36"/>
      <c r="EU559" s="36"/>
      <c r="EV559" s="36"/>
      <c r="EW559" s="36"/>
      <c r="EX559" s="36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  <c r="FI559" s="36"/>
      <c r="FJ559" s="36"/>
      <c r="FK559" s="36"/>
      <c r="FL559" s="36"/>
      <c r="FM559" s="36"/>
      <c r="FN559" s="36"/>
      <c r="FO559" s="36"/>
      <c r="FP559" s="36"/>
      <c r="FQ559" s="36"/>
      <c r="FR559" s="36"/>
      <c r="FS559" s="36"/>
      <c r="FT559" s="36"/>
      <c r="FU559" s="36"/>
      <c r="FV559" s="36"/>
      <c r="FW559" s="36"/>
      <c r="FX559" s="36"/>
      <c r="FY559" s="36"/>
      <c r="FZ559" s="36"/>
      <c r="GA559" s="36"/>
      <c r="GB559" s="36"/>
      <c r="GC559" s="36"/>
      <c r="GD559" s="36"/>
      <c r="GE559" s="37"/>
    </row>
    <row r="560" spans="1:187" s="25" customFormat="1" ht="20.149999999999999" customHeight="1" x14ac:dyDescent="0.35">
      <c r="A560" s="212"/>
      <c r="B560" s="214"/>
      <c r="C560" s="216"/>
      <c r="D560" s="216"/>
      <c r="E560" s="218"/>
      <c r="F560" s="200"/>
      <c r="G560" s="28" t="s">
        <v>44</v>
      </c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8"/>
      <c r="GA560" s="38"/>
      <c r="GB560" s="38"/>
      <c r="GC560" s="38"/>
      <c r="GD560" s="38"/>
      <c r="GE560" s="39"/>
    </row>
    <row r="561" spans="1:187" s="25" customFormat="1" ht="20.149999999999999" customHeight="1" x14ac:dyDescent="0.35">
      <c r="A561" s="203">
        <f t="shared" ref="A561" si="459">A559+1</f>
        <v>273</v>
      </c>
      <c r="B561" s="205" t="str">
        <f ca="1">HYPERLINK("#"&amp;"PAINEL!"&amp;ADDRESS(ROW(PAINEL!$B$40)+$A561,2),TRIM(INDIRECT("PAINEL!"&amp;ADDRESS(ROW(PAINEL!$B$40)+$A561,COLUMN(LANÇAMENTOS!C557)))))</f>
        <v/>
      </c>
      <c r="C561" s="207" t="str">
        <f ca="1">TRIM(INDIRECT("PAINEL!"&amp;ADDRESS(ROW(PAINEL!$B$40)+$A561,COLUMN(LANÇAMENTOS!E557))))</f>
        <v/>
      </c>
      <c r="D561" s="207" t="str">
        <f ca="1">TRIM(INDIRECT("PAINEL!"&amp;ADDRESS(ROW(PAINEL!$B$40)+$A561,COLUMN(LANÇAMENTOS!K557))))</f>
        <v/>
      </c>
      <c r="E561" s="209"/>
      <c r="F561" s="201" t="str">
        <f t="shared" ref="F561" ca="1" si="460">IF(B561&lt;&gt;"",E561+SUM(H561:GE561)-SUM(H562:GE562),"")</f>
        <v/>
      </c>
      <c r="G561" s="29" t="s">
        <v>43</v>
      </c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1"/>
    </row>
    <row r="562" spans="1:187" s="25" customFormat="1" ht="20.149999999999999" customHeight="1" x14ac:dyDescent="0.35">
      <c r="A562" s="204"/>
      <c r="B562" s="206"/>
      <c r="C562" s="208"/>
      <c r="D562" s="208"/>
      <c r="E562" s="210"/>
      <c r="F562" s="202"/>
      <c r="G562" s="26" t="s">
        <v>44</v>
      </c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  <c r="FM562" s="35"/>
      <c r="FN562" s="35"/>
      <c r="FO562" s="35"/>
      <c r="FP562" s="35"/>
      <c r="FQ562" s="35"/>
      <c r="FR562" s="35"/>
      <c r="FS562" s="35"/>
      <c r="FT562" s="35"/>
      <c r="FU562" s="35"/>
      <c r="FV562" s="35"/>
      <c r="FW562" s="35"/>
      <c r="FX562" s="35"/>
      <c r="FY562" s="35"/>
      <c r="FZ562" s="35"/>
      <c r="GA562" s="35"/>
      <c r="GB562" s="35"/>
      <c r="GC562" s="35"/>
      <c r="GD562" s="35"/>
      <c r="GE562" s="42"/>
    </row>
    <row r="563" spans="1:187" s="25" customFormat="1" ht="20.149999999999999" customHeight="1" x14ac:dyDescent="0.35">
      <c r="A563" s="211">
        <f t="shared" si="442"/>
        <v>274</v>
      </c>
      <c r="B563" s="213" t="str">
        <f ca="1">HYPERLINK("#"&amp;"PAINEL!"&amp;ADDRESS(ROW(PAINEL!$B$40)+$A563,2),TRIM(INDIRECT("PAINEL!"&amp;ADDRESS(ROW(PAINEL!$B$40)+$A563,COLUMN(LANÇAMENTOS!C559)))))</f>
        <v/>
      </c>
      <c r="C563" s="215" t="str">
        <f ca="1">TRIM(INDIRECT("PAINEL!"&amp;ADDRESS(ROW(PAINEL!$B$40)+$A563,COLUMN(LANÇAMENTOS!E559))))</f>
        <v/>
      </c>
      <c r="D563" s="215" t="str">
        <f ca="1">TRIM(INDIRECT("PAINEL!"&amp;ADDRESS(ROW(PAINEL!$B$40)+$A563,COLUMN(LANÇAMENTOS!K559))))</f>
        <v/>
      </c>
      <c r="E563" s="217"/>
      <c r="F563" s="199" t="str">
        <f t="shared" ref="F563" ca="1" si="461">IF(B563&lt;&gt;"",E563+SUM(H563:GE563)-SUM(H564:GE564),"")</f>
        <v/>
      </c>
      <c r="G563" s="27" t="s">
        <v>43</v>
      </c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  <c r="BY563" s="36"/>
      <c r="BZ563" s="36"/>
      <c r="CA563" s="36"/>
      <c r="CB563" s="36"/>
      <c r="CC563" s="36"/>
      <c r="CD563" s="36"/>
      <c r="CE563" s="36"/>
      <c r="CF563" s="36"/>
      <c r="CG563" s="36"/>
      <c r="CH563" s="36"/>
      <c r="CI563" s="36"/>
      <c r="CJ563" s="36"/>
      <c r="CK563" s="36"/>
      <c r="CL563" s="36"/>
      <c r="CM563" s="36"/>
      <c r="CN563" s="36"/>
      <c r="CO563" s="36"/>
      <c r="CP563" s="36"/>
      <c r="CQ563" s="36"/>
      <c r="CR563" s="36"/>
      <c r="CS563" s="36"/>
      <c r="CT563" s="36"/>
      <c r="CU563" s="36"/>
      <c r="CV563" s="36"/>
      <c r="CW563" s="36"/>
      <c r="CX563" s="36"/>
      <c r="CY563" s="36"/>
      <c r="CZ563" s="36"/>
      <c r="DA563" s="36"/>
      <c r="DB563" s="36"/>
      <c r="DC563" s="36"/>
      <c r="DD563" s="36"/>
      <c r="DE563" s="36"/>
      <c r="DF563" s="36"/>
      <c r="DG563" s="36"/>
      <c r="DH563" s="36"/>
      <c r="DI563" s="36"/>
      <c r="DJ563" s="36"/>
      <c r="DK563" s="36"/>
      <c r="DL563" s="36"/>
      <c r="DM563" s="36"/>
      <c r="DN563" s="36"/>
      <c r="DO563" s="36"/>
      <c r="DP563" s="36"/>
      <c r="DQ563" s="36"/>
      <c r="DR563" s="36"/>
      <c r="DS563" s="36"/>
      <c r="DT563" s="36"/>
      <c r="DU563" s="36"/>
      <c r="DV563" s="36"/>
      <c r="DW563" s="36"/>
      <c r="DX563" s="36"/>
      <c r="DY563" s="36"/>
      <c r="DZ563" s="36"/>
      <c r="EA563" s="36"/>
      <c r="EB563" s="36"/>
      <c r="EC563" s="36"/>
      <c r="ED563" s="36"/>
      <c r="EE563" s="36"/>
      <c r="EF563" s="36"/>
      <c r="EG563" s="36"/>
      <c r="EH563" s="36"/>
      <c r="EI563" s="36"/>
      <c r="EJ563" s="36"/>
      <c r="EK563" s="36"/>
      <c r="EL563" s="36"/>
      <c r="EM563" s="36"/>
      <c r="EN563" s="36"/>
      <c r="EO563" s="36"/>
      <c r="EP563" s="36"/>
      <c r="EQ563" s="36"/>
      <c r="ER563" s="36"/>
      <c r="ES563" s="36"/>
      <c r="ET563" s="36"/>
      <c r="EU563" s="36"/>
      <c r="EV563" s="36"/>
      <c r="EW563" s="36"/>
      <c r="EX563" s="36"/>
      <c r="EY563" s="36"/>
      <c r="EZ563" s="36"/>
      <c r="FA563" s="36"/>
      <c r="FB563" s="36"/>
      <c r="FC563" s="36"/>
      <c r="FD563" s="36"/>
      <c r="FE563" s="36"/>
      <c r="FF563" s="36"/>
      <c r="FG563" s="36"/>
      <c r="FH563" s="36"/>
      <c r="FI563" s="36"/>
      <c r="FJ563" s="36"/>
      <c r="FK563" s="36"/>
      <c r="FL563" s="36"/>
      <c r="FM563" s="36"/>
      <c r="FN563" s="36"/>
      <c r="FO563" s="36"/>
      <c r="FP563" s="36"/>
      <c r="FQ563" s="36"/>
      <c r="FR563" s="36"/>
      <c r="FS563" s="36"/>
      <c r="FT563" s="36"/>
      <c r="FU563" s="36"/>
      <c r="FV563" s="36"/>
      <c r="FW563" s="36"/>
      <c r="FX563" s="36"/>
      <c r="FY563" s="36"/>
      <c r="FZ563" s="36"/>
      <c r="GA563" s="36"/>
      <c r="GB563" s="36"/>
      <c r="GC563" s="36"/>
      <c r="GD563" s="36"/>
      <c r="GE563" s="37"/>
    </row>
    <row r="564" spans="1:187" s="25" customFormat="1" ht="20.149999999999999" customHeight="1" x14ac:dyDescent="0.35">
      <c r="A564" s="212"/>
      <c r="B564" s="214"/>
      <c r="C564" s="216"/>
      <c r="D564" s="216"/>
      <c r="E564" s="218"/>
      <c r="F564" s="200"/>
      <c r="G564" s="28" t="s">
        <v>44</v>
      </c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8"/>
      <c r="GA564" s="38"/>
      <c r="GB564" s="38"/>
      <c r="GC564" s="38"/>
      <c r="GD564" s="38"/>
      <c r="GE564" s="39"/>
    </row>
    <row r="565" spans="1:187" s="25" customFormat="1" ht="20.149999999999999" customHeight="1" x14ac:dyDescent="0.35">
      <c r="A565" s="203">
        <f t="shared" ref="A565" si="462">A563+1</f>
        <v>275</v>
      </c>
      <c r="B565" s="205" t="str">
        <f ca="1">HYPERLINK("#"&amp;"PAINEL!"&amp;ADDRESS(ROW(PAINEL!$B$40)+$A565,2),TRIM(INDIRECT("PAINEL!"&amp;ADDRESS(ROW(PAINEL!$B$40)+$A565,COLUMN(LANÇAMENTOS!C561)))))</f>
        <v/>
      </c>
      <c r="C565" s="207" t="str">
        <f ca="1">TRIM(INDIRECT("PAINEL!"&amp;ADDRESS(ROW(PAINEL!$B$40)+$A565,COLUMN(LANÇAMENTOS!E561))))</f>
        <v/>
      </c>
      <c r="D565" s="207" t="str">
        <f ca="1">TRIM(INDIRECT("PAINEL!"&amp;ADDRESS(ROW(PAINEL!$B$40)+$A565,COLUMN(LANÇAMENTOS!K561))))</f>
        <v/>
      </c>
      <c r="E565" s="209"/>
      <c r="F565" s="201" t="str">
        <f t="shared" ref="F565" ca="1" si="463">IF(B565&lt;&gt;"",E565+SUM(H565:GE565)-SUM(H566:GE566),"")</f>
        <v/>
      </c>
      <c r="G565" s="29" t="s">
        <v>43</v>
      </c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  <c r="CH565" s="40"/>
      <c r="CI565" s="40"/>
      <c r="CJ565" s="40"/>
      <c r="CK565" s="40"/>
      <c r="CL565" s="40"/>
      <c r="CM565" s="40"/>
      <c r="CN565" s="40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  <c r="DJ565" s="40"/>
      <c r="DK565" s="40"/>
      <c r="DL565" s="40"/>
      <c r="DM565" s="40"/>
      <c r="DN565" s="40"/>
      <c r="DO565" s="40"/>
      <c r="DP565" s="40"/>
      <c r="DQ565" s="40"/>
      <c r="DR565" s="40"/>
      <c r="DS565" s="40"/>
      <c r="DT565" s="40"/>
      <c r="DU565" s="40"/>
      <c r="DV565" s="40"/>
      <c r="DW565" s="40"/>
      <c r="DX565" s="40"/>
      <c r="DY565" s="40"/>
      <c r="DZ565" s="40"/>
      <c r="EA565" s="40"/>
      <c r="EB565" s="40"/>
      <c r="EC565" s="40"/>
      <c r="ED565" s="40"/>
      <c r="EE565" s="40"/>
      <c r="EF565" s="40"/>
      <c r="EG565" s="40"/>
      <c r="EH565" s="40"/>
      <c r="EI565" s="40"/>
      <c r="EJ565" s="40"/>
      <c r="EK565" s="40"/>
      <c r="EL565" s="40"/>
      <c r="EM565" s="40"/>
      <c r="EN565" s="40"/>
      <c r="EO565" s="40"/>
      <c r="EP565" s="40"/>
      <c r="EQ565" s="40"/>
      <c r="ER565" s="40"/>
      <c r="ES565" s="40"/>
      <c r="ET565" s="40"/>
      <c r="EU565" s="40"/>
      <c r="EV565" s="40"/>
      <c r="EW565" s="4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1"/>
    </row>
    <row r="566" spans="1:187" s="25" customFormat="1" ht="20.149999999999999" customHeight="1" x14ac:dyDescent="0.35">
      <c r="A566" s="204"/>
      <c r="B566" s="206"/>
      <c r="C566" s="208"/>
      <c r="D566" s="208"/>
      <c r="E566" s="210"/>
      <c r="F566" s="202"/>
      <c r="G566" s="26" t="s">
        <v>44</v>
      </c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  <c r="FM566" s="35"/>
      <c r="FN566" s="35"/>
      <c r="FO566" s="35"/>
      <c r="FP566" s="35"/>
      <c r="FQ566" s="35"/>
      <c r="FR566" s="35"/>
      <c r="FS566" s="35"/>
      <c r="FT566" s="35"/>
      <c r="FU566" s="35"/>
      <c r="FV566" s="35"/>
      <c r="FW566" s="35"/>
      <c r="FX566" s="35"/>
      <c r="FY566" s="35"/>
      <c r="FZ566" s="35"/>
      <c r="GA566" s="35"/>
      <c r="GB566" s="35"/>
      <c r="GC566" s="35"/>
      <c r="GD566" s="35"/>
      <c r="GE566" s="42"/>
    </row>
    <row r="567" spans="1:187" s="25" customFormat="1" ht="20.149999999999999" customHeight="1" x14ac:dyDescent="0.35">
      <c r="A567" s="211">
        <f t="shared" si="442"/>
        <v>276</v>
      </c>
      <c r="B567" s="213" t="str">
        <f ca="1">HYPERLINK("#"&amp;"PAINEL!"&amp;ADDRESS(ROW(PAINEL!$B$40)+$A567,2),TRIM(INDIRECT("PAINEL!"&amp;ADDRESS(ROW(PAINEL!$B$40)+$A567,COLUMN(LANÇAMENTOS!C563)))))</f>
        <v/>
      </c>
      <c r="C567" s="215" t="str">
        <f ca="1">TRIM(INDIRECT("PAINEL!"&amp;ADDRESS(ROW(PAINEL!$B$40)+$A567,COLUMN(LANÇAMENTOS!E563))))</f>
        <v/>
      </c>
      <c r="D567" s="215" t="str">
        <f ca="1">TRIM(INDIRECT("PAINEL!"&amp;ADDRESS(ROW(PAINEL!$B$40)+$A567,COLUMN(LANÇAMENTOS!K563))))</f>
        <v/>
      </c>
      <c r="E567" s="217"/>
      <c r="F567" s="199" t="str">
        <f t="shared" ref="F567" ca="1" si="464">IF(B567&lt;&gt;"",E567+SUM(H567:GE567)-SUM(H568:GE568),"")</f>
        <v/>
      </c>
      <c r="G567" s="27" t="s">
        <v>43</v>
      </c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  <c r="BY567" s="36"/>
      <c r="BZ567" s="36"/>
      <c r="CA567" s="36"/>
      <c r="CB567" s="36"/>
      <c r="CC567" s="36"/>
      <c r="CD567" s="36"/>
      <c r="CE567" s="36"/>
      <c r="CF567" s="36"/>
      <c r="CG567" s="36"/>
      <c r="CH567" s="36"/>
      <c r="CI567" s="36"/>
      <c r="CJ567" s="36"/>
      <c r="CK567" s="36"/>
      <c r="CL567" s="36"/>
      <c r="CM567" s="36"/>
      <c r="CN567" s="36"/>
      <c r="CO567" s="36"/>
      <c r="CP567" s="36"/>
      <c r="CQ567" s="36"/>
      <c r="CR567" s="36"/>
      <c r="CS567" s="36"/>
      <c r="CT567" s="36"/>
      <c r="CU567" s="36"/>
      <c r="CV567" s="36"/>
      <c r="CW567" s="36"/>
      <c r="CX567" s="36"/>
      <c r="CY567" s="36"/>
      <c r="CZ567" s="36"/>
      <c r="DA567" s="36"/>
      <c r="DB567" s="36"/>
      <c r="DC567" s="36"/>
      <c r="DD567" s="36"/>
      <c r="DE567" s="36"/>
      <c r="DF567" s="36"/>
      <c r="DG567" s="36"/>
      <c r="DH567" s="36"/>
      <c r="DI567" s="36"/>
      <c r="DJ567" s="36"/>
      <c r="DK567" s="36"/>
      <c r="DL567" s="36"/>
      <c r="DM567" s="36"/>
      <c r="DN567" s="36"/>
      <c r="DO567" s="36"/>
      <c r="DP567" s="36"/>
      <c r="DQ567" s="36"/>
      <c r="DR567" s="36"/>
      <c r="DS567" s="36"/>
      <c r="DT567" s="36"/>
      <c r="DU567" s="36"/>
      <c r="DV567" s="36"/>
      <c r="DW567" s="36"/>
      <c r="DX567" s="36"/>
      <c r="DY567" s="36"/>
      <c r="DZ567" s="36"/>
      <c r="EA567" s="36"/>
      <c r="EB567" s="36"/>
      <c r="EC567" s="36"/>
      <c r="ED567" s="36"/>
      <c r="EE567" s="36"/>
      <c r="EF567" s="36"/>
      <c r="EG567" s="36"/>
      <c r="EH567" s="36"/>
      <c r="EI567" s="36"/>
      <c r="EJ567" s="36"/>
      <c r="EK567" s="36"/>
      <c r="EL567" s="36"/>
      <c r="EM567" s="36"/>
      <c r="EN567" s="36"/>
      <c r="EO567" s="36"/>
      <c r="EP567" s="36"/>
      <c r="EQ567" s="36"/>
      <c r="ER567" s="36"/>
      <c r="ES567" s="36"/>
      <c r="ET567" s="36"/>
      <c r="EU567" s="36"/>
      <c r="EV567" s="36"/>
      <c r="EW567" s="36"/>
      <c r="EX567" s="36"/>
      <c r="EY567" s="36"/>
      <c r="EZ567" s="36"/>
      <c r="FA567" s="36"/>
      <c r="FB567" s="36"/>
      <c r="FC567" s="36"/>
      <c r="FD567" s="36"/>
      <c r="FE567" s="36"/>
      <c r="FF567" s="36"/>
      <c r="FG567" s="36"/>
      <c r="FH567" s="36"/>
      <c r="FI567" s="36"/>
      <c r="FJ567" s="36"/>
      <c r="FK567" s="36"/>
      <c r="FL567" s="36"/>
      <c r="FM567" s="36"/>
      <c r="FN567" s="36"/>
      <c r="FO567" s="36"/>
      <c r="FP567" s="36"/>
      <c r="FQ567" s="36"/>
      <c r="FR567" s="36"/>
      <c r="FS567" s="36"/>
      <c r="FT567" s="36"/>
      <c r="FU567" s="36"/>
      <c r="FV567" s="36"/>
      <c r="FW567" s="36"/>
      <c r="FX567" s="36"/>
      <c r="FY567" s="36"/>
      <c r="FZ567" s="36"/>
      <c r="GA567" s="36"/>
      <c r="GB567" s="36"/>
      <c r="GC567" s="36"/>
      <c r="GD567" s="36"/>
      <c r="GE567" s="37"/>
    </row>
    <row r="568" spans="1:187" s="25" customFormat="1" ht="20.149999999999999" customHeight="1" x14ac:dyDescent="0.35">
      <c r="A568" s="212"/>
      <c r="B568" s="214"/>
      <c r="C568" s="216"/>
      <c r="D568" s="216"/>
      <c r="E568" s="218"/>
      <c r="F568" s="200"/>
      <c r="G568" s="28" t="s">
        <v>44</v>
      </c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8"/>
      <c r="GA568" s="38"/>
      <c r="GB568" s="38"/>
      <c r="GC568" s="38"/>
      <c r="GD568" s="38"/>
      <c r="GE568" s="39"/>
    </row>
    <row r="569" spans="1:187" s="25" customFormat="1" ht="20.149999999999999" customHeight="1" x14ac:dyDescent="0.35">
      <c r="A569" s="203">
        <f t="shared" ref="A569" si="465">A567+1</f>
        <v>277</v>
      </c>
      <c r="B569" s="205" t="str">
        <f ca="1">HYPERLINK("#"&amp;"PAINEL!"&amp;ADDRESS(ROW(PAINEL!$B$40)+$A569,2),TRIM(INDIRECT("PAINEL!"&amp;ADDRESS(ROW(PAINEL!$B$40)+$A569,COLUMN(LANÇAMENTOS!C565)))))</f>
        <v/>
      </c>
      <c r="C569" s="207" t="str">
        <f ca="1">TRIM(INDIRECT("PAINEL!"&amp;ADDRESS(ROW(PAINEL!$B$40)+$A569,COLUMN(LANÇAMENTOS!E565))))</f>
        <v/>
      </c>
      <c r="D569" s="207" t="str">
        <f ca="1">TRIM(INDIRECT("PAINEL!"&amp;ADDRESS(ROW(PAINEL!$B$40)+$A569,COLUMN(LANÇAMENTOS!K565))))</f>
        <v/>
      </c>
      <c r="E569" s="209"/>
      <c r="F569" s="201" t="str">
        <f t="shared" ref="F569" ca="1" si="466">IF(B569&lt;&gt;"",E569+SUM(H569:GE569)-SUM(H570:GE570),"")</f>
        <v/>
      </c>
      <c r="G569" s="29" t="s">
        <v>43</v>
      </c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1"/>
    </row>
    <row r="570" spans="1:187" s="25" customFormat="1" ht="20.149999999999999" customHeight="1" x14ac:dyDescent="0.35">
      <c r="A570" s="204"/>
      <c r="B570" s="206"/>
      <c r="C570" s="208"/>
      <c r="D570" s="208"/>
      <c r="E570" s="210"/>
      <c r="F570" s="202"/>
      <c r="G570" s="26" t="s">
        <v>44</v>
      </c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  <c r="FL570" s="35"/>
      <c r="FM570" s="35"/>
      <c r="FN570" s="35"/>
      <c r="FO570" s="35"/>
      <c r="FP570" s="35"/>
      <c r="FQ570" s="35"/>
      <c r="FR570" s="35"/>
      <c r="FS570" s="35"/>
      <c r="FT570" s="35"/>
      <c r="FU570" s="35"/>
      <c r="FV570" s="35"/>
      <c r="FW570" s="35"/>
      <c r="FX570" s="35"/>
      <c r="FY570" s="35"/>
      <c r="FZ570" s="35"/>
      <c r="GA570" s="35"/>
      <c r="GB570" s="35"/>
      <c r="GC570" s="35"/>
      <c r="GD570" s="35"/>
      <c r="GE570" s="42"/>
    </row>
    <row r="571" spans="1:187" s="25" customFormat="1" ht="20.149999999999999" customHeight="1" x14ac:dyDescent="0.35">
      <c r="A571" s="211">
        <f t="shared" si="442"/>
        <v>278</v>
      </c>
      <c r="B571" s="213" t="str">
        <f ca="1">HYPERLINK("#"&amp;"PAINEL!"&amp;ADDRESS(ROW(PAINEL!$B$40)+$A571,2),TRIM(INDIRECT("PAINEL!"&amp;ADDRESS(ROW(PAINEL!$B$40)+$A571,COLUMN(LANÇAMENTOS!C567)))))</f>
        <v/>
      </c>
      <c r="C571" s="215" t="str">
        <f ca="1">TRIM(INDIRECT("PAINEL!"&amp;ADDRESS(ROW(PAINEL!$B$40)+$A571,COLUMN(LANÇAMENTOS!E567))))</f>
        <v/>
      </c>
      <c r="D571" s="215" t="str">
        <f ca="1">TRIM(INDIRECT("PAINEL!"&amp;ADDRESS(ROW(PAINEL!$B$40)+$A571,COLUMN(LANÇAMENTOS!K567))))</f>
        <v/>
      </c>
      <c r="E571" s="217"/>
      <c r="F571" s="199" t="str">
        <f t="shared" ref="F571" ca="1" si="467">IF(B571&lt;&gt;"",E571+SUM(H571:GE571)-SUM(H572:GE572),"")</f>
        <v/>
      </c>
      <c r="G571" s="27" t="s">
        <v>43</v>
      </c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  <c r="BY571" s="36"/>
      <c r="BZ571" s="36"/>
      <c r="CA571" s="36"/>
      <c r="CB571" s="36"/>
      <c r="CC571" s="36"/>
      <c r="CD571" s="36"/>
      <c r="CE571" s="36"/>
      <c r="CF571" s="36"/>
      <c r="CG571" s="36"/>
      <c r="CH571" s="36"/>
      <c r="CI571" s="36"/>
      <c r="CJ571" s="36"/>
      <c r="CK571" s="36"/>
      <c r="CL571" s="36"/>
      <c r="CM571" s="36"/>
      <c r="CN571" s="36"/>
      <c r="CO571" s="36"/>
      <c r="CP571" s="36"/>
      <c r="CQ571" s="36"/>
      <c r="CR571" s="36"/>
      <c r="CS571" s="36"/>
      <c r="CT571" s="36"/>
      <c r="CU571" s="36"/>
      <c r="CV571" s="36"/>
      <c r="CW571" s="36"/>
      <c r="CX571" s="36"/>
      <c r="CY571" s="36"/>
      <c r="CZ571" s="36"/>
      <c r="DA571" s="36"/>
      <c r="DB571" s="36"/>
      <c r="DC571" s="36"/>
      <c r="DD571" s="36"/>
      <c r="DE571" s="36"/>
      <c r="DF571" s="36"/>
      <c r="DG571" s="36"/>
      <c r="DH571" s="36"/>
      <c r="DI571" s="36"/>
      <c r="DJ571" s="36"/>
      <c r="DK571" s="36"/>
      <c r="DL571" s="36"/>
      <c r="DM571" s="36"/>
      <c r="DN571" s="36"/>
      <c r="DO571" s="36"/>
      <c r="DP571" s="36"/>
      <c r="DQ571" s="36"/>
      <c r="DR571" s="36"/>
      <c r="DS571" s="36"/>
      <c r="DT571" s="36"/>
      <c r="DU571" s="36"/>
      <c r="DV571" s="36"/>
      <c r="DW571" s="36"/>
      <c r="DX571" s="36"/>
      <c r="DY571" s="36"/>
      <c r="DZ571" s="36"/>
      <c r="EA571" s="36"/>
      <c r="EB571" s="36"/>
      <c r="EC571" s="36"/>
      <c r="ED571" s="36"/>
      <c r="EE571" s="36"/>
      <c r="EF571" s="36"/>
      <c r="EG571" s="36"/>
      <c r="EH571" s="36"/>
      <c r="EI571" s="36"/>
      <c r="EJ571" s="36"/>
      <c r="EK571" s="36"/>
      <c r="EL571" s="36"/>
      <c r="EM571" s="36"/>
      <c r="EN571" s="36"/>
      <c r="EO571" s="36"/>
      <c r="EP571" s="36"/>
      <c r="EQ571" s="36"/>
      <c r="ER571" s="36"/>
      <c r="ES571" s="36"/>
      <c r="ET571" s="36"/>
      <c r="EU571" s="36"/>
      <c r="EV571" s="36"/>
      <c r="EW571" s="36"/>
      <c r="EX571" s="36"/>
      <c r="EY571" s="36"/>
      <c r="EZ571" s="36"/>
      <c r="FA571" s="36"/>
      <c r="FB571" s="36"/>
      <c r="FC571" s="36"/>
      <c r="FD571" s="36"/>
      <c r="FE571" s="36"/>
      <c r="FF571" s="36"/>
      <c r="FG571" s="36"/>
      <c r="FH571" s="36"/>
      <c r="FI571" s="36"/>
      <c r="FJ571" s="36"/>
      <c r="FK571" s="36"/>
      <c r="FL571" s="36"/>
      <c r="FM571" s="36"/>
      <c r="FN571" s="36"/>
      <c r="FO571" s="36"/>
      <c r="FP571" s="36"/>
      <c r="FQ571" s="36"/>
      <c r="FR571" s="36"/>
      <c r="FS571" s="36"/>
      <c r="FT571" s="36"/>
      <c r="FU571" s="36"/>
      <c r="FV571" s="36"/>
      <c r="FW571" s="36"/>
      <c r="FX571" s="36"/>
      <c r="FY571" s="36"/>
      <c r="FZ571" s="36"/>
      <c r="GA571" s="36"/>
      <c r="GB571" s="36"/>
      <c r="GC571" s="36"/>
      <c r="GD571" s="36"/>
      <c r="GE571" s="37"/>
    </row>
    <row r="572" spans="1:187" s="25" customFormat="1" ht="20.149999999999999" customHeight="1" x14ac:dyDescent="0.35">
      <c r="A572" s="212"/>
      <c r="B572" s="214"/>
      <c r="C572" s="216"/>
      <c r="D572" s="216"/>
      <c r="E572" s="218"/>
      <c r="F572" s="200"/>
      <c r="G572" s="28" t="s">
        <v>44</v>
      </c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8"/>
      <c r="GA572" s="38"/>
      <c r="GB572" s="38"/>
      <c r="GC572" s="38"/>
      <c r="GD572" s="38"/>
      <c r="GE572" s="39"/>
    </row>
    <row r="573" spans="1:187" s="25" customFormat="1" ht="20.149999999999999" customHeight="1" x14ac:dyDescent="0.35">
      <c r="A573" s="203">
        <f t="shared" ref="A573" si="468">A571+1</f>
        <v>279</v>
      </c>
      <c r="B573" s="205" t="str">
        <f ca="1">HYPERLINK("#"&amp;"PAINEL!"&amp;ADDRESS(ROW(PAINEL!$B$40)+$A573,2),TRIM(INDIRECT("PAINEL!"&amp;ADDRESS(ROW(PAINEL!$B$40)+$A573,COLUMN(LANÇAMENTOS!C569)))))</f>
        <v/>
      </c>
      <c r="C573" s="207" t="str">
        <f ca="1">TRIM(INDIRECT("PAINEL!"&amp;ADDRESS(ROW(PAINEL!$B$40)+$A573,COLUMN(LANÇAMENTOS!E569))))</f>
        <v/>
      </c>
      <c r="D573" s="207" t="str">
        <f ca="1">TRIM(INDIRECT("PAINEL!"&amp;ADDRESS(ROW(PAINEL!$B$40)+$A573,COLUMN(LANÇAMENTOS!K569))))</f>
        <v/>
      </c>
      <c r="E573" s="209"/>
      <c r="F573" s="201" t="str">
        <f t="shared" ref="F573" ca="1" si="469">IF(B573&lt;&gt;"",E573+SUM(H573:GE573)-SUM(H574:GE574),"")</f>
        <v/>
      </c>
      <c r="G573" s="29" t="s">
        <v>43</v>
      </c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1"/>
    </row>
    <row r="574" spans="1:187" s="25" customFormat="1" ht="20.149999999999999" customHeight="1" x14ac:dyDescent="0.35">
      <c r="A574" s="204"/>
      <c r="B574" s="206"/>
      <c r="C574" s="208"/>
      <c r="D574" s="208"/>
      <c r="E574" s="210"/>
      <c r="F574" s="202"/>
      <c r="G574" s="26" t="s">
        <v>44</v>
      </c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  <c r="FM574" s="35"/>
      <c r="FN574" s="35"/>
      <c r="FO574" s="35"/>
      <c r="FP574" s="35"/>
      <c r="FQ574" s="35"/>
      <c r="FR574" s="35"/>
      <c r="FS574" s="35"/>
      <c r="FT574" s="35"/>
      <c r="FU574" s="35"/>
      <c r="FV574" s="35"/>
      <c r="FW574" s="35"/>
      <c r="FX574" s="35"/>
      <c r="FY574" s="35"/>
      <c r="FZ574" s="35"/>
      <c r="GA574" s="35"/>
      <c r="GB574" s="35"/>
      <c r="GC574" s="35"/>
      <c r="GD574" s="35"/>
      <c r="GE574" s="42"/>
    </row>
    <row r="575" spans="1:187" s="25" customFormat="1" ht="20.149999999999999" customHeight="1" x14ac:dyDescent="0.35">
      <c r="A575" s="211">
        <f t="shared" si="442"/>
        <v>280</v>
      </c>
      <c r="B575" s="213" t="str">
        <f ca="1">HYPERLINK("#"&amp;"PAINEL!"&amp;ADDRESS(ROW(PAINEL!$B$40)+$A575,2),TRIM(INDIRECT("PAINEL!"&amp;ADDRESS(ROW(PAINEL!$B$40)+$A575,COLUMN(LANÇAMENTOS!C571)))))</f>
        <v/>
      </c>
      <c r="C575" s="215" t="str">
        <f ca="1">TRIM(INDIRECT("PAINEL!"&amp;ADDRESS(ROW(PAINEL!$B$40)+$A575,COLUMN(LANÇAMENTOS!E571))))</f>
        <v/>
      </c>
      <c r="D575" s="215" t="str">
        <f ca="1">TRIM(INDIRECT("PAINEL!"&amp;ADDRESS(ROW(PAINEL!$B$40)+$A575,COLUMN(LANÇAMENTOS!K571))))</f>
        <v/>
      </c>
      <c r="E575" s="217"/>
      <c r="F575" s="199" t="str">
        <f t="shared" ref="F575" ca="1" si="470">IF(B575&lt;&gt;"",E575+SUM(H575:GE575)-SUM(H576:GE576),"")</f>
        <v/>
      </c>
      <c r="G575" s="27" t="s">
        <v>43</v>
      </c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  <c r="BY575" s="36"/>
      <c r="BZ575" s="36"/>
      <c r="CA575" s="36"/>
      <c r="CB575" s="36"/>
      <c r="CC575" s="36"/>
      <c r="CD575" s="36"/>
      <c r="CE575" s="36"/>
      <c r="CF575" s="36"/>
      <c r="CG575" s="36"/>
      <c r="CH575" s="36"/>
      <c r="CI575" s="36"/>
      <c r="CJ575" s="36"/>
      <c r="CK575" s="36"/>
      <c r="CL575" s="36"/>
      <c r="CM575" s="36"/>
      <c r="CN575" s="36"/>
      <c r="CO575" s="36"/>
      <c r="CP575" s="36"/>
      <c r="CQ575" s="36"/>
      <c r="CR575" s="36"/>
      <c r="CS575" s="36"/>
      <c r="CT575" s="36"/>
      <c r="CU575" s="36"/>
      <c r="CV575" s="36"/>
      <c r="CW575" s="36"/>
      <c r="CX575" s="36"/>
      <c r="CY575" s="36"/>
      <c r="CZ575" s="36"/>
      <c r="DA575" s="36"/>
      <c r="DB575" s="36"/>
      <c r="DC575" s="36"/>
      <c r="DD575" s="36"/>
      <c r="DE575" s="36"/>
      <c r="DF575" s="36"/>
      <c r="DG575" s="36"/>
      <c r="DH575" s="36"/>
      <c r="DI575" s="36"/>
      <c r="DJ575" s="36"/>
      <c r="DK575" s="36"/>
      <c r="DL575" s="36"/>
      <c r="DM575" s="36"/>
      <c r="DN575" s="36"/>
      <c r="DO575" s="36"/>
      <c r="DP575" s="36"/>
      <c r="DQ575" s="36"/>
      <c r="DR575" s="36"/>
      <c r="DS575" s="36"/>
      <c r="DT575" s="36"/>
      <c r="DU575" s="36"/>
      <c r="DV575" s="36"/>
      <c r="DW575" s="36"/>
      <c r="DX575" s="36"/>
      <c r="DY575" s="36"/>
      <c r="DZ575" s="36"/>
      <c r="EA575" s="36"/>
      <c r="EB575" s="36"/>
      <c r="EC575" s="36"/>
      <c r="ED575" s="36"/>
      <c r="EE575" s="36"/>
      <c r="EF575" s="36"/>
      <c r="EG575" s="36"/>
      <c r="EH575" s="36"/>
      <c r="EI575" s="36"/>
      <c r="EJ575" s="36"/>
      <c r="EK575" s="36"/>
      <c r="EL575" s="36"/>
      <c r="EM575" s="36"/>
      <c r="EN575" s="36"/>
      <c r="EO575" s="36"/>
      <c r="EP575" s="36"/>
      <c r="EQ575" s="36"/>
      <c r="ER575" s="36"/>
      <c r="ES575" s="36"/>
      <c r="ET575" s="36"/>
      <c r="EU575" s="36"/>
      <c r="EV575" s="36"/>
      <c r="EW575" s="36"/>
      <c r="EX575" s="36"/>
      <c r="EY575" s="36"/>
      <c r="EZ575" s="36"/>
      <c r="FA575" s="36"/>
      <c r="FB575" s="36"/>
      <c r="FC575" s="36"/>
      <c r="FD575" s="36"/>
      <c r="FE575" s="36"/>
      <c r="FF575" s="36"/>
      <c r="FG575" s="36"/>
      <c r="FH575" s="36"/>
      <c r="FI575" s="36"/>
      <c r="FJ575" s="36"/>
      <c r="FK575" s="36"/>
      <c r="FL575" s="36"/>
      <c r="FM575" s="36"/>
      <c r="FN575" s="36"/>
      <c r="FO575" s="36"/>
      <c r="FP575" s="36"/>
      <c r="FQ575" s="36"/>
      <c r="FR575" s="36"/>
      <c r="FS575" s="36"/>
      <c r="FT575" s="36"/>
      <c r="FU575" s="36"/>
      <c r="FV575" s="36"/>
      <c r="FW575" s="36"/>
      <c r="FX575" s="36"/>
      <c r="FY575" s="36"/>
      <c r="FZ575" s="36"/>
      <c r="GA575" s="36"/>
      <c r="GB575" s="36"/>
      <c r="GC575" s="36"/>
      <c r="GD575" s="36"/>
      <c r="GE575" s="37"/>
    </row>
    <row r="576" spans="1:187" s="25" customFormat="1" ht="20.149999999999999" customHeight="1" x14ac:dyDescent="0.35">
      <c r="A576" s="212"/>
      <c r="B576" s="214"/>
      <c r="C576" s="216"/>
      <c r="D576" s="216"/>
      <c r="E576" s="218"/>
      <c r="F576" s="200"/>
      <c r="G576" s="28" t="s">
        <v>44</v>
      </c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8"/>
      <c r="GA576" s="38"/>
      <c r="GB576" s="38"/>
      <c r="GC576" s="38"/>
      <c r="GD576" s="38"/>
      <c r="GE576" s="39"/>
    </row>
    <row r="577" spans="1:187" s="25" customFormat="1" ht="20.149999999999999" customHeight="1" x14ac:dyDescent="0.35">
      <c r="A577" s="203">
        <f t="shared" ref="A577" si="471">A575+1</f>
        <v>281</v>
      </c>
      <c r="B577" s="205" t="str">
        <f ca="1">HYPERLINK("#"&amp;"PAINEL!"&amp;ADDRESS(ROW(PAINEL!$B$40)+$A577,2),TRIM(INDIRECT("PAINEL!"&amp;ADDRESS(ROW(PAINEL!$B$40)+$A577,COLUMN(LANÇAMENTOS!C573)))))</f>
        <v/>
      </c>
      <c r="C577" s="207" t="str">
        <f ca="1">TRIM(INDIRECT("PAINEL!"&amp;ADDRESS(ROW(PAINEL!$B$40)+$A577,COLUMN(LANÇAMENTOS!E573))))</f>
        <v/>
      </c>
      <c r="D577" s="207" t="str">
        <f ca="1">TRIM(INDIRECT("PAINEL!"&amp;ADDRESS(ROW(PAINEL!$B$40)+$A577,COLUMN(LANÇAMENTOS!K573))))</f>
        <v/>
      </c>
      <c r="E577" s="209"/>
      <c r="F577" s="201" t="str">
        <f t="shared" ref="F577" ca="1" si="472">IF(B577&lt;&gt;"",E577+SUM(H577:GE577)-SUM(H578:GE578),"")</f>
        <v/>
      </c>
      <c r="G577" s="29" t="s">
        <v>43</v>
      </c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  <c r="CH577" s="40"/>
      <c r="CI577" s="40"/>
      <c r="CJ577" s="40"/>
      <c r="CK577" s="40"/>
      <c r="CL577" s="40"/>
      <c r="CM577" s="40"/>
      <c r="CN577" s="40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  <c r="DJ577" s="40"/>
      <c r="DK577" s="40"/>
      <c r="DL577" s="40"/>
      <c r="DM577" s="40"/>
      <c r="DN577" s="40"/>
      <c r="DO577" s="40"/>
      <c r="DP577" s="40"/>
      <c r="DQ577" s="40"/>
      <c r="DR577" s="40"/>
      <c r="DS577" s="40"/>
      <c r="DT577" s="40"/>
      <c r="DU577" s="40"/>
      <c r="DV577" s="40"/>
      <c r="DW577" s="40"/>
      <c r="DX577" s="40"/>
      <c r="DY577" s="40"/>
      <c r="DZ577" s="40"/>
      <c r="EA577" s="40"/>
      <c r="EB577" s="40"/>
      <c r="EC577" s="40"/>
      <c r="ED577" s="40"/>
      <c r="EE577" s="40"/>
      <c r="EF577" s="40"/>
      <c r="EG577" s="40"/>
      <c r="EH577" s="40"/>
      <c r="EI577" s="40"/>
      <c r="EJ577" s="40"/>
      <c r="EK577" s="40"/>
      <c r="EL577" s="40"/>
      <c r="EM577" s="40"/>
      <c r="EN577" s="40"/>
      <c r="EO577" s="40"/>
      <c r="EP577" s="40"/>
      <c r="EQ577" s="40"/>
      <c r="ER577" s="40"/>
      <c r="ES577" s="40"/>
      <c r="ET577" s="40"/>
      <c r="EU577" s="40"/>
      <c r="EV577" s="40"/>
      <c r="EW577" s="4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1"/>
    </row>
    <row r="578" spans="1:187" s="25" customFormat="1" ht="20.149999999999999" customHeight="1" x14ac:dyDescent="0.35">
      <c r="A578" s="204"/>
      <c r="B578" s="206"/>
      <c r="C578" s="208"/>
      <c r="D578" s="208"/>
      <c r="E578" s="210"/>
      <c r="F578" s="202"/>
      <c r="G578" s="26" t="s">
        <v>44</v>
      </c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  <c r="FM578" s="35"/>
      <c r="FN578" s="35"/>
      <c r="FO578" s="35"/>
      <c r="FP578" s="35"/>
      <c r="FQ578" s="35"/>
      <c r="FR578" s="35"/>
      <c r="FS578" s="35"/>
      <c r="FT578" s="35"/>
      <c r="FU578" s="35"/>
      <c r="FV578" s="35"/>
      <c r="FW578" s="35"/>
      <c r="FX578" s="35"/>
      <c r="FY578" s="35"/>
      <c r="FZ578" s="35"/>
      <c r="GA578" s="35"/>
      <c r="GB578" s="35"/>
      <c r="GC578" s="35"/>
      <c r="GD578" s="35"/>
      <c r="GE578" s="42"/>
    </row>
    <row r="579" spans="1:187" s="25" customFormat="1" ht="20.149999999999999" customHeight="1" x14ac:dyDescent="0.35">
      <c r="A579" s="211">
        <f t="shared" si="442"/>
        <v>282</v>
      </c>
      <c r="B579" s="213" t="str">
        <f ca="1">HYPERLINK("#"&amp;"PAINEL!"&amp;ADDRESS(ROW(PAINEL!$B$40)+$A579,2),TRIM(INDIRECT("PAINEL!"&amp;ADDRESS(ROW(PAINEL!$B$40)+$A579,COLUMN(LANÇAMENTOS!C575)))))</f>
        <v/>
      </c>
      <c r="C579" s="215" t="str">
        <f ca="1">TRIM(INDIRECT("PAINEL!"&amp;ADDRESS(ROW(PAINEL!$B$40)+$A579,COLUMN(LANÇAMENTOS!E575))))</f>
        <v/>
      </c>
      <c r="D579" s="215" t="str">
        <f ca="1">TRIM(INDIRECT("PAINEL!"&amp;ADDRESS(ROW(PAINEL!$B$40)+$A579,COLUMN(LANÇAMENTOS!K575))))</f>
        <v/>
      </c>
      <c r="E579" s="217"/>
      <c r="F579" s="199" t="str">
        <f t="shared" ref="F579" ca="1" si="473">IF(B579&lt;&gt;"",E579+SUM(H579:GE579)-SUM(H580:GE580),"")</f>
        <v/>
      </c>
      <c r="G579" s="27" t="s">
        <v>43</v>
      </c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  <c r="BY579" s="36"/>
      <c r="BZ579" s="36"/>
      <c r="CA579" s="36"/>
      <c r="CB579" s="36"/>
      <c r="CC579" s="36"/>
      <c r="CD579" s="36"/>
      <c r="CE579" s="36"/>
      <c r="CF579" s="36"/>
      <c r="CG579" s="36"/>
      <c r="CH579" s="36"/>
      <c r="CI579" s="36"/>
      <c r="CJ579" s="36"/>
      <c r="CK579" s="36"/>
      <c r="CL579" s="36"/>
      <c r="CM579" s="36"/>
      <c r="CN579" s="36"/>
      <c r="CO579" s="36"/>
      <c r="CP579" s="36"/>
      <c r="CQ579" s="36"/>
      <c r="CR579" s="36"/>
      <c r="CS579" s="36"/>
      <c r="CT579" s="36"/>
      <c r="CU579" s="36"/>
      <c r="CV579" s="36"/>
      <c r="CW579" s="36"/>
      <c r="CX579" s="36"/>
      <c r="CY579" s="36"/>
      <c r="CZ579" s="36"/>
      <c r="DA579" s="36"/>
      <c r="DB579" s="36"/>
      <c r="DC579" s="36"/>
      <c r="DD579" s="36"/>
      <c r="DE579" s="36"/>
      <c r="DF579" s="36"/>
      <c r="DG579" s="36"/>
      <c r="DH579" s="36"/>
      <c r="DI579" s="36"/>
      <c r="DJ579" s="36"/>
      <c r="DK579" s="36"/>
      <c r="DL579" s="36"/>
      <c r="DM579" s="36"/>
      <c r="DN579" s="36"/>
      <c r="DO579" s="36"/>
      <c r="DP579" s="36"/>
      <c r="DQ579" s="36"/>
      <c r="DR579" s="36"/>
      <c r="DS579" s="36"/>
      <c r="DT579" s="36"/>
      <c r="DU579" s="36"/>
      <c r="DV579" s="36"/>
      <c r="DW579" s="36"/>
      <c r="DX579" s="36"/>
      <c r="DY579" s="36"/>
      <c r="DZ579" s="36"/>
      <c r="EA579" s="36"/>
      <c r="EB579" s="36"/>
      <c r="EC579" s="36"/>
      <c r="ED579" s="36"/>
      <c r="EE579" s="36"/>
      <c r="EF579" s="36"/>
      <c r="EG579" s="36"/>
      <c r="EH579" s="36"/>
      <c r="EI579" s="36"/>
      <c r="EJ579" s="36"/>
      <c r="EK579" s="36"/>
      <c r="EL579" s="36"/>
      <c r="EM579" s="36"/>
      <c r="EN579" s="36"/>
      <c r="EO579" s="36"/>
      <c r="EP579" s="36"/>
      <c r="EQ579" s="36"/>
      <c r="ER579" s="36"/>
      <c r="ES579" s="36"/>
      <c r="ET579" s="36"/>
      <c r="EU579" s="36"/>
      <c r="EV579" s="36"/>
      <c r="EW579" s="36"/>
      <c r="EX579" s="36"/>
      <c r="EY579" s="36"/>
      <c r="EZ579" s="36"/>
      <c r="FA579" s="36"/>
      <c r="FB579" s="36"/>
      <c r="FC579" s="36"/>
      <c r="FD579" s="36"/>
      <c r="FE579" s="36"/>
      <c r="FF579" s="36"/>
      <c r="FG579" s="36"/>
      <c r="FH579" s="36"/>
      <c r="FI579" s="36"/>
      <c r="FJ579" s="36"/>
      <c r="FK579" s="36"/>
      <c r="FL579" s="36"/>
      <c r="FM579" s="36"/>
      <c r="FN579" s="36"/>
      <c r="FO579" s="36"/>
      <c r="FP579" s="36"/>
      <c r="FQ579" s="36"/>
      <c r="FR579" s="36"/>
      <c r="FS579" s="36"/>
      <c r="FT579" s="36"/>
      <c r="FU579" s="36"/>
      <c r="FV579" s="36"/>
      <c r="FW579" s="36"/>
      <c r="FX579" s="36"/>
      <c r="FY579" s="36"/>
      <c r="FZ579" s="36"/>
      <c r="GA579" s="36"/>
      <c r="GB579" s="36"/>
      <c r="GC579" s="36"/>
      <c r="GD579" s="36"/>
      <c r="GE579" s="37"/>
    </row>
    <row r="580" spans="1:187" s="25" customFormat="1" ht="20.149999999999999" customHeight="1" x14ac:dyDescent="0.35">
      <c r="A580" s="212"/>
      <c r="B580" s="214"/>
      <c r="C580" s="216"/>
      <c r="D580" s="216"/>
      <c r="E580" s="218"/>
      <c r="F580" s="200"/>
      <c r="G580" s="28" t="s">
        <v>44</v>
      </c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  <c r="FL580" s="38"/>
      <c r="FM580" s="38"/>
      <c r="FN580" s="38"/>
      <c r="FO580" s="38"/>
      <c r="FP580" s="38"/>
      <c r="FQ580" s="38"/>
      <c r="FR580" s="38"/>
      <c r="FS580" s="38"/>
      <c r="FT580" s="38"/>
      <c r="FU580" s="38"/>
      <c r="FV580" s="38"/>
      <c r="FW580" s="38"/>
      <c r="FX580" s="38"/>
      <c r="FY580" s="38"/>
      <c r="FZ580" s="38"/>
      <c r="GA580" s="38"/>
      <c r="GB580" s="38"/>
      <c r="GC580" s="38"/>
      <c r="GD580" s="38"/>
      <c r="GE580" s="39"/>
    </row>
    <row r="581" spans="1:187" s="25" customFormat="1" ht="20.149999999999999" customHeight="1" x14ac:dyDescent="0.35">
      <c r="A581" s="203">
        <f t="shared" ref="A581" si="474">A579+1</f>
        <v>283</v>
      </c>
      <c r="B581" s="205" t="str">
        <f ca="1">HYPERLINK("#"&amp;"PAINEL!"&amp;ADDRESS(ROW(PAINEL!$B$40)+$A581,2),TRIM(INDIRECT("PAINEL!"&amp;ADDRESS(ROW(PAINEL!$B$40)+$A581,COLUMN(LANÇAMENTOS!C577)))))</f>
        <v/>
      </c>
      <c r="C581" s="207" t="str">
        <f ca="1">TRIM(INDIRECT("PAINEL!"&amp;ADDRESS(ROW(PAINEL!$B$40)+$A581,COLUMN(LANÇAMENTOS!E577))))</f>
        <v/>
      </c>
      <c r="D581" s="207" t="str">
        <f ca="1">TRIM(INDIRECT("PAINEL!"&amp;ADDRESS(ROW(PAINEL!$B$40)+$A581,COLUMN(LANÇAMENTOS!K577))))</f>
        <v/>
      </c>
      <c r="E581" s="209"/>
      <c r="F581" s="201" t="str">
        <f t="shared" ref="F581" ca="1" si="475">IF(B581&lt;&gt;"",E581+SUM(H581:GE581)-SUM(H582:GE582),"")</f>
        <v/>
      </c>
      <c r="G581" s="29" t="s">
        <v>43</v>
      </c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  <c r="CH581" s="40"/>
      <c r="CI581" s="40"/>
      <c r="CJ581" s="40"/>
      <c r="CK581" s="40"/>
      <c r="CL581" s="40"/>
      <c r="CM581" s="40"/>
      <c r="CN581" s="40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  <c r="DJ581" s="40"/>
      <c r="DK581" s="40"/>
      <c r="DL581" s="40"/>
      <c r="DM581" s="40"/>
      <c r="DN581" s="40"/>
      <c r="DO581" s="40"/>
      <c r="DP581" s="40"/>
      <c r="DQ581" s="40"/>
      <c r="DR581" s="40"/>
      <c r="DS581" s="40"/>
      <c r="DT581" s="40"/>
      <c r="DU581" s="40"/>
      <c r="DV581" s="40"/>
      <c r="DW581" s="40"/>
      <c r="DX581" s="40"/>
      <c r="DY581" s="40"/>
      <c r="DZ581" s="40"/>
      <c r="EA581" s="40"/>
      <c r="EB581" s="40"/>
      <c r="EC581" s="40"/>
      <c r="ED581" s="40"/>
      <c r="EE581" s="40"/>
      <c r="EF581" s="40"/>
      <c r="EG581" s="40"/>
      <c r="EH581" s="40"/>
      <c r="EI581" s="40"/>
      <c r="EJ581" s="40"/>
      <c r="EK581" s="40"/>
      <c r="EL581" s="40"/>
      <c r="EM581" s="40"/>
      <c r="EN581" s="40"/>
      <c r="EO581" s="40"/>
      <c r="EP581" s="40"/>
      <c r="EQ581" s="40"/>
      <c r="ER581" s="40"/>
      <c r="ES581" s="40"/>
      <c r="ET581" s="40"/>
      <c r="EU581" s="40"/>
      <c r="EV581" s="40"/>
      <c r="EW581" s="4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1"/>
    </row>
    <row r="582" spans="1:187" s="25" customFormat="1" ht="20.149999999999999" customHeight="1" x14ac:dyDescent="0.35">
      <c r="A582" s="204"/>
      <c r="B582" s="206"/>
      <c r="C582" s="208"/>
      <c r="D582" s="208"/>
      <c r="E582" s="210"/>
      <c r="F582" s="202"/>
      <c r="G582" s="26" t="s">
        <v>44</v>
      </c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  <c r="FM582" s="35"/>
      <c r="FN582" s="35"/>
      <c r="FO582" s="35"/>
      <c r="FP582" s="35"/>
      <c r="FQ582" s="35"/>
      <c r="FR582" s="35"/>
      <c r="FS582" s="35"/>
      <c r="FT582" s="35"/>
      <c r="FU582" s="35"/>
      <c r="FV582" s="35"/>
      <c r="FW582" s="35"/>
      <c r="FX582" s="35"/>
      <c r="FY582" s="35"/>
      <c r="FZ582" s="35"/>
      <c r="GA582" s="35"/>
      <c r="GB582" s="35"/>
      <c r="GC582" s="35"/>
      <c r="GD582" s="35"/>
      <c r="GE582" s="42"/>
    </row>
    <row r="583" spans="1:187" s="25" customFormat="1" ht="20.149999999999999" customHeight="1" x14ac:dyDescent="0.35">
      <c r="A583" s="211">
        <f t="shared" si="442"/>
        <v>284</v>
      </c>
      <c r="B583" s="213" t="str">
        <f ca="1">HYPERLINK("#"&amp;"PAINEL!"&amp;ADDRESS(ROW(PAINEL!$B$40)+$A583,2),TRIM(INDIRECT("PAINEL!"&amp;ADDRESS(ROW(PAINEL!$B$40)+$A583,COLUMN(LANÇAMENTOS!C579)))))</f>
        <v/>
      </c>
      <c r="C583" s="215" t="str">
        <f ca="1">TRIM(INDIRECT("PAINEL!"&amp;ADDRESS(ROW(PAINEL!$B$40)+$A583,COLUMN(LANÇAMENTOS!E579))))</f>
        <v/>
      </c>
      <c r="D583" s="215" t="str">
        <f ca="1">TRIM(INDIRECT("PAINEL!"&amp;ADDRESS(ROW(PAINEL!$B$40)+$A583,COLUMN(LANÇAMENTOS!K579))))</f>
        <v/>
      </c>
      <c r="E583" s="217"/>
      <c r="F583" s="199" t="str">
        <f t="shared" ref="F583" ca="1" si="476">IF(B583&lt;&gt;"",E583+SUM(H583:GE583)-SUM(H584:GE584),"")</f>
        <v/>
      </c>
      <c r="G583" s="27" t="s">
        <v>43</v>
      </c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  <c r="BY583" s="36"/>
      <c r="BZ583" s="36"/>
      <c r="CA583" s="36"/>
      <c r="CB583" s="36"/>
      <c r="CC583" s="36"/>
      <c r="CD583" s="36"/>
      <c r="CE583" s="36"/>
      <c r="CF583" s="36"/>
      <c r="CG583" s="36"/>
      <c r="CH583" s="36"/>
      <c r="CI583" s="36"/>
      <c r="CJ583" s="36"/>
      <c r="CK583" s="36"/>
      <c r="CL583" s="36"/>
      <c r="CM583" s="36"/>
      <c r="CN583" s="36"/>
      <c r="CO583" s="36"/>
      <c r="CP583" s="36"/>
      <c r="CQ583" s="36"/>
      <c r="CR583" s="36"/>
      <c r="CS583" s="36"/>
      <c r="CT583" s="36"/>
      <c r="CU583" s="36"/>
      <c r="CV583" s="36"/>
      <c r="CW583" s="36"/>
      <c r="CX583" s="36"/>
      <c r="CY583" s="36"/>
      <c r="CZ583" s="36"/>
      <c r="DA583" s="36"/>
      <c r="DB583" s="36"/>
      <c r="DC583" s="36"/>
      <c r="DD583" s="36"/>
      <c r="DE583" s="36"/>
      <c r="DF583" s="36"/>
      <c r="DG583" s="36"/>
      <c r="DH583" s="36"/>
      <c r="DI583" s="36"/>
      <c r="DJ583" s="36"/>
      <c r="DK583" s="36"/>
      <c r="DL583" s="36"/>
      <c r="DM583" s="36"/>
      <c r="DN583" s="36"/>
      <c r="DO583" s="36"/>
      <c r="DP583" s="36"/>
      <c r="DQ583" s="36"/>
      <c r="DR583" s="36"/>
      <c r="DS583" s="36"/>
      <c r="DT583" s="36"/>
      <c r="DU583" s="36"/>
      <c r="DV583" s="36"/>
      <c r="DW583" s="36"/>
      <c r="DX583" s="36"/>
      <c r="DY583" s="36"/>
      <c r="DZ583" s="36"/>
      <c r="EA583" s="36"/>
      <c r="EB583" s="36"/>
      <c r="EC583" s="36"/>
      <c r="ED583" s="36"/>
      <c r="EE583" s="36"/>
      <c r="EF583" s="36"/>
      <c r="EG583" s="36"/>
      <c r="EH583" s="36"/>
      <c r="EI583" s="36"/>
      <c r="EJ583" s="36"/>
      <c r="EK583" s="36"/>
      <c r="EL583" s="36"/>
      <c r="EM583" s="36"/>
      <c r="EN583" s="36"/>
      <c r="EO583" s="36"/>
      <c r="EP583" s="36"/>
      <c r="EQ583" s="36"/>
      <c r="ER583" s="36"/>
      <c r="ES583" s="36"/>
      <c r="ET583" s="36"/>
      <c r="EU583" s="36"/>
      <c r="EV583" s="36"/>
      <c r="EW583" s="36"/>
      <c r="EX583" s="36"/>
      <c r="EY583" s="36"/>
      <c r="EZ583" s="36"/>
      <c r="FA583" s="36"/>
      <c r="FB583" s="36"/>
      <c r="FC583" s="36"/>
      <c r="FD583" s="36"/>
      <c r="FE583" s="36"/>
      <c r="FF583" s="36"/>
      <c r="FG583" s="36"/>
      <c r="FH583" s="36"/>
      <c r="FI583" s="36"/>
      <c r="FJ583" s="36"/>
      <c r="FK583" s="36"/>
      <c r="FL583" s="36"/>
      <c r="FM583" s="36"/>
      <c r="FN583" s="36"/>
      <c r="FO583" s="36"/>
      <c r="FP583" s="36"/>
      <c r="FQ583" s="36"/>
      <c r="FR583" s="36"/>
      <c r="FS583" s="36"/>
      <c r="FT583" s="36"/>
      <c r="FU583" s="36"/>
      <c r="FV583" s="36"/>
      <c r="FW583" s="36"/>
      <c r="FX583" s="36"/>
      <c r="FY583" s="36"/>
      <c r="FZ583" s="36"/>
      <c r="GA583" s="36"/>
      <c r="GB583" s="36"/>
      <c r="GC583" s="36"/>
      <c r="GD583" s="36"/>
      <c r="GE583" s="37"/>
    </row>
    <row r="584" spans="1:187" s="25" customFormat="1" ht="20.149999999999999" customHeight="1" x14ac:dyDescent="0.35">
      <c r="A584" s="212"/>
      <c r="B584" s="214"/>
      <c r="C584" s="216"/>
      <c r="D584" s="216"/>
      <c r="E584" s="218"/>
      <c r="F584" s="200"/>
      <c r="G584" s="28" t="s">
        <v>44</v>
      </c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8"/>
      <c r="GA584" s="38"/>
      <c r="GB584" s="38"/>
      <c r="GC584" s="38"/>
      <c r="GD584" s="38"/>
      <c r="GE584" s="39"/>
    </row>
    <row r="585" spans="1:187" s="25" customFormat="1" ht="20.149999999999999" customHeight="1" x14ac:dyDescent="0.35">
      <c r="A585" s="203">
        <f t="shared" ref="A585" si="477">A583+1</f>
        <v>285</v>
      </c>
      <c r="B585" s="205" t="str">
        <f ca="1">HYPERLINK("#"&amp;"PAINEL!"&amp;ADDRESS(ROW(PAINEL!$B$40)+$A585,2),TRIM(INDIRECT("PAINEL!"&amp;ADDRESS(ROW(PAINEL!$B$40)+$A585,COLUMN(LANÇAMENTOS!C581)))))</f>
        <v/>
      </c>
      <c r="C585" s="207" t="str">
        <f ca="1">TRIM(INDIRECT("PAINEL!"&amp;ADDRESS(ROW(PAINEL!$B$40)+$A585,COLUMN(LANÇAMENTOS!E581))))</f>
        <v/>
      </c>
      <c r="D585" s="207" t="str">
        <f ca="1">TRIM(INDIRECT("PAINEL!"&amp;ADDRESS(ROW(PAINEL!$B$40)+$A585,COLUMN(LANÇAMENTOS!K581))))</f>
        <v/>
      </c>
      <c r="E585" s="209"/>
      <c r="F585" s="201" t="str">
        <f t="shared" ref="F585" ca="1" si="478">IF(B585&lt;&gt;"",E585+SUM(H585:GE585)-SUM(H586:GE586),"")</f>
        <v/>
      </c>
      <c r="G585" s="29" t="s">
        <v>43</v>
      </c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1"/>
    </row>
    <row r="586" spans="1:187" s="25" customFormat="1" ht="20.149999999999999" customHeight="1" x14ac:dyDescent="0.35">
      <c r="A586" s="204"/>
      <c r="B586" s="206"/>
      <c r="C586" s="208"/>
      <c r="D586" s="208"/>
      <c r="E586" s="210"/>
      <c r="F586" s="202"/>
      <c r="G586" s="26" t="s">
        <v>44</v>
      </c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  <c r="FM586" s="35"/>
      <c r="FN586" s="35"/>
      <c r="FO586" s="35"/>
      <c r="FP586" s="35"/>
      <c r="FQ586" s="35"/>
      <c r="FR586" s="35"/>
      <c r="FS586" s="35"/>
      <c r="FT586" s="35"/>
      <c r="FU586" s="35"/>
      <c r="FV586" s="35"/>
      <c r="FW586" s="35"/>
      <c r="FX586" s="35"/>
      <c r="FY586" s="35"/>
      <c r="FZ586" s="35"/>
      <c r="GA586" s="35"/>
      <c r="GB586" s="35"/>
      <c r="GC586" s="35"/>
      <c r="GD586" s="35"/>
      <c r="GE586" s="42"/>
    </row>
    <row r="587" spans="1:187" s="25" customFormat="1" ht="20.149999999999999" customHeight="1" x14ac:dyDescent="0.35">
      <c r="A587" s="211">
        <f t="shared" si="442"/>
        <v>286</v>
      </c>
      <c r="B587" s="213" t="str">
        <f ca="1">HYPERLINK("#"&amp;"PAINEL!"&amp;ADDRESS(ROW(PAINEL!$B$40)+$A587,2),TRIM(INDIRECT("PAINEL!"&amp;ADDRESS(ROW(PAINEL!$B$40)+$A587,COLUMN(LANÇAMENTOS!C583)))))</f>
        <v/>
      </c>
      <c r="C587" s="215" t="str">
        <f ca="1">TRIM(INDIRECT("PAINEL!"&amp;ADDRESS(ROW(PAINEL!$B$40)+$A587,COLUMN(LANÇAMENTOS!E583))))</f>
        <v/>
      </c>
      <c r="D587" s="215" t="str">
        <f ca="1">TRIM(INDIRECT("PAINEL!"&amp;ADDRESS(ROW(PAINEL!$B$40)+$A587,COLUMN(LANÇAMENTOS!K583))))</f>
        <v/>
      </c>
      <c r="E587" s="217"/>
      <c r="F587" s="199" t="str">
        <f t="shared" ref="F587" ca="1" si="479">IF(B587&lt;&gt;"",E587+SUM(H587:GE587)-SUM(H588:GE588),"")</f>
        <v/>
      </c>
      <c r="G587" s="27" t="s">
        <v>43</v>
      </c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  <c r="BY587" s="36"/>
      <c r="BZ587" s="36"/>
      <c r="CA587" s="36"/>
      <c r="CB587" s="36"/>
      <c r="CC587" s="36"/>
      <c r="CD587" s="36"/>
      <c r="CE587" s="36"/>
      <c r="CF587" s="36"/>
      <c r="CG587" s="36"/>
      <c r="CH587" s="36"/>
      <c r="CI587" s="36"/>
      <c r="CJ587" s="36"/>
      <c r="CK587" s="36"/>
      <c r="CL587" s="36"/>
      <c r="CM587" s="36"/>
      <c r="CN587" s="36"/>
      <c r="CO587" s="36"/>
      <c r="CP587" s="36"/>
      <c r="CQ587" s="36"/>
      <c r="CR587" s="36"/>
      <c r="CS587" s="36"/>
      <c r="CT587" s="36"/>
      <c r="CU587" s="36"/>
      <c r="CV587" s="36"/>
      <c r="CW587" s="36"/>
      <c r="CX587" s="36"/>
      <c r="CY587" s="36"/>
      <c r="CZ587" s="36"/>
      <c r="DA587" s="36"/>
      <c r="DB587" s="36"/>
      <c r="DC587" s="36"/>
      <c r="DD587" s="36"/>
      <c r="DE587" s="36"/>
      <c r="DF587" s="36"/>
      <c r="DG587" s="36"/>
      <c r="DH587" s="36"/>
      <c r="DI587" s="36"/>
      <c r="DJ587" s="36"/>
      <c r="DK587" s="36"/>
      <c r="DL587" s="36"/>
      <c r="DM587" s="36"/>
      <c r="DN587" s="36"/>
      <c r="DO587" s="36"/>
      <c r="DP587" s="36"/>
      <c r="DQ587" s="36"/>
      <c r="DR587" s="36"/>
      <c r="DS587" s="36"/>
      <c r="DT587" s="36"/>
      <c r="DU587" s="36"/>
      <c r="DV587" s="36"/>
      <c r="DW587" s="36"/>
      <c r="DX587" s="36"/>
      <c r="DY587" s="36"/>
      <c r="DZ587" s="36"/>
      <c r="EA587" s="36"/>
      <c r="EB587" s="36"/>
      <c r="EC587" s="36"/>
      <c r="ED587" s="36"/>
      <c r="EE587" s="36"/>
      <c r="EF587" s="36"/>
      <c r="EG587" s="36"/>
      <c r="EH587" s="36"/>
      <c r="EI587" s="36"/>
      <c r="EJ587" s="36"/>
      <c r="EK587" s="36"/>
      <c r="EL587" s="36"/>
      <c r="EM587" s="36"/>
      <c r="EN587" s="36"/>
      <c r="EO587" s="36"/>
      <c r="EP587" s="36"/>
      <c r="EQ587" s="36"/>
      <c r="ER587" s="36"/>
      <c r="ES587" s="36"/>
      <c r="ET587" s="36"/>
      <c r="EU587" s="36"/>
      <c r="EV587" s="36"/>
      <c r="EW587" s="36"/>
      <c r="EX587" s="36"/>
      <c r="EY587" s="36"/>
      <c r="EZ587" s="36"/>
      <c r="FA587" s="36"/>
      <c r="FB587" s="36"/>
      <c r="FC587" s="36"/>
      <c r="FD587" s="36"/>
      <c r="FE587" s="36"/>
      <c r="FF587" s="36"/>
      <c r="FG587" s="36"/>
      <c r="FH587" s="36"/>
      <c r="FI587" s="36"/>
      <c r="FJ587" s="36"/>
      <c r="FK587" s="36"/>
      <c r="FL587" s="36"/>
      <c r="FM587" s="36"/>
      <c r="FN587" s="36"/>
      <c r="FO587" s="36"/>
      <c r="FP587" s="36"/>
      <c r="FQ587" s="36"/>
      <c r="FR587" s="36"/>
      <c r="FS587" s="36"/>
      <c r="FT587" s="36"/>
      <c r="FU587" s="36"/>
      <c r="FV587" s="36"/>
      <c r="FW587" s="36"/>
      <c r="FX587" s="36"/>
      <c r="FY587" s="36"/>
      <c r="FZ587" s="36"/>
      <c r="GA587" s="36"/>
      <c r="GB587" s="36"/>
      <c r="GC587" s="36"/>
      <c r="GD587" s="36"/>
      <c r="GE587" s="37"/>
    </row>
    <row r="588" spans="1:187" s="25" customFormat="1" ht="20.149999999999999" customHeight="1" x14ac:dyDescent="0.35">
      <c r="A588" s="212"/>
      <c r="B588" s="214"/>
      <c r="C588" s="216"/>
      <c r="D588" s="216"/>
      <c r="E588" s="218"/>
      <c r="F588" s="200"/>
      <c r="G588" s="28" t="s">
        <v>44</v>
      </c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8"/>
      <c r="GA588" s="38"/>
      <c r="GB588" s="38"/>
      <c r="GC588" s="38"/>
      <c r="GD588" s="38"/>
      <c r="GE588" s="39"/>
    </row>
    <row r="589" spans="1:187" s="25" customFormat="1" ht="20.149999999999999" customHeight="1" x14ac:dyDescent="0.35">
      <c r="A589" s="203">
        <f t="shared" ref="A589" si="480">A587+1</f>
        <v>287</v>
      </c>
      <c r="B589" s="205" t="str">
        <f ca="1">HYPERLINK("#"&amp;"PAINEL!"&amp;ADDRESS(ROW(PAINEL!$B$40)+$A589,2),TRIM(INDIRECT("PAINEL!"&amp;ADDRESS(ROW(PAINEL!$B$40)+$A589,COLUMN(LANÇAMENTOS!C585)))))</f>
        <v/>
      </c>
      <c r="C589" s="207" t="str">
        <f ca="1">TRIM(INDIRECT("PAINEL!"&amp;ADDRESS(ROW(PAINEL!$B$40)+$A589,COLUMN(LANÇAMENTOS!E585))))</f>
        <v/>
      </c>
      <c r="D589" s="207" t="str">
        <f ca="1">TRIM(INDIRECT("PAINEL!"&amp;ADDRESS(ROW(PAINEL!$B$40)+$A589,COLUMN(LANÇAMENTOS!K585))))</f>
        <v/>
      </c>
      <c r="E589" s="209"/>
      <c r="F589" s="201" t="str">
        <f t="shared" ref="F589" ca="1" si="481">IF(B589&lt;&gt;"",E589+SUM(H589:GE589)-SUM(H590:GE590),"")</f>
        <v/>
      </c>
      <c r="G589" s="29" t="s">
        <v>43</v>
      </c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  <c r="CH589" s="40"/>
      <c r="CI589" s="40"/>
      <c r="CJ589" s="40"/>
      <c r="CK589" s="40"/>
      <c r="CL589" s="40"/>
      <c r="CM589" s="40"/>
      <c r="CN589" s="40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  <c r="DJ589" s="40"/>
      <c r="DK589" s="40"/>
      <c r="DL589" s="40"/>
      <c r="DM589" s="40"/>
      <c r="DN589" s="40"/>
      <c r="DO589" s="40"/>
      <c r="DP589" s="40"/>
      <c r="DQ589" s="40"/>
      <c r="DR589" s="40"/>
      <c r="DS589" s="40"/>
      <c r="DT589" s="40"/>
      <c r="DU589" s="40"/>
      <c r="DV589" s="40"/>
      <c r="DW589" s="40"/>
      <c r="DX589" s="40"/>
      <c r="DY589" s="40"/>
      <c r="DZ589" s="40"/>
      <c r="EA589" s="40"/>
      <c r="EB589" s="40"/>
      <c r="EC589" s="40"/>
      <c r="ED589" s="40"/>
      <c r="EE589" s="40"/>
      <c r="EF589" s="40"/>
      <c r="EG589" s="40"/>
      <c r="EH589" s="40"/>
      <c r="EI589" s="40"/>
      <c r="EJ589" s="40"/>
      <c r="EK589" s="40"/>
      <c r="EL589" s="40"/>
      <c r="EM589" s="40"/>
      <c r="EN589" s="40"/>
      <c r="EO589" s="40"/>
      <c r="EP589" s="40"/>
      <c r="EQ589" s="40"/>
      <c r="ER589" s="40"/>
      <c r="ES589" s="40"/>
      <c r="ET589" s="40"/>
      <c r="EU589" s="40"/>
      <c r="EV589" s="40"/>
      <c r="EW589" s="4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1"/>
    </row>
    <row r="590" spans="1:187" s="25" customFormat="1" ht="20.149999999999999" customHeight="1" x14ac:dyDescent="0.35">
      <c r="A590" s="204"/>
      <c r="B590" s="206"/>
      <c r="C590" s="208"/>
      <c r="D590" s="208"/>
      <c r="E590" s="210"/>
      <c r="F590" s="202"/>
      <c r="G590" s="26" t="s">
        <v>44</v>
      </c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  <c r="FM590" s="35"/>
      <c r="FN590" s="35"/>
      <c r="FO590" s="35"/>
      <c r="FP590" s="35"/>
      <c r="FQ590" s="35"/>
      <c r="FR590" s="35"/>
      <c r="FS590" s="35"/>
      <c r="FT590" s="35"/>
      <c r="FU590" s="35"/>
      <c r="FV590" s="35"/>
      <c r="FW590" s="35"/>
      <c r="FX590" s="35"/>
      <c r="FY590" s="35"/>
      <c r="FZ590" s="35"/>
      <c r="GA590" s="35"/>
      <c r="GB590" s="35"/>
      <c r="GC590" s="35"/>
      <c r="GD590" s="35"/>
      <c r="GE590" s="42"/>
    </row>
    <row r="591" spans="1:187" s="25" customFormat="1" ht="20.149999999999999" customHeight="1" x14ac:dyDescent="0.35">
      <c r="A591" s="211">
        <f t="shared" si="442"/>
        <v>288</v>
      </c>
      <c r="B591" s="213" t="str">
        <f ca="1">HYPERLINK("#"&amp;"PAINEL!"&amp;ADDRESS(ROW(PAINEL!$B$40)+$A591,2),TRIM(INDIRECT("PAINEL!"&amp;ADDRESS(ROW(PAINEL!$B$40)+$A591,COLUMN(LANÇAMENTOS!C587)))))</f>
        <v/>
      </c>
      <c r="C591" s="215" t="str">
        <f ca="1">TRIM(INDIRECT("PAINEL!"&amp;ADDRESS(ROW(PAINEL!$B$40)+$A591,COLUMN(LANÇAMENTOS!E587))))</f>
        <v/>
      </c>
      <c r="D591" s="215" t="str">
        <f ca="1">TRIM(INDIRECT("PAINEL!"&amp;ADDRESS(ROW(PAINEL!$B$40)+$A591,COLUMN(LANÇAMENTOS!K587))))</f>
        <v/>
      </c>
      <c r="E591" s="217"/>
      <c r="F591" s="199" t="str">
        <f t="shared" ref="F591" ca="1" si="482">IF(B591&lt;&gt;"",E591+SUM(H591:GE591)-SUM(H592:GE592),"")</f>
        <v/>
      </c>
      <c r="G591" s="27" t="s">
        <v>43</v>
      </c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  <c r="BY591" s="36"/>
      <c r="BZ591" s="36"/>
      <c r="CA591" s="36"/>
      <c r="CB591" s="36"/>
      <c r="CC591" s="36"/>
      <c r="CD591" s="36"/>
      <c r="CE591" s="36"/>
      <c r="CF591" s="36"/>
      <c r="CG591" s="36"/>
      <c r="CH591" s="36"/>
      <c r="CI591" s="36"/>
      <c r="CJ591" s="36"/>
      <c r="CK591" s="36"/>
      <c r="CL591" s="36"/>
      <c r="CM591" s="36"/>
      <c r="CN591" s="36"/>
      <c r="CO591" s="36"/>
      <c r="CP591" s="36"/>
      <c r="CQ591" s="36"/>
      <c r="CR591" s="36"/>
      <c r="CS591" s="36"/>
      <c r="CT591" s="36"/>
      <c r="CU591" s="36"/>
      <c r="CV591" s="36"/>
      <c r="CW591" s="36"/>
      <c r="CX591" s="36"/>
      <c r="CY591" s="36"/>
      <c r="CZ591" s="36"/>
      <c r="DA591" s="36"/>
      <c r="DB591" s="36"/>
      <c r="DC591" s="36"/>
      <c r="DD591" s="36"/>
      <c r="DE591" s="36"/>
      <c r="DF591" s="36"/>
      <c r="DG591" s="36"/>
      <c r="DH591" s="36"/>
      <c r="DI591" s="36"/>
      <c r="DJ591" s="36"/>
      <c r="DK591" s="36"/>
      <c r="DL591" s="36"/>
      <c r="DM591" s="36"/>
      <c r="DN591" s="36"/>
      <c r="DO591" s="36"/>
      <c r="DP591" s="36"/>
      <c r="DQ591" s="36"/>
      <c r="DR591" s="36"/>
      <c r="DS591" s="36"/>
      <c r="DT591" s="36"/>
      <c r="DU591" s="36"/>
      <c r="DV591" s="36"/>
      <c r="DW591" s="36"/>
      <c r="DX591" s="36"/>
      <c r="DY591" s="36"/>
      <c r="DZ591" s="36"/>
      <c r="EA591" s="36"/>
      <c r="EB591" s="36"/>
      <c r="EC591" s="36"/>
      <c r="ED591" s="36"/>
      <c r="EE591" s="36"/>
      <c r="EF591" s="36"/>
      <c r="EG591" s="36"/>
      <c r="EH591" s="36"/>
      <c r="EI591" s="36"/>
      <c r="EJ591" s="36"/>
      <c r="EK591" s="36"/>
      <c r="EL591" s="36"/>
      <c r="EM591" s="36"/>
      <c r="EN591" s="36"/>
      <c r="EO591" s="36"/>
      <c r="EP591" s="36"/>
      <c r="EQ591" s="36"/>
      <c r="ER591" s="36"/>
      <c r="ES591" s="36"/>
      <c r="ET591" s="36"/>
      <c r="EU591" s="36"/>
      <c r="EV591" s="36"/>
      <c r="EW591" s="36"/>
      <c r="EX591" s="36"/>
      <c r="EY591" s="36"/>
      <c r="EZ591" s="36"/>
      <c r="FA591" s="36"/>
      <c r="FB591" s="36"/>
      <c r="FC591" s="36"/>
      <c r="FD591" s="36"/>
      <c r="FE591" s="36"/>
      <c r="FF591" s="36"/>
      <c r="FG591" s="36"/>
      <c r="FH591" s="36"/>
      <c r="FI591" s="36"/>
      <c r="FJ591" s="36"/>
      <c r="FK591" s="36"/>
      <c r="FL591" s="36"/>
      <c r="FM591" s="36"/>
      <c r="FN591" s="36"/>
      <c r="FO591" s="36"/>
      <c r="FP591" s="36"/>
      <c r="FQ591" s="36"/>
      <c r="FR591" s="36"/>
      <c r="FS591" s="36"/>
      <c r="FT591" s="36"/>
      <c r="FU591" s="36"/>
      <c r="FV591" s="36"/>
      <c r="FW591" s="36"/>
      <c r="FX591" s="36"/>
      <c r="FY591" s="36"/>
      <c r="FZ591" s="36"/>
      <c r="GA591" s="36"/>
      <c r="GB591" s="36"/>
      <c r="GC591" s="36"/>
      <c r="GD591" s="36"/>
      <c r="GE591" s="37"/>
    </row>
    <row r="592" spans="1:187" s="25" customFormat="1" ht="20.149999999999999" customHeight="1" x14ac:dyDescent="0.35">
      <c r="A592" s="212"/>
      <c r="B592" s="214"/>
      <c r="C592" s="216"/>
      <c r="D592" s="216"/>
      <c r="E592" s="218"/>
      <c r="F592" s="200"/>
      <c r="G592" s="28" t="s">
        <v>44</v>
      </c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8"/>
      <c r="GA592" s="38"/>
      <c r="GB592" s="38"/>
      <c r="GC592" s="38"/>
      <c r="GD592" s="38"/>
      <c r="GE592" s="39"/>
    </row>
    <row r="593" spans="1:187" s="25" customFormat="1" ht="20.149999999999999" customHeight="1" x14ac:dyDescent="0.35">
      <c r="A593" s="203">
        <f t="shared" ref="A593" si="483">A591+1</f>
        <v>289</v>
      </c>
      <c r="B593" s="205" t="str">
        <f ca="1">HYPERLINK("#"&amp;"PAINEL!"&amp;ADDRESS(ROW(PAINEL!$B$40)+$A593,2),TRIM(INDIRECT("PAINEL!"&amp;ADDRESS(ROW(PAINEL!$B$40)+$A593,COLUMN(LANÇAMENTOS!C589)))))</f>
        <v/>
      </c>
      <c r="C593" s="207" t="str">
        <f ca="1">TRIM(INDIRECT("PAINEL!"&amp;ADDRESS(ROW(PAINEL!$B$40)+$A593,COLUMN(LANÇAMENTOS!E589))))</f>
        <v/>
      </c>
      <c r="D593" s="207" t="str">
        <f ca="1">TRIM(INDIRECT("PAINEL!"&amp;ADDRESS(ROW(PAINEL!$B$40)+$A593,COLUMN(LANÇAMENTOS!K589))))</f>
        <v/>
      </c>
      <c r="E593" s="209"/>
      <c r="F593" s="201" t="str">
        <f t="shared" ref="F593" ca="1" si="484">IF(B593&lt;&gt;"",E593+SUM(H593:GE593)-SUM(H594:GE594),"")</f>
        <v/>
      </c>
      <c r="G593" s="29" t="s">
        <v>43</v>
      </c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  <c r="CH593" s="40"/>
      <c r="CI593" s="40"/>
      <c r="CJ593" s="40"/>
      <c r="CK593" s="40"/>
      <c r="CL593" s="40"/>
      <c r="CM593" s="40"/>
      <c r="CN593" s="40"/>
      <c r="CO593" s="40"/>
      <c r="CP593" s="40"/>
      <c r="CQ593" s="40"/>
      <c r="CR593" s="40"/>
      <c r="CS593" s="40"/>
      <c r="CT593" s="40"/>
      <c r="CU593" s="40"/>
      <c r="CV593" s="40"/>
      <c r="CW593" s="40"/>
      <c r="CX593" s="40"/>
      <c r="CY593" s="40"/>
      <c r="CZ593" s="40"/>
      <c r="DA593" s="40"/>
      <c r="DB593" s="40"/>
      <c r="DC593" s="40"/>
      <c r="DD593" s="40"/>
      <c r="DE593" s="40"/>
      <c r="DF593" s="40"/>
      <c r="DG593" s="40"/>
      <c r="DH593" s="40"/>
      <c r="DI593" s="40"/>
      <c r="DJ593" s="40"/>
      <c r="DK593" s="40"/>
      <c r="DL593" s="40"/>
      <c r="DM593" s="40"/>
      <c r="DN593" s="40"/>
      <c r="DO593" s="40"/>
      <c r="DP593" s="40"/>
      <c r="DQ593" s="40"/>
      <c r="DR593" s="40"/>
      <c r="DS593" s="40"/>
      <c r="DT593" s="40"/>
      <c r="DU593" s="40"/>
      <c r="DV593" s="40"/>
      <c r="DW593" s="40"/>
      <c r="DX593" s="40"/>
      <c r="DY593" s="40"/>
      <c r="DZ593" s="40"/>
      <c r="EA593" s="40"/>
      <c r="EB593" s="40"/>
      <c r="EC593" s="40"/>
      <c r="ED593" s="40"/>
      <c r="EE593" s="40"/>
      <c r="EF593" s="40"/>
      <c r="EG593" s="40"/>
      <c r="EH593" s="40"/>
      <c r="EI593" s="40"/>
      <c r="EJ593" s="40"/>
      <c r="EK593" s="40"/>
      <c r="EL593" s="40"/>
      <c r="EM593" s="40"/>
      <c r="EN593" s="40"/>
      <c r="EO593" s="40"/>
      <c r="EP593" s="40"/>
      <c r="EQ593" s="40"/>
      <c r="ER593" s="40"/>
      <c r="ES593" s="40"/>
      <c r="ET593" s="40"/>
      <c r="EU593" s="40"/>
      <c r="EV593" s="40"/>
      <c r="EW593" s="40"/>
      <c r="EX593" s="40"/>
      <c r="EY593" s="40"/>
      <c r="EZ593" s="40"/>
      <c r="FA593" s="40"/>
      <c r="FB593" s="40"/>
      <c r="FC593" s="40"/>
      <c r="FD593" s="40"/>
      <c r="FE593" s="40"/>
      <c r="FF593" s="40"/>
      <c r="FG593" s="40"/>
      <c r="FH593" s="40"/>
      <c r="FI593" s="40"/>
      <c r="FJ593" s="40"/>
      <c r="FK593" s="40"/>
      <c r="FL593" s="40"/>
      <c r="FM593" s="40"/>
      <c r="FN593" s="40"/>
      <c r="FO593" s="40"/>
      <c r="FP593" s="40"/>
      <c r="FQ593" s="40"/>
      <c r="FR593" s="40"/>
      <c r="FS593" s="40"/>
      <c r="FT593" s="40"/>
      <c r="FU593" s="40"/>
      <c r="FV593" s="40"/>
      <c r="FW593" s="40"/>
      <c r="FX593" s="40"/>
      <c r="FY593" s="40"/>
      <c r="FZ593" s="40"/>
      <c r="GA593" s="40"/>
      <c r="GB593" s="40"/>
      <c r="GC593" s="40"/>
      <c r="GD593" s="40"/>
      <c r="GE593" s="41"/>
    </row>
    <row r="594" spans="1:187" s="25" customFormat="1" ht="20.149999999999999" customHeight="1" x14ac:dyDescent="0.35">
      <c r="A594" s="204"/>
      <c r="B594" s="206"/>
      <c r="C594" s="208"/>
      <c r="D594" s="208"/>
      <c r="E594" s="210"/>
      <c r="F594" s="202"/>
      <c r="G594" s="26" t="s">
        <v>44</v>
      </c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  <c r="FM594" s="35"/>
      <c r="FN594" s="35"/>
      <c r="FO594" s="35"/>
      <c r="FP594" s="35"/>
      <c r="FQ594" s="35"/>
      <c r="FR594" s="35"/>
      <c r="FS594" s="35"/>
      <c r="FT594" s="35"/>
      <c r="FU594" s="35"/>
      <c r="FV594" s="35"/>
      <c r="FW594" s="35"/>
      <c r="FX594" s="35"/>
      <c r="FY594" s="35"/>
      <c r="FZ594" s="35"/>
      <c r="GA594" s="35"/>
      <c r="GB594" s="35"/>
      <c r="GC594" s="35"/>
      <c r="GD594" s="35"/>
      <c r="GE594" s="42"/>
    </row>
    <row r="595" spans="1:187" s="25" customFormat="1" ht="20.149999999999999" customHeight="1" x14ac:dyDescent="0.35">
      <c r="A595" s="211">
        <f t="shared" si="442"/>
        <v>290</v>
      </c>
      <c r="B595" s="213" t="str">
        <f ca="1">HYPERLINK("#"&amp;"PAINEL!"&amp;ADDRESS(ROW(PAINEL!$B$40)+$A595,2),TRIM(INDIRECT("PAINEL!"&amp;ADDRESS(ROW(PAINEL!$B$40)+$A595,COLUMN(LANÇAMENTOS!C591)))))</f>
        <v/>
      </c>
      <c r="C595" s="215" t="str">
        <f ca="1">TRIM(INDIRECT("PAINEL!"&amp;ADDRESS(ROW(PAINEL!$B$40)+$A595,COLUMN(LANÇAMENTOS!E591))))</f>
        <v/>
      </c>
      <c r="D595" s="215" t="str">
        <f ca="1">TRIM(INDIRECT("PAINEL!"&amp;ADDRESS(ROW(PAINEL!$B$40)+$A595,COLUMN(LANÇAMENTOS!K591))))</f>
        <v/>
      </c>
      <c r="E595" s="217"/>
      <c r="F595" s="199" t="str">
        <f t="shared" ref="F595" ca="1" si="485">IF(B595&lt;&gt;"",E595+SUM(H595:GE595)-SUM(H596:GE596),"")</f>
        <v/>
      </c>
      <c r="G595" s="27" t="s">
        <v>43</v>
      </c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  <c r="BY595" s="36"/>
      <c r="BZ595" s="36"/>
      <c r="CA595" s="36"/>
      <c r="CB595" s="36"/>
      <c r="CC595" s="36"/>
      <c r="CD595" s="36"/>
      <c r="CE595" s="36"/>
      <c r="CF595" s="36"/>
      <c r="CG595" s="36"/>
      <c r="CH595" s="36"/>
      <c r="CI595" s="36"/>
      <c r="CJ595" s="36"/>
      <c r="CK595" s="36"/>
      <c r="CL595" s="36"/>
      <c r="CM595" s="36"/>
      <c r="CN595" s="36"/>
      <c r="CO595" s="36"/>
      <c r="CP595" s="36"/>
      <c r="CQ595" s="36"/>
      <c r="CR595" s="36"/>
      <c r="CS595" s="36"/>
      <c r="CT595" s="36"/>
      <c r="CU595" s="36"/>
      <c r="CV595" s="36"/>
      <c r="CW595" s="36"/>
      <c r="CX595" s="36"/>
      <c r="CY595" s="36"/>
      <c r="CZ595" s="36"/>
      <c r="DA595" s="36"/>
      <c r="DB595" s="36"/>
      <c r="DC595" s="36"/>
      <c r="DD595" s="36"/>
      <c r="DE595" s="36"/>
      <c r="DF595" s="36"/>
      <c r="DG595" s="36"/>
      <c r="DH595" s="36"/>
      <c r="DI595" s="36"/>
      <c r="DJ595" s="36"/>
      <c r="DK595" s="36"/>
      <c r="DL595" s="36"/>
      <c r="DM595" s="36"/>
      <c r="DN595" s="36"/>
      <c r="DO595" s="36"/>
      <c r="DP595" s="36"/>
      <c r="DQ595" s="36"/>
      <c r="DR595" s="36"/>
      <c r="DS595" s="36"/>
      <c r="DT595" s="36"/>
      <c r="DU595" s="36"/>
      <c r="DV595" s="36"/>
      <c r="DW595" s="36"/>
      <c r="DX595" s="36"/>
      <c r="DY595" s="36"/>
      <c r="DZ595" s="36"/>
      <c r="EA595" s="36"/>
      <c r="EB595" s="36"/>
      <c r="EC595" s="36"/>
      <c r="ED595" s="36"/>
      <c r="EE595" s="36"/>
      <c r="EF595" s="36"/>
      <c r="EG595" s="36"/>
      <c r="EH595" s="36"/>
      <c r="EI595" s="36"/>
      <c r="EJ595" s="36"/>
      <c r="EK595" s="36"/>
      <c r="EL595" s="36"/>
      <c r="EM595" s="36"/>
      <c r="EN595" s="36"/>
      <c r="EO595" s="36"/>
      <c r="EP595" s="36"/>
      <c r="EQ595" s="36"/>
      <c r="ER595" s="36"/>
      <c r="ES595" s="36"/>
      <c r="ET595" s="36"/>
      <c r="EU595" s="36"/>
      <c r="EV595" s="36"/>
      <c r="EW595" s="36"/>
      <c r="EX595" s="36"/>
      <c r="EY595" s="36"/>
      <c r="EZ595" s="36"/>
      <c r="FA595" s="36"/>
      <c r="FB595" s="36"/>
      <c r="FC595" s="36"/>
      <c r="FD595" s="36"/>
      <c r="FE595" s="36"/>
      <c r="FF595" s="36"/>
      <c r="FG595" s="36"/>
      <c r="FH595" s="36"/>
      <c r="FI595" s="36"/>
      <c r="FJ595" s="36"/>
      <c r="FK595" s="36"/>
      <c r="FL595" s="36"/>
      <c r="FM595" s="36"/>
      <c r="FN595" s="36"/>
      <c r="FO595" s="36"/>
      <c r="FP595" s="36"/>
      <c r="FQ595" s="36"/>
      <c r="FR595" s="36"/>
      <c r="FS595" s="36"/>
      <c r="FT595" s="36"/>
      <c r="FU595" s="36"/>
      <c r="FV595" s="36"/>
      <c r="FW595" s="36"/>
      <c r="FX595" s="36"/>
      <c r="FY595" s="36"/>
      <c r="FZ595" s="36"/>
      <c r="GA595" s="36"/>
      <c r="GB595" s="36"/>
      <c r="GC595" s="36"/>
      <c r="GD595" s="36"/>
      <c r="GE595" s="37"/>
    </row>
    <row r="596" spans="1:187" s="25" customFormat="1" ht="20.149999999999999" customHeight="1" x14ac:dyDescent="0.35">
      <c r="A596" s="212"/>
      <c r="B596" s="214"/>
      <c r="C596" s="216"/>
      <c r="D596" s="216"/>
      <c r="E596" s="218"/>
      <c r="F596" s="200"/>
      <c r="G596" s="28" t="s">
        <v>44</v>
      </c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8"/>
      <c r="GA596" s="38"/>
      <c r="GB596" s="38"/>
      <c r="GC596" s="38"/>
      <c r="GD596" s="38"/>
      <c r="GE596" s="39"/>
    </row>
    <row r="597" spans="1:187" s="25" customFormat="1" ht="20.149999999999999" customHeight="1" x14ac:dyDescent="0.35">
      <c r="A597" s="203">
        <f t="shared" ref="A597" si="486">A595+1</f>
        <v>291</v>
      </c>
      <c r="B597" s="205" t="str">
        <f ca="1">HYPERLINK("#"&amp;"PAINEL!"&amp;ADDRESS(ROW(PAINEL!$B$40)+$A597,2),TRIM(INDIRECT("PAINEL!"&amp;ADDRESS(ROW(PAINEL!$B$40)+$A597,COLUMN(LANÇAMENTOS!C593)))))</f>
        <v/>
      </c>
      <c r="C597" s="207" t="str">
        <f ca="1">TRIM(INDIRECT("PAINEL!"&amp;ADDRESS(ROW(PAINEL!$B$40)+$A597,COLUMN(LANÇAMENTOS!E593))))</f>
        <v/>
      </c>
      <c r="D597" s="207" t="str">
        <f ca="1">TRIM(INDIRECT("PAINEL!"&amp;ADDRESS(ROW(PAINEL!$B$40)+$A597,COLUMN(LANÇAMENTOS!K593))))</f>
        <v/>
      </c>
      <c r="E597" s="209"/>
      <c r="F597" s="201" t="str">
        <f t="shared" ref="F597" ca="1" si="487">IF(B597&lt;&gt;"",E597+SUM(H597:GE597)-SUM(H598:GE598),"")</f>
        <v/>
      </c>
      <c r="G597" s="29" t="s">
        <v>43</v>
      </c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  <c r="CH597" s="40"/>
      <c r="CI597" s="40"/>
      <c r="CJ597" s="40"/>
      <c r="CK597" s="40"/>
      <c r="CL597" s="40"/>
      <c r="CM597" s="40"/>
      <c r="CN597" s="40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  <c r="DJ597" s="40"/>
      <c r="DK597" s="40"/>
      <c r="DL597" s="40"/>
      <c r="DM597" s="40"/>
      <c r="DN597" s="40"/>
      <c r="DO597" s="40"/>
      <c r="DP597" s="40"/>
      <c r="DQ597" s="40"/>
      <c r="DR597" s="40"/>
      <c r="DS597" s="40"/>
      <c r="DT597" s="40"/>
      <c r="DU597" s="40"/>
      <c r="DV597" s="40"/>
      <c r="DW597" s="40"/>
      <c r="DX597" s="40"/>
      <c r="DY597" s="40"/>
      <c r="DZ597" s="40"/>
      <c r="EA597" s="40"/>
      <c r="EB597" s="40"/>
      <c r="EC597" s="40"/>
      <c r="ED597" s="40"/>
      <c r="EE597" s="40"/>
      <c r="EF597" s="40"/>
      <c r="EG597" s="40"/>
      <c r="EH597" s="40"/>
      <c r="EI597" s="40"/>
      <c r="EJ597" s="40"/>
      <c r="EK597" s="40"/>
      <c r="EL597" s="40"/>
      <c r="EM597" s="40"/>
      <c r="EN597" s="40"/>
      <c r="EO597" s="40"/>
      <c r="EP597" s="40"/>
      <c r="EQ597" s="40"/>
      <c r="ER597" s="40"/>
      <c r="ES597" s="40"/>
      <c r="ET597" s="40"/>
      <c r="EU597" s="40"/>
      <c r="EV597" s="40"/>
      <c r="EW597" s="40"/>
      <c r="EX597" s="40"/>
      <c r="EY597" s="40"/>
      <c r="EZ597" s="40"/>
      <c r="FA597" s="40"/>
      <c r="FB597" s="40"/>
      <c r="FC597" s="40"/>
      <c r="FD597" s="40"/>
      <c r="FE597" s="40"/>
      <c r="FF597" s="40"/>
      <c r="FG597" s="40"/>
      <c r="FH597" s="40"/>
      <c r="FI597" s="40"/>
      <c r="FJ597" s="40"/>
      <c r="FK597" s="40"/>
      <c r="FL597" s="40"/>
      <c r="FM597" s="40"/>
      <c r="FN597" s="40"/>
      <c r="FO597" s="40"/>
      <c r="FP597" s="40"/>
      <c r="FQ597" s="40"/>
      <c r="FR597" s="40"/>
      <c r="FS597" s="40"/>
      <c r="FT597" s="40"/>
      <c r="FU597" s="40"/>
      <c r="FV597" s="40"/>
      <c r="FW597" s="40"/>
      <c r="FX597" s="40"/>
      <c r="FY597" s="40"/>
      <c r="FZ597" s="40"/>
      <c r="GA597" s="40"/>
      <c r="GB597" s="40"/>
      <c r="GC597" s="40"/>
      <c r="GD597" s="40"/>
      <c r="GE597" s="41"/>
    </row>
    <row r="598" spans="1:187" s="25" customFormat="1" ht="20.149999999999999" customHeight="1" x14ac:dyDescent="0.35">
      <c r="A598" s="204"/>
      <c r="B598" s="206"/>
      <c r="C598" s="208"/>
      <c r="D598" s="208"/>
      <c r="E598" s="210"/>
      <c r="F598" s="202"/>
      <c r="G598" s="26" t="s">
        <v>44</v>
      </c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  <c r="FM598" s="35"/>
      <c r="FN598" s="35"/>
      <c r="FO598" s="35"/>
      <c r="FP598" s="35"/>
      <c r="FQ598" s="35"/>
      <c r="FR598" s="35"/>
      <c r="FS598" s="35"/>
      <c r="FT598" s="35"/>
      <c r="FU598" s="35"/>
      <c r="FV598" s="35"/>
      <c r="FW598" s="35"/>
      <c r="FX598" s="35"/>
      <c r="FY598" s="35"/>
      <c r="FZ598" s="35"/>
      <c r="GA598" s="35"/>
      <c r="GB598" s="35"/>
      <c r="GC598" s="35"/>
      <c r="GD598" s="35"/>
      <c r="GE598" s="42"/>
    </row>
    <row r="599" spans="1:187" s="25" customFormat="1" ht="20.149999999999999" customHeight="1" x14ac:dyDescent="0.35">
      <c r="A599" s="211">
        <f t="shared" si="442"/>
        <v>292</v>
      </c>
      <c r="B599" s="213" t="str">
        <f ca="1">HYPERLINK("#"&amp;"PAINEL!"&amp;ADDRESS(ROW(PAINEL!$B$40)+$A599,2),TRIM(INDIRECT("PAINEL!"&amp;ADDRESS(ROW(PAINEL!$B$40)+$A599,COLUMN(LANÇAMENTOS!C595)))))</f>
        <v/>
      </c>
      <c r="C599" s="215" t="str">
        <f ca="1">TRIM(INDIRECT("PAINEL!"&amp;ADDRESS(ROW(PAINEL!$B$40)+$A599,COLUMN(LANÇAMENTOS!E595))))</f>
        <v/>
      </c>
      <c r="D599" s="215" t="str">
        <f ca="1">TRIM(INDIRECT("PAINEL!"&amp;ADDRESS(ROW(PAINEL!$B$40)+$A599,COLUMN(LANÇAMENTOS!K595))))</f>
        <v/>
      </c>
      <c r="E599" s="217"/>
      <c r="F599" s="199" t="str">
        <f t="shared" ref="F599" ca="1" si="488">IF(B599&lt;&gt;"",E599+SUM(H599:GE599)-SUM(H600:GE600),"")</f>
        <v/>
      </c>
      <c r="G599" s="27" t="s">
        <v>43</v>
      </c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  <c r="BT599" s="36"/>
      <c r="BU599" s="36"/>
      <c r="BV599" s="36"/>
      <c r="BW599" s="36"/>
      <c r="BX599" s="36"/>
      <c r="BY599" s="36"/>
      <c r="BZ599" s="36"/>
      <c r="CA599" s="36"/>
      <c r="CB599" s="36"/>
      <c r="CC599" s="36"/>
      <c r="CD599" s="36"/>
      <c r="CE599" s="36"/>
      <c r="CF599" s="36"/>
      <c r="CG599" s="36"/>
      <c r="CH599" s="36"/>
      <c r="CI599" s="36"/>
      <c r="CJ599" s="36"/>
      <c r="CK599" s="36"/>
      <c r="CL599" s="36"/>
      <c r="CM599" s="36"/>
      <c r="CN599" s="36"/>
      <c r="CO599" s="36"/>
      <c r="CP599" s="36"/>
      <c r="CQ599" s="36"/>
      <c r="CR599" s="36"/>
      <c r="CS599" s="36"/>
      <c r="CT599" s="36"/>
      <c r="CU599" s="36"/>
      <c r="CV599" s="36"/>
      <c r="CW599" s="36"/>
      <c r="CX599" s="36"/>
      <c r="CY599" s="36"/>
      <c r="CZ599" s="36"/>
      <c r="DA599" s="36"/>
      <c r="DB599" s="36"/>
      <c r="DC599" s="36"/>
      <c r="DD599" s="36"/>
      <c r="DE599" s="36"/>
      <c r="DF599" s="36"/>
      <c r="DG599" s="36"/>
      <c r="DH599" s="36"/>
      <c r="DI599" s="36"/>
      <c r="DJ599" s="36"/>
      <c r="DK599" s="36"/>
      <c r="DL599" s="36"/>
      <c r="DM599" s="36"/>
      <c r="DN599" s="36"/>
      <c r="DO599" s="36"/>
      <c r="DP599" s="36"/>
      <c r="DQ599" s="36"/>
      <c r="DR599" s="36"/>
      <c r="DS599" s="36"/>
      <c r="DT599" s="36"/>
      <c r="DU599" s="36"/>
      <c r="DV599" s="36"/>
      <c r="DW599" s="36"/>
      <c r="DX599" s="36"/>
      <c r="DY599" s="36"/>
      <c r="DZ599" s="36"/>
      <c r="EA599" s="36"/>
      <c r="EB599" s="36"/>
      <c r="EC599" s="36"/>
      <c r="ED599" s="36"/>
      <c r="EE599" s="36"/>
      <c r="EF599" s="36"/>
      <c r="EG599" s="36"/>
      <c r="EH599" s="36"/>
      <c r="EI599" s="36"/>
      <c r="EJ599" s="36"/>
      <c r="EK599" s="36"/>
      <c r="EL599" s="36"/>
      <c r="EM599" s="36"/>
      <c r="EN599" s="36"/>
      <c r="EO599" s="36"/>
      <c r="EP599" s="36"/>
      <c r="EQ599" s="36"/>
      <c r="ER599" s="36"/>
      <c r="ES599" s="36"/>
      <c r="ET599" s="36"/>
      <c r="EU599" s="36"/>
      <c r="EV599" s="36"/>
      <c r="EW599" s="36"/>
      <c r="EX599" s="36"/>
      <c r="EY599" s="36"/>
      <c r="EZ599" s="36"/>
      <c r="FA599" s="36"/>
      <c r="FB599" s="36"/>
      <c r="FC599" s="36"/>
      <c r="FD599" s="36"/>
      <c r="FE599" s="36"/>
      <c r="FF599" s="36"/>
      <c r="FG599" s="36"/>
      <c r="FH599" s="36"/>
      <c r="FI599" s="36"/>
      <c r="FJ599" s="36"/>
      <c r="FK599" s="36"/>
      <c r="FL599" s="36"/>
      <c r="FM599" s="36"/>
      <c r="FN599" s="36"/>
      <c r="FO599" s="36"/>
      <c r="FP599" s="36"/>
      <c r="FQ599" s="36"/>
      <c r="FR599" s="36"/>
      <c r="FS599" s="36"/>
      <c r="FT599" s="36"/>
      <c r="FU599" s="36"/>
      <c r="FV599" s="36"/>
      <c r="FW599" s="36"/>
      <c r="FX599" s="36"/>
      <c r="FY599" s="36"/>
      <c r="FZ599" s="36"/>
      <c r="GA599" s="36"/>
      <c r="GB599" s="36"/>
      <c r="GC599" s="36"/>
      <c r="GD599" s="36"/>
      <c r="GE599" s="37"/>
    </row>
    <row r="600" spans="1:187" s="25" customFormat="1" ht="20.149999999999999" customHeight="1" x14ac:dyDescent="0.35">
      <c r="A600" s="212"/>
      <c r="B600" s="214"/>
      <c r="C600" s="216"/>
      <c r="D600" s="216"/>
      <c r="E600" s="218"/>
      <c r="F600" s="200"/>
      <c r="G600" s="28" t="s">
        <v>44</v>
      </c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8"/>
      <c r="GA600" s="38"/>
      <c r="GB600" s="38"/>
      <c r="GC600" s="38"/>
      <c r="GD600" s="38"/>
      <c r="GE600" s="39"/>
    </row>
    <row r="601" spans="1:187" s="25" customFormat="1" ht="20.149999999999999" customHeight="1" x14ac:dyDescent="0.35">
      <c r="A601" s="203">
        <f t="shared" ref="A601" si="489">A599+1</f>
        <v>293</v>
      </c>
      <c r="B601" s="205" t="str">
        <f ca="1">HYPERLINK("#"&amp;"PAINEL!"&amp;ADDRESS(ROW(PAINEL!$B$40)+$A601,2),TRIM(INDIRECT("PAINEL!"&amp;ADDRESS(ROW(PAINEL!$B$40)+$A601,COLUMN(LANÇAMENTOS!C597)))))</f>
        <v/>
      </c>
      <c r="C601" s="207" t="str">
        <f ca="1">TRIM(INDIRECT("PAINEL!"&amp;ADDRESS(ROW(PAINEL!$B$40)+$A601,COLUMN(LANÇAMENTOS!E597))))</f>
        <v/>
      </c>
      <c r="D601" s="207" t="str">
        <f ca="1">TRIM(INDIRECT("PAINEL!"&amp;ADDRESS(ROW(PAINEL!$B$40)+$A601,COLUMN(LANÇAMENTOS!K597))))</f>
        <v/>
      </c>
      <c r="E601" s="209"/>
      <c r="F601" s="201" t="str">
        <f t="shared" ref="F601" ca="1" si="490">IF(B601&lt;&gt;"",E601+SUM(H601:GE601)-SUM(H602:GE602),"")</f>
        <v/>
      </c>
      <c r="G601" s="29" t="s">
        <v>43</v>
      </c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  <c r="CH601" s="40"/>
      <c r="CI601" s="40"/>
      <c r="CJ601" s="40"/>
      <c r="CK601" s="40"/>
      <c r="CL601" s="40"/>
      <c r="CM601" s="40"/>
      <c r="CN601" s="40"/>
      <c r="CO601" s="40"/>
      <c r="CP601" s="40"/>
      <c r="CQ601" s="40"/>
      <c r="CR601" s="40"/>
      <c r="CS601" s="40"/>
      <c r="CT601" s="40"/>
      <c r="CU601" s="40"/>
      <c r="CV601" s="40"/>
      <c r="CW601" s="40"/>
      <c r="CX601" s="40"/>
      <c r="CY601" s="40"/>
      <c r="CZ601" s="40"/>
      <c r="DA601" s="40"/>
      <c r="DB601" s="40"/>
      <c r="DC601" s="40"/>
      <c r="DD601" s="40"/>
      <c r="DE601" s="40"/>
      <c r="DF601" s="40"/>
      <c r="DG601" s="40"/>
      <c r="DH601" s="40"/>
      <c r="DI601" s="40"/>
      <c r="DJ601" s="40"/>
      <c r="DK601" s="40"/>
      <c r="DL601" s="40"/>
      <c r="DM601" s="40"/>
      <c r="DN601" s="40"/>
      <c r="DO601" s="40"/>
      <c r="DP601" s="40"/>
      <c r="DQ601" s="40"/>
      <c r="DR601" s="40"/>
      <c r="DS601" s="40"/>
      <c r="DT601" s="40"/>
      <c r="DU601" s="40"/>
      <c r="DV601" s="40"/>
      <c r="DW601" s="40"/>
      <c r="DX601" s="40"/>
      <c r="DY601" s="40"/>
      <c r="DZ601" s="40"/>
      <c r="EA601" s="40"/>
      <c r="EB601" s="40"/>
      <c r="EC601" s="40"/>
      <c r="ED601" s="40"/>
      <c r="EE601" s="40"/>
      <c r="EF601" s="40"/>
      <c r="EG601" s="40"/>
      <c r="EH601" s="40"/>
      <c r="EI601" s="40"/>
      <c r="EJ601" s="40"/>
      <c r="EK601" s="40"/>
      <c r="EL601" s="40"/>
      <c r="EM601" s="40"/>
      <c r="EN601" s="40"/>
      <c r="EO601" s="40"/>
      <c r="EP601" s="40"/>
      <c r="EQ601" s="40"/>
      <c r="ER601" s="40"/>
      <c r="ES601" s="40"/>
      <c r="ET601" s="40"/>
      <c r="EU601" s="40"/>
      <c r="EV601" s="40"/>
      <c r="EW601" s="40"/>
      <c r="EX601" s="40"/>
      <c r="EY601" s="40"/>
      <c r="EZ601" s="40"/>
      <c r="FA601" s="40"/>
      <c r="FB601" s="40"/>
      <c r="FC601" s="40"/>
      <c r="FD601" s="40"/>
      <c r="FE601" s="40"/>
      <c r="FF601" s="40"/>
      <c r="FG601" s="40"/>
      <c r="FH601" s="40"/>
      <c r="FI601" s="40"/>
      <c r="FJ601" s="40"/>
      <c r="FK601" s="40"/>
      <c r="FL601" s="40"/>
      <c r="FM601" s="40"/>
      <c r="FN601" s="40"/>
      <c r="FO601" s="40"/>
      <c r="FP601" s="40"/>
      <c r="FQ601" s="40"/>
      <c r="FR601" s="40"/>
      <c r="FS601" s="40"/>
      <c r="FT601" s="40"/>
      <c r="FU601" s="40"/>
      <c r="FV601" s="40"/>
      <c r="FW601" s="40"/>
      <c r="FX601" s="40"/>
      <c r="FY601" s="40"/>
      <c r="FZ601" s="40"/>
      <c r="GA601" s="40"/>
      <c r="GB601" s="40"/>
      <c r="GC601" s="40"/>
      <c r="GD601" s="40"/>
      <c r="GE601" s="41"/>
    </row>
    <row r="602" spans="1:187" s="25" customFormat="1" ht="20.149999999999999" customHeight="1" x14ac:dyDescent="0.35">
      <c r="A602" s="204"/>
      <c r="B602" s="206"/>
      <c r="C602" s="208"/>
      <c r="D602" s="208"/>
      <c r="E602" s="210"/>
      <c r="F602" s="202"/>
      <c r="G602" s="26" t="s">
        <v>44</v>
      </c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  <c r="FM602" s="35"/>
      <c r="FN602" s="35"/>
      <c r="FO602" s="35"/>
      <c r="FP602" s="35"/>
      <c r="FQ602" s="35"/>
      <c r="FR602" s="35"/>
      <c r="FS602" s="35"/>
      <c r="FT602" s="35"/>
      <c r="FU602" s="35"/>
      <c r="FV602" s="35"/>
      <c r="FW602" s="35"/>
      <c r="FX602" s="35"/>
      <c r="FY602" s="35"/>
      <c r="FZ602" s="35"/>
      <c r="GA602" s="35"/>
      <c r="GB602" s="35"/>
      <c r="GC602" s="35"/>
      <c r="GD602" s="35"/>
      <c r="GE602" s="42"/>
    </row>
    <row r="603" spans="1:187" s="25" customFormat="1" ht="20.149999999999999" customHeight="1" x14ac:dyDescent="0.35">
      <c r="A603" s="211">
        <f t="shared" ref="A603:A663" si="491">A601+1</f>
        <v>294</v>
      </c>
      <c r="B603" s="213" t="str">
        <f ca="1">HYPERLINK("#"&amp;"PAINEL!"&amp;ADDRESS(ROW(PAINEL!$B$40)+$A603,2),TRIM(INDIRECT("PAINEL!"&amp;ADDRESS(ROW(PAINEL!$B$40)+$A603,COLUMN(LANÇAMENTOS!C599)))))</f>
        <v/>
      </c>
      <c r="C603" s="215" t="str">
        <f ca="1">TRIM(INDIRECT("PAINEL!"&amp;ADDRESS(ROW(PAINEL!$B$40)+$A603,COLUMN(LANÇAMENTOS!E599))))</f>
        <v/>
      </c>
      <c r="D603" s="215" t="str">
        <f ca="1">TRIM(INDIRECT("PAINEL!"&amp;ADDRESS(ROW(PAINEL!$B$40)+$A603,COLUMN(LANÇAMENTOS!K599))))</f>
        <v/>
      </c>
      <c r="E603" s="217"/>
      <c r="F603" s="199" t="str">
        <f t="shared" ref="F603" ca="1" si="492">IF(B603&lt;&gt;"",E603+SUM(H603:GE603)-SUM(H604:GE604),"")</f>
        <v/>
      </c>
      <c r="G603" s="27" t="s">
        <v>43</v>
      </c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  <c r="BT603" s="36"/>
      <c r="BU603" s="36"/>
      <c r="BV603" s="36"/>
      <c r="BW603" s="36"/>
      <c r="BX603" s="36"/>
      <c r="BY603" s="36"/>
      <c r="BZ603" s="36"/>
      <c r="CA603" s="36"/>
      <c r="CB603" s="36"/>
      <c r="CC603" s="36"/>
      <c r="CD603" s="36"/>
      <c r="CE603" s="36"/>
      <c r="CF603" s="36"/>
      <c r="CG603" s="36"/>
      <c r="CH603" s="36"/>
      <c r="CI603" s="36"/>
      <c r="CJ603" s="36"/>
      <c r="CK603" s="36"/>
      <c r="CL603" s="36"/>
      <c r="CM603" s="36"/>
      <c r="CN603" s="36"/>
      <c r="CO603" s="36"/>
      <c r="CP603" s="36"/>
      <c r="CQ603" s="36"/>
      <c r="CR603" s="36"/>
      <c r="CS603" s="36"/>
      <c r="CT603" s="36"/>
      <c r="CU603" s="36"/>
      <c r="CV603" s="36"/>
      <c r="CW603" s="36"/>
      <c r="CX603" s="36"/>
      <c r="CY603" s="36"/>
      <c r="CZ603" s="36"/>
      <c r="DA603" s="36"/>
      <c r="DB603" s="36"/>
      <c r="DC603" s="36"/>
      <c r="DD603" s="36"/>
      <c r="DE603" s="36"/>
      <c r="DF603" s="36"/>
      <c r="DG603" s="36"/>
      <c r="DH603" s="36"/>
      <c r="DI603" s="36"/>
      <c r="DJ603" s="36"/>
      <c r="DK603" s="36"/>
      <c r="DL603" s="36"/>
      <c r="DM603" s="36"/>
      <c r="DN603" s="36"/>
      <c r="DO603" s="36"/>
      <c r="DP603" s="36"/>
      <c r="DQ603" s="36"/>
      <c r="DR603" s="36"/>
      <c r="DS603" s="36"/>
      <c r="DT603" s="36"/>
      <c r="DU603" s="36"/>
      <c r="DV603" s="36"/>
      <c r="DW603" s="36"/>
      <c r="DX603" s="36"/>
      <c r="DY603" s="36"/>
      <c r="DZ603" s="36"/>
      <c r="EA603" s="36"/>
      <c r="EB603" s="36"/>
      <c r="EC603" s="36"/>
      <c r="ED603" s="36"/>
      <c r="EE603" s="36"/>
      <c r="EF603" s="36"/>
      <c r="EG603" s="36"/>
      <c r="EH603" s="36"/>
      <c r="EI603" s="36"/>
      <c r="EJ603" s="36"/>
      <c r="EK603" s="36"/>
      <c r="EL603" s="36"/>
      <c r="EM603" s="36"/>
      <c r="EN603" s="36"/>
      <c r="EO603" s="36"/>
      <c r="EP603" s="36"/>
      <c r="EQ603" s="36"/>
      <c r="ER603" s="36"/>
      <c r="ES603" s="36"/>
      <c r="ET603" s="36"/>
      <c r="EU603" s="36"/>
      <c r="EV603" s="36"/>
      <c r="EW603" s="36"/>
      <c r="EX603" s="36"/>
      <c r="EY603" s="36"/>
      <c r="EZ603" s="36"/>
      <c r="FA603" s="36"/>
      <c r="FB603" s="36"/>
      <c r="FC603" s="36"/>
      <c r="FD603" s="36"/>
      <c r="FE603" s="36"/>
      <c r="FF603" s="36"/>
      <c r="FG603" s="36"/>
      <c r="FH603" s="36"/>
      <c r="FI603" s="36"/>
      <c r="FJ603" s="36"/>
      <c r="FK603" s="36"/>
      <c r="FL603" s="36"/>
      <c r="FM603" s="36"/>
      <c r="FN603" s="36"/>
      <c r="FO603" s="36"/>
      <c r="FP603" s="36"/>
      <c r="FQ603" s="36"/>
      <c r="FR603" s="36"/>
      <c r="FS603" s="36"/>
      <c r="FT603" s="36"/>
      <c r="FU603" s="36"/>
      <c r="FV603" s="36"/>
      <c r="FW603" s="36"/>
      <c r="FX603" s="36"/>
      <c r="FY603" s="36"/>
      <c r="FZ603" s="36"/>
      <c r="GA603" s="36"/>
      <c r="GB603" s="36"/>
      <c r="GC603" s="36"/>
      <c r="GD603" s="36"/>
      <c r="GE603" s="37"/>
    </row>
    <row r="604" spans="1:187" s="25" customFormat="1" ht="20.149999999999999" customHeight="1" x14ac:dyDescent="0.35">
      <c r="A604" s="212"/>
      <c r="B604" s="214"/>
      <c r="C604" s="216"/>
      <c r="D604" s="216"/>
      <c r="E604" s="218"/>
      <c r="F604" s="200"/>
      <c r="G604" s="28" t="s">
        <v>44</v>
      </c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  <c r="FL604" s="38"/>
      <c r="FM604" s="38"/>
      <c r="FN604" s="38"/>
      <c r="FO604" s="38"/>
      <c r="FP604" s="38"/>
      <c r="FQ604" s="38"/>
      <c r="FR604" s="38"/>
      <c r="FS604" s="38"/>
      <c r="FT604" s="38"/>
      <c r="FU604" s="38"/>
      <c r="FV604" s="38"/>
      <c r="FW604" s="38"/>
      <c r="FX604" s="38"/>
      <c r="FY604" s="38"/>
      <c r="FZ604" s="38"/>
      <c r="GA604" s="38"/>
      <c r="GB604" s="38"/>
      <c r="GC604" s="38"/>
      <c r="GD604" s="38"/>
      <c r="GE604" s="39"/>
    </row>
    <row r="605" spans="1:187" s="25" customFormat="1" ht="20.149999999999999" customHeight="1" x14ac:dyDescent="0.35">
      <c r="A605" s="203">
        <f t="shared" ref="A605" si="493">A603+1</f>
        <v>295</v>
      </c>
      <c r="B605" s="205" t="str">
        <f ca="1">HYPERLINK("#"&amp;"PAINEL!"&amp;ADDRESS(ROW(PAINEL!$B$40)+$A605,2),TRIM(INDIRECT("PAINEL!"&amp;ADDRESS(ROW(PAINEL!$B$40)+$A605,COLUMN(LANÇAMENTOS!C601)))))</f>
        <v/>
      </c>
      <c r="C605" s="207" t="str">
        <f ca="1">TRIM(INDIRECT("PAINEL!"&amp;ADDRESS(ROW(PAINEL!$B$40)+$A605,COLUMN(LANÇAMENTOS!E601))))</f>
        <v/>
      </c>
      <c r="D605" s="207" t="str">
        <f ca="1">TRIM(INDIRECT("PAINEL!"&amp;ADDRESS(ROW(PAINEL!$B$40)+$A605,COLUMN(LANÇAMENTOS!K601))))</f>
        <v/>
      </c>
      <c r="E605" s="209"/>
      <c r="F605" s="201" t="str">
        <f t="shared" ref="F605" ca="1" si="494">IF(B605&lt;&gt;"",E605+SUM(H605:GE605)-SUM(H606:GE606),"")</f>
        <v/>
      </c>
      <c r="G605" s="29" t="s">
        <v>43</v>
      </c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  <c r="CH605" s="40"/>
      <c r="CI605" s="40"/>
      <c r="CJ605" s="40"/>
      <c r="CK605" s="40"/>
      <c r="CL605" s="40"/>
      <c r="CM605" s="40"/>
      <c r="CN605" s="40"/>
      <c r="CO605" s="40"/>
      <c r="CP605" s="40"/>
      <c r="CQ605" s="40"/>
      <c r="CR605" s="40"/>
      <c r="CS605" s="40"/>
      <c r="CT605" s="40"/>
      <c r="CU605" s="40"/>
      <c r="CV605" s="40"/>
      <c r="CW605" s="40"/>
      <c r="CX605" s="40"/>
      <c r="CY605" s="40"/>
      <c r="CZ605" s="40"/>
      <c r="DA605" s="40"/>
      <c r="DB605" s="40"/>
      <c r="DC605" s="40"/>
      <c r="DD605" s="40"/>
      <c r="DE605" s="40"/>
      <c r="DF605" s="40"/>
      <c r="DG605" s="40"/>
      <c r="DH605" s="40"/>
      <c r="DI605" s="40"/>
      <c r="DJ605" s="40"/>
      <c r="DK605" s="40"/>
      <c r="DL605" s="40"/>
      <c r="DM605" s="40"/>
      <c r="DN605" s="40"/>
      <c r="DO605" s="40"/>
      <c r="DP605" s="40"/>
      <c r="DQ605" s="40"/>
      <c r="DR605" s="40"/>
      <c r="DS605" s="40"/>
      <c r="DT605" s="40"/>
      <c r="DU605" s="40"/>
      <c r="DV605" s="40"/>
      <c r="DW605" s="40"/>
      <c r="DX605" s="40"/>
      <c r="DY605" s="40"/>
      <c r="DZ605" s="40"/>
      <c r="EA605" s="40"/>
      <c r="EB605" s="40"/>
      <c r="EC605" s="40"/>
      <c r="ED605" s="40"/>
      <c r="EE605" s="40"/>
      <c r="EF605" s="40"/>
      <c r="EG605" s="40"/>
      <c r="EH605" s="40"/>
      <c r="EI605" s="40"/>
      <c r="EJ605" s="40"/>
      <c r="EK605" s="40"/>
      <c r="EL605" s="40"/>
      <c r="EM605" s="40"/>
      <c r="EN605" s="40"/>
      <c r="EO605" s="40"/>
      <c r="EP605" s="40"/>
      <c r="EQ605" s="40"/>
      <c r="ER605" s="40"/>
      <c r="ES605" s="40"/>
      <c r="ET605" s="40"/>
      <c r="EU605" s="40"/>
      <c r="EV605" s="40"/>
      <c r="EW605" s="40"/>
      <c r="EX605" s="40"/>
      <c r="EY605" s="40"/>
      <c r="EZ605" s="40"/>
      <c r="FA605" s="40"/>
      <c r="FB605" s="40"/>
      <c r="FC605" s="40"/>
      <c r="FD605" s="40"/>
      <c r="FE605" s="40"/>
      <c r="FF605" s="40"/>
      <c r="FG605" s="40"/>
      <c r="FH605" s="40"/>
      <c r="FI605" s="40"/>
      <c r="FJ605" s="40"/>
      <c r="FK605" s="40"/>
      <c r="FL605" s="40"/>
      <c r="FM605" s="40"/>
      <c r="FN605" s="40"/>
      <c r="FO605" s="40"/>
      <c r="FP605" s="40"/>
      <c r="FQ605" s="40"/>
      <c r="FR605" s="40"/>
      <c r="FS605" s="40"/>
      <c r="FT605" s="40"/>
      <c r="FU605" s="40"/>
      <c r="FV605" s="40"/>
      <c r="FW605" s="40"/>
      <c r="FX605" s="40"/>
      <c r="FY605" s="40"/>
      <c r="FZ605" s="40"/>
      <c r="GA605" s="40"/>
      <c r="GB605" s="40"/>
      <c r="GC605" s="40"/>
      <c r="GD605" s="40"/>
      <c r="GE605" s="41"/>
    </row>
    <row r="606" spans="1:187" s="25" customFormat="1" ht="20.149999999999999" customHeight="1" x14ac:dyDescent="0.35">
      <c r="A606" s="204"/>
      <c r="B606" s="206"/>
      <c r="C606" s="208"/>
      <c r="D606" s="208"/>
      <c r="E606" s="210"/>
      <c r="F606" s="202"/>
      <c r="G606" s="26" t="s">
        <v>44</v>
      </c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  <c r="FM606" s="35"/>
      <c r="FN606" s="35"/>
      <c r="FO606" s="35"/>
      <c r="FP606" s="35"/>
      <c r="FQ606" s="35"/>
      <c r="FR606" s="35"/>
      <c r="FS606" s="35"/>
      <c r="FT606" s="35"/>
      <c r="FU606" s="35"/>
      <c r="FV606" s="35"/>
      <c r="FW606" s="35"/>
      <c r="FX606" s="35"/>
      <c r="FY606" s="35"/>
      <c r="FZ606" s="35"/>
      <c r="GA606" s="35"/>
      <c r="GB606" s="35"/>
      <c r="GC606" s="35"/>
      <c r="GD606" s="35"/>
      <c r="GE606" s="42"/>
    </row>
    <row r="607" spans="1:187" s="25" customFormat="1" ht="20.149999999999999" customHeight="1" x14ac:dyDescent="0.35">
      <c r="A607" s="211">
        <f t="shared" si="491"/>
        <v>296</v>
      </c>
      <c r="B607" s="213" t="str">
        <f ca="1">HYPERLINK("#"&amp;"PAINEL!"&amp;ADDRESS(ROW(PAINEL!$B$40)+$A607,2),TRIM(INDIRECT("PAINEL!"&amp;ADDRESS(ROW(PAINEL!$B$40)+$A607,COLUMN(LANÇAMENTOS!C603)))))</f>
        <v/>
      </c>
      <c r="C607" s="215" t="str">
        <f ca="1">TRIM(INDIRECT("PAINEL!"&amp;ADDRESS(ROW(PAINEL!$B$40)+$A607,COLUMN(LANÇAMENTOS!E603))))</f>
        <v/>
      </c>
      <c r="D607" s="215" t="str">
        <f ca="1">TRIM(INDIRECT("PAINEL!"&amp;ADDRESS(ROW(PAINEL!$B$40)+$A607,COLUMN(LANÇAMENTOS!K603))))</f>
        <v/>
      </c>
      <c r="E607" s="217"/>
      <c r="F607" s="199" t="str">
        <f t="shared" ref="F607" ca="1" si="495">IF(B607&lt;&gt;"",E607+SUM(H607:GE607)-SUM(H608:GE608),"")</f>
        <v/>
      </c>
      <c r="G607" s="27" t="s">
        <v>43</v>
      </c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  <c r="BT607" s="36"/>
      <c r="BU607" s="36"/>
      <c r="BV607" s="36"/>
      <c r="BW607" s="36"/>
      <c r="BX607" s="36"/>
      <c r="BY607" s="36"/>
      <c r="BZ607" s="36"/>
      <c r="CA607" s="36"/>
      <c r="CB607" s="36"/>
      <c r="CC607" s="36"/>
      <c r="CD607" s="36"/>
      <c r="CE607" s="36"/>
      <c r="CF607" s="36"/>
      <c r="CG607" s="36"/>
      <c r="CH607" s="36"/>
      <c r="CI607" s="36"/>
      <c r="CJ607" s="36"/>
      <c r="CK607" s="36"/>
      <c r="CL607" s="36"/>
      <c r="CM607" s="36"/>
      <c r="CN607" s="36"/>
      <c r="CO607" s="36"/>
      <c r="CP607" s="36"/>
      <c r="CQ607" s="36"/>
      <c r="CR607" s="36"/>
      <c r="CS607" s="36"/>
      <c r="CT607" s="36"/>
      <c r="CU607" s="36"/>
      <c r="CV607" s="36"/>
      <c r="CW607" s="36"/>
      <c r="CX607" s="36"/>
      <c r="CY607" s="36"/>
      <c r="CZ607" s="36"/>
      <c r="DA607" s="36"/>
      <c r="DB607" s="36"/>
      <c r="DC607" s="36"/>
      <c r="DD607" s="36"/>
      <c r="DE607" s="36"/>
      <c r="DF607" s="36"/>
      <c r="DG607" s="36"/>
      <c r="DH607" s="36"/>
      <c r="DI607" s="36"/>
      <c r="DJ607" s="36"/>
      <c r="DK607" s="36"/>
      <c r="DL607" s="36"/>
      <c r="DM607" s="36"/>
      <c r="DN607" s="36"/>
      <c r="DO607" s="36"/>
      <c r="DP607" s="36"/>
      <c r="DQ607" s="36"/>
      <c r="DR607" s="36"/>
      <c r="DS607" s="36"/>
      <c r="DT607" s="36"/>
      <c r="DU607" s="36"/>
      <c r="DV607" s="36"/>
      <c r="DW607" s="36"/>
      <c r="DX607" s="36"/>
      <c r="DY607" s="36"/>
      <c r="DZ607" s="36"/>
      <c r="EA607" s="36"/>
      <c r="EB607" s="36"/>
      <c r="EC607" s="36"/>
      <c r="ED607" s="36"/>
      <c r="EE607" s="36"/>
      <c r="EF607" s="36"/>
      <c r="EG607" s="36"/>
      <c r="EH607" s="36"/>
      <c r="EI607" s="36"/>
      <c r="EJ607" s="36"/>
      <c r="EK607" s="36"/>
      <c r="EL607" s="36"/>
      <c r="EM607" s="36"/>
      <c r="EN607" s="36"/>
      <c r="EO607" s="36"/>
      <c r="EP607" s="36"/>
      <c r="EQ607" s="36"/>
      <c r="ER607" s="36"/>
      <c r="ES607" s="36"/>
      <c r="ET607" s="36"/>
      <c r="EU607" s="36"/>
      <c r="EV607" s="36"/>
      <c r="EW607" s="36"/>
      <c r="EX607" s="36"/>
      <c r="EY607" s="36"/>
      <c r="EZ607" s="36"/>
      <c r="FA607" s="36"/>
      <c r="FB607" s="36"/>
      <c r="FC607" s="36"/>
      <c r="FD607" s="36"/>
      <c r="FE607" s="36"/>
      <c r="FF607" s="36"/>
      <c r="FG607" s="36"/>
      <c r="FH607" s="36"/>
      <c r="FI607" s="36"/>
      <c r="FJ607" s="36"/>
      <c r="FK607" s="36"/>
      <c r="FL607" s="36"/>
      <c r="FM607" s="36"/>
      <c r="FN607" s="36"/>
      <c r="FO607" s="36"/>
      <c r="FP607" s="36"/>
      <c r="FQ607" s="36"/>
      <c r="FR607" s="36"/>
      <c r="FS607" s="36"/>
      <c r="FT607" s="36"/>
      <c r="FU607" s="36"/>
      <c r="FV607" s="36"/>
      <c r="FW607" s="36"/>
      <c r="FX607" s="36"/>
      <c r="FY607" s="36"/>
      <c r="FZ607" s="36"/>
      <c r="GA607" s="36"/>
      <c r="GB607" s="36"/>
      <c r="GC607" s="36"/>
      <c r="GD607" s="36"/>
      <c r="GE607" s="37"/>
    </row>
    <row r="608" spans="1:187" s="25" customFormat="1" ht="20.149999999999999" customHeight="1" x14ac:dyDescent="0.35">
      <c r="A608" s="212"/>
      <c r="B608" s="214"/>
      <c r="C608" s="216"/>
      <c r="D608" s="216"/>
      <c r="E608" s="218"/>
      <c r="F608" s="200"/>
      <c r="G608" s="28" t="s">
        <v>44</v>
      </c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8"/>
      <c r="GA608" s="38"/>
      <c r="GB608" s="38"/>
      <c r="GC608" s="38"/>
      <c r="GD608" s="38"/>
      <c r="GE608" s="39"/>
    </row>
    <row r="609" spans="1:187" s="25" customFormat="1" ht="20.149999999999999" customHeight="1" x14ac:dyDescent="0.35">
      <c r="A609" s="203">
        <f t="shared" ref="A609" si="496">A607+1</f>
        <v>297</v>
      </c>
      <c r="B609" s="205" t="str">
        <f ca="1">HYPERLINK("#"&amp;"PAINEL!"&amp;ADDRESS(ROW(PAINEL!$B$40)+$A609,2),TRIM(INDIRECT("PAINEL!"&amp;ADDRESS(ROW(PAINEL!$B$40)+$A609,COLUMN(LANÇAMENTOS!C605)))))</f>
        <v/>
      </c>
      <c r="C609" s="207" t="str">
        <f ca="1">TRIM(INDIRECT("PAINEL!"&amp;ADDRESS(ROW(PAINEL!$B$40)+$A609,COLUMN(LANÇAMENTOS!E605))))</f>
        <v/>
      </c>
      <c r="D609" s="207" t="str">
        <f ca="1">TRIM(INDIRECT("PAINEL!"&amp;ADDRESS(ROW(PAINEL!$B$40)+$A609,COLUMN(LANÇAMENTOS!K605))))</f>
        <v/>
      </c>
      <c r="E609" s="209"/>
      <c r="F609" s="201" t="str">
        <f t="shared" ref="F609" ca="1" si="497">IF(B609&lt;&gt;"",E609+SUM(H609:GE609)-SUM(H610:GE610),"")</f>
        <v/>
      </c>
      <c r="G609" s="29" t="s">
        <v>43</v>
      </c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  <c r="CH609" s="40"/>
      <c r="CI609" s="40"/>
      <c r="CJ609" s="40"/>
      <c r="CK609" s="40"/>
      <c r="CL609" s="40"/>
      <c r="CM609" s="40"/>
      <c r="CN609" s="40"/>
      <c r="CO609" s="40"/>
      <c r="CP609" s="40"/>
      <c r="CQ609" s="40"/>
      <c r="CR609" s="40"/>
      <c r="CS609" s="40"/>
      <c r="CT609" s="40"/>
      <c r="CU609" s="40"/>
      <c r="CV609" s="40"/>
      <c r="CW609" s="40"/>
      <c r="CX609" s="40"/>
      <c r="CY609" s="40"/>
      <c r="CZ609" s="40"/>
      <c r="DA609" s="40"/>
      <c r="DB609" s="40"/>
      <c r="DC609" s="40"/>
      <c r="DD609" s="40"/>
      <c r="DE609" s="40"/>
      <c r="DF609" s="40"/>
      <c r="DG609" s="40"/>
      <c r="DH609" s="40"/>
      <c r="DI609" s="40"/>
      <c r="DJ609" s="40"/>
      <c r="DK609" s="40"/>
      <c r="DL609" s="40"/>
      <c r="DM609" s="40"/>
      <c r="DN609" s="40"/>
      <c r="DO609" s="40"/>
      <c r="DP609" s="40"/>
      <c r="DQ609" s="40"/>
      <c r="DR609" s="40"/>
      <c r="DS609" s="40"/>
      <c r="DT609" s="40"/>
      <c r="DU609" s="40"/>
      <c r="DV609" s="40"/>
      <c r="DW609" s="40"/>
      <c r="DX609" s="40"/>
      <c r="DY609" s="40"/>
      <c r="DZ609" s="40"/>
      <c r="EA609" s="40"/>
      <c r="EB609" s="40"/>
      <c r="EC609" s="40"/>
      <c r="ED609" s="40"/>
      <c r="EE609" s="40"/>
      <c r="EF609" s="40"/>
      <c r="EG609" s="40"/>
      <c r="EH609" s="40"/>
      <c r="EI609" s="40"/>
      <c r="EJ609" s="40"/>
      <c r="EK609" s="40"/>
      <c r="EL609" s="40"/>
      <c r="EM609" s="40"/>
      <c r="EN609" s="40"/>
      <c r="EO609" s="40"/>
      <c r="EP609" s="40"/>
      <c r="EQ609" s="40"/>
      <c r="ER609" s="40"/>
      <c r="ES609" s="40"/>
      <c r="ET609" s="40"/>
      <c r="EU609" s="40"/>
      <c r="EV609" s="40"/>
      <c r="EW609" s="40"/>
      <c r="EX609" s="40"/>
      <c r="EY609" s="40"/>
      <c r="EZ609" s="40"/>
      <c r="FA609" s="40"/>
      <c r="FB609" s="40"/>
      <c r="FC609" s="40"/>
      <c r="FD609" s="40"/>
      <c r="FE609" s="40"/>
      <c r="FF609" s="40"/>
      <c r="FG609" s="40"/>
      <c r="FH609" s="40"/>
      <c r="FI609" s="40"/>
      <c r="FJ609" s="40"/>
      <c r="FK609" s="40"/>
      <c r="FL609" s="40"/>
      <c r="FM609" s="40"/>
      <c r="FN609" s="40"/>
      <c r="FO609" s="40"/>
      <c r="FP609" s="40"/>
      <c r="FQ609" s="40"/>
      <c r="FR609" s="40"/>
      <c r="FS609" s="40"/>
      <c r="FT609" s="40"/>
      <c r="FU609" s="40"/>
      <c r="FV609" s="40"/>
      <c r="FW609" s="40"/>
      <c r="FX609" s="40"/>
      <c r="FY609" s="40"/>
      <c r="FZ609" s="40"/>
      <c r="GA609" s="40"/>
      <c r="GB609" s="40"/>
      <c r="GC609" s="40"/>
      <c r="GD609" s="40"/>
      <c r="GE609" s="41"/>
    </row>
    <row r="610" spans="1:187" s="25" customFormat="1" ht="20.149999999999999" customHeight="1" x14ac:dyDescent="0.35">
      <c r="A610" s="204"/>
      <c r="B610" s="206"/>
      <c r="C610" s="208"/>
      <c r="D610" s="208"/>
      <c r="E610" s="210"/>
      <c r="F610" s="202"/>
      <c r="G610" s="26" t="s">
        <v>44</v>
      </c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  <c r="FM610" s="35"/>
      <c r="FN610" s="35"/>
      <c r="FO610" s="35"/>
      <c r="FP610" s="35"/>
      <c r="FQ610" s="35"/>
      <c r="FR610" s="35"/>
      <c r="FS610" s="35"/>
      <c r="FT610" s="35"/>
      <c r="FU610" s="35"/>
      <c r="FV610" s="35"/>
      <c r="FW610" s="35"/>
      <c r="FX610" s="35"/>
      <c r="FY610" s="35"/>
      <c r="FZ610" s="35"/>
      <c r="GA610" s="35"/>
      <c r="GB610" s="35"/>
      <c r="GC610" s="35"/>
      <c r="GD610" s="35"/>
      <c r="GE610" s="42"/>
    </row>
    <row r="611" spans="1:187" s="25" customFormat="1" ht="20.149999999999999" customHeight="1" x14ac:dyDescent="0.35">
      <c r="A611" s="211">
        <f t="shared" si="491"/>
        <v>298</v>
      </c>
      <c r="B611" s="213" t="str">
        <f ca="1">HYPERLINK("#"&amp;"PAINEL!"&amp;ADDRESS(ROW(PAINEL!$B$40)+$A611,2),TRIM(INDIRECT("PAINEL!"&amp;ADDRESS(ROW(PAINEL!$B$40)+$A611,COLUMN(LANÇAMENTOS!C607)))))</f>
        <v/>
      </c>
      <c r="C611" s="215" t="str">
        <f ca="1">TRIM(INDIRECT("PAINEL!"&amp;ADDRESS(ROW(PAINEL!$B$40)+$A611,COLUMN(LANÇAMENTOS!E607))))</f>
        <v/>
      </c>
      <c r="D611" s="215" t="str">
        <f ca="1">TRIM(INDIRECT("PAINEL!"&amp;ADDRESS(ROW(PAINEL!$B$40)+$A611,COLUMN(LANÇAMENTOS!K607))))</f>
        <v/>
      </c>
      <c r="E611" s="217"/>
      <c r="F611" s="199" t="str">
        <f t="shared" ref="F611" ca="1" si="498">IF(B611&lt;&gt;"",E611+SUM(H611:GE611)-SUM(H612:GE612),"")</f>
        <v/>
      </c>
      <c r="G611" s="27" t="s">
        <v>43</v>
      </c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  <c r="BT611" s="36"/>
      <c r="BU611" s="36"/>
      <c r="BV611" s="36"/>
      <c r="BW611" s="36"/>
      <c r="BX611" s="36"/>
      <c r="BY611" s="36"/>
      <c r="BZ611" s="36"/>
      <c r="CA611" s="36"/>
      <c r="CB611" s="36"/>
      <c r="CC611" s="36"/>
      <c r="CD611" s="36"/>
      <c r="CE611" s="36"/>
      <c r="CF611" s="36"/>
      <c r="CG611" s="36"/>
      <c r="CH611" s="36"/>
      <c r="CI611" s="36"/>
      <c r="CJ611" s="36"/>
      <c r="CK611" s="36"/>
      <c r="CL611" s="36"/>
      <c r="CM611" s="36"/>
      <c r="CN611" s="36"/>
      <c r="CO611" s="36"/>
      <c r="CP611" s="36"/>
      <c r="CQ611" s="36"/>
      <c r="CR611" s="36"/>
      <c r="CS611" s="36"/>
      <c r="CT611" s="36"/>
      <c r="CU611" s="36"/>
      <c r="CV611" s="36"/>
      <c r="CW611" s="36"/>
      <c r="CX611" s="36"/>
      <c r="CY611" s="36"/>
      <c r="CZ611" s="36"/>
      <c r="DA611" s="36"/>
      <c r="DB611" s="36"/>
      <c r="DC611" s="36"/>
      <c r="DD611" s="36"/>
      <c r="DE611" s="36"/>
      <c r="DF611" s="36"/>
      <c r="DG611" s="36"/>
      <c r="DH611" s="36"/>
      <c r="DI611" s="36"/>
      <c r="DJ611" s="36"/>
      <c r="DK611" s="36"/>
      <c r="DL611" s="36"/>
      <c r="DM611" s="36"/>
      <c r="DN611" s="36"/>
      <c r="DO611" s="36"/>
      <c r="DP611" s="36"/>
      <c r="DQ611" s="36"/>
      <c r="DR611" s="36"/>
      <c r="DS611" s="36"/>
      <c r="DT611" s="36"/>
      <c r="DU611" s="36"/>
      <c r="DV611" s="36"/>
      <c r="DW611" s="36"/>
      <c r="DX611" s="36"/>
      <c r="DY611" s="36"/>
      <c r="DZ611" s="36"/>
      <c r="EA611" s="36"/>
      <c r="EB611" s="36"/>
      <c r="EC611" s="36"/>
      <c r="ED611" s="36"/>
      <c r="EE611" s="36"/>
      <c r="EF611" s="36"/>
      <c r="EG611" s="36"/>
      <c r="EH611" s="36"/>
      <c r="EI611" s="36"/>
      <c r="EJ611" s="36"/>
      <c r="EK611" s="36"/>
      <c r="EL611" s="36"/>
      <c r="EM611" s="36"/>
      <c r="EN611" s="36"/>
      <c r="EO611" s="36"/>
      <c r="EP611" s="36"/>
      <c r="EQ611" s="36"/>
      <c r="ER611" s="36"/>
      <c r="ES611" s="36"/>
      <c r="ET611" s="36"/>
      <c r="EU611" s="36"/>
      <c r="EV611" s="36"/>
      <c r="EW611" s="36"/>
      <c r="EX611" s="36"/>
      <c r="EY611" s="36"/>
      <c r="EZ611" s="36"/>
      <c r="FA611" s="36"/>
      <c r="FB611" s="36"/>
      <c r="FC611" s="36"/>
      <c r="FD611" s="36"/>
      <c r="FE611" s="36"/>
      <c r="FF611" s="36"/>
      <c r="FG611" s="36"/>
      <c r="FH611" s="36"/>
      <c r="FI611" s="36"/>
      <c r="FJ611" s="36"/>
      <c r="FK611" s="36"/>
      <c r="FL611" s="36"/>
      <c r="FM611" s="36"/>
      <c r="FN611" s="36"/>
      <c r="FO611" s="36"/>
      <c r="FP611" s="36"/>
      <c r="FQ611" s="36"/>
      <c r="FR611" s="36"/>
      <c r="FS611" s="36"/>
      <c r="FT611" s="36"/>
      <c r="FU611" s="36"/>
      <c r="FV611" s="36"/>
      <c r="FW611" s="36"/>
      <c r="FX611" s="36"/>
      <c r="FY611" s="36"/>
      <c r="FZ611" s="36"/>
      <c r="GA611" s="36"/>
      <c r="GB611" s="36"/>
      <c r="GC611" s="36"/>
      <c r="GD611" s="36"/>
      <c r="GE611" s="37"/>
    </row>
    <row r="612" spans="1:187" s="25" customFormat="1" ht="20.149999999999999" customHeight="1" x14ac:dyDescent="0.35">
      <c r="A612" s="212"/>
      <c r="B612" s="214"/>
      <c r="C612" s="216"/>
      <c r="D612" s="216"/>
      <c r="E612" s="218"/>
      <c r="F612" s="200"/>
      <c r="G612" s="28" t="s">
        <v>44</v>
      </c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8"/>
      <c r="GA612" s="38"/>
      <c r="GB612" s="38"/>
      <c r="GC612" s="38"/>
      <c r="GD612" s="38"/>
      <c r="GE612" s="39"/>
    </row>
    <row r="613" spans="1:187" s="25" customFormat="1" ht="20.149999999999999" customHeight="1" x14ac:dyDescent="0.35">
      <c r="A613" s="203">
        <f t="shared" ref="A613" si="499">A611+1</f>
        <v>299</v>
      </c>
      <c r="B613" s="205" t="str">
        <f ca="1">HYPERLINK("#"&amp;"PAINEL!"&amp;ADDRESS(ROW(PAINEL!$B$40)+$A613,2),TRIM(INDIRECT("PAINEL!"&amp;ADDRESS(ROW(PAINEL!$B$40)+$A613,COLUMN(LANÇAMENTOS!C609)))))</f>
        <v/>
      </c>
      <c r="C613" s="207" t="str">
        <f ca="1">TRIM(INDIRECT("PAINEL!"&amp;ADDRESS(ROW(PAINEL!$B$40)+$A613,COLUMN(LANÇAMENTOS!E609))))</f>
        <v/>
      </c>
      <c r="D613" s="207" t="str">
        <f ca="1">TRIM(INDIRECT("PAINEL!"&amp;ADDRESS(ROW(PAINEL!$B$40)+$A613,COLUMN(LANÇAMENTOS!K609))))</f>
        <v/>
      </c>
      <c r="E613" s="209"/>
      <c r="F613" s="201" t="str">
        <f t="shared" ref="F613" ca="1" si="500">IF(B613&lt;&gt;"",E613+SUM(H613:GE613)-SUM(H614:GE614),"")</f>
        <v/>
      </c>
      <c r="G613" s="29" t="s">
        <v>43</v>
      </c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  <c r="CH613" s="40"/>
      <c r="CI613" s="40"/>
      <c r="CJ613" s="40"/>
      <c r="CK613" s="40"/>
      <c r="CL613" s="40"/>
      <c r="CM613" s="40"/>
      <c r="CN613" s="40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  <c r="DJ613" s="40"/>
      <c r="DK613" s="40"/>
      <c r="DL613" s="40"/>
      <c r="DM613" s="40"/>
      <c r="DN613" s="40"/>
      <c r="DO613" s="40"/>
      <c r="DP613" s="40"/>
      <c r="DQ613" s="40"/>
      <c r="DR613" s="40"/>
      <c r="DS613" s="40"/>
      <c r="DT613" s="40"/>
      <c r="DU613" s="40"/>
      <c r="DV613" s="40"/>
      <c r="DW613" s="40"/>
      <c r="DX613" s="40"/>
      <c r="DY613" s="40"/>
      <c r="DZ613" s="40"/>
      <c r="EA613" s="40"/>
      <c r="EB613" s="40"/>
      <c r="EC613" s="40"/>
      <c r="ED613" s="40"/>
      <c r="EE613" s="40"/>
      <c r="EF613" s="40"/>
      <c r="EG613" s="40"/>
      <c r="EH613" s="40"/>
      <c r="EI613" s="40"/>
      <c r="EJ613" s="40"/>
      <c r="EK613" s="40"/>
      <c r="EL613" s="40"/>
      <c r="EM613" s="40"/>
      <c r="EN613" s="40"/>
      <c r="EO613" s="40"/>
      <c r="EP613" s="40"/>
      <c r="EQ613" s="40"/>
      <c r="ER613" s="40"/>
      <c r="ES613" s="40"/>
      <c r="ET613" s="40"/>
      <c r="EU613" s="40"/>
      <c r="EV613" s="40"/>
      <c r="EW613" s="40"/>
      <c r="EX613" s="40"/>
      <c r="EY613" s="40"/>
      <c r="EZ613" s="40"/>
      <c r="FA613" s="40"/>
      <c r="FB613" s="40"/>
      <c r="FC613" s="40"/>
      <c r="FD613" s="40"/>
      <c r="FE613" s="40"/>
      <c r="FF613" s="40"/>
      <c r="FG613" s="40"/>
      <c r="FH613" s="40"/>
      <c r="FI613" s="40"/>
      <c r="FJ613" s="40"/>
      <c r="FK613" s="40"/>
      <c r="FL613" s="40"/>
      <c r="FM613" s="40"/>
      <c r="FN613" s="40"/>
      <c r="FO613" s="40"/>
      <c r="FP613" s="40"/>
      <c r="FQ613" s="40"/>
      <c r="FR613" s="40"/>
      <c r="FS613" s="40"/>
      <c r="FT613" s="40"/>
      <c r="FU613" s="40"/>
      <c r="FV613" s="40"/>
      <c r="FW613" s="40"/>
      <c r="FX613" s="40"/>
      <c r="FY613" s="40"/>
      <c r="FZ613" s="40"/>
      <c r="GA613" s="40"/>
      <c r="GB613" s="40"/>
      <c r="GC613" s="40"/>
      <c r="GD613" s="40"/>
      <c r="GE613" s="41"/>
    </row>
    <row r="614" spans="1:187" s="25" customFormat="1" ht="20.149999999999999" customHeight="1" x14ac:dyDescent="0.35">
      <c r="A614" s="204"/>
      <c r="B614" s="206"/>
      <c r="C614" s="208"/>
      <c r="D614" s="208"/>
      <c r="E614" s="210"/>
      <c r="F614" s="202"/>
      <c r="G614" s="26" t="s">
        <v>44</v>
      </c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  <c r="FM614" s="35"/>
      <c r="FN614" s="35"/>
      <c r="FO614" s="35"/>
      <c r="FP614" s="35"/>
      <c r="FQ614" s="35"/>
      <c r="FR614" s="35"/>
      <c r="FS614" s="35"/>
      <c r="FT614" s="35"/>
      <c r="FU614" s="35"/>
      <c r="FV614" s="35"/>
      <c r="FW614" s="35"/>
      <c r="FX614" s="35"/>
      <c r="FY614" s="35"/>
      <c r="FZ614" s="35"/>
      <c r="GA614" s="35"/>
      <c r="GB614" s="35"/>
      <c r="GC614" s="35"/>
      <c r="GD614" s="35"/>
      <c r="GE614" s="42"/>
    </row>
    <row r="615" spans="1:187" s="25" customFormat="1" ht="20.149999999999999" customHeight="1" x14ac:dyDescent="0.35">
      <c r="A615" s="211">
        <f t="shared" si="491"/>
        <v>300</v>
      </c>
      <c r="B615" s="213" t="str">
        <f ca="1">HYPERLINK("#"&amp;"PAINEL!"&amp;ADDRESS(ROW(PAINEL!$B$40)+$A615,2),TRIM(INDIRECT("PAINEL!"&amp;ADDRESS(ROW(PAINEL!$B$40)+$A615,COLUMN(LANÇAMENTOS!C611)))))</f>
        <v/>
      </c>
      <c r="C615" s="215" t="str">
        <f ca="1">TRIM(INDIRECT("PAINEL!"&amp;ADDRESS(ROW(PAINEL!$B$40)+$A615,COLUMN(LANÇAMENTOS!E611))))</f>
        <v/>
      </c>
      <c r="D615" s="215" t="str">
        <f ca="1">TRIM(INDIRECT("PAINEL!"&amp;ADDRESS(ROW(PAINEL!$B$40)+$A615,COLUMN(LANÇAMENTOS!K611))))</f>
        <v/>
      </c>
      <c r="E615" s="217"/>
      <c r="F615" s="199" t="str">
        <f t="shared" ref="F615" ca="1" si="501">IF(B615&lt;&gt;"",E615+SUM(H615:GE615)-SUM(H616:GE616),"")</f>
        <v/>
      </c>
      <c r="G615" s="27" t="s">
        <v>43</v>
      </c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6"/>
      <c r="BN615" s="36"/>
      <c r="BO615" s="36"/>
      <c r="BP615" s="36"/>
      <c r="BQ615" s="36"/>
      <c r="BR615" s="36"/>
      <c r="BS615" s="36"/>
      <c r="BT615" s="36"/>
      <c r="BU615" s="36"/>
      <c r="BV615" s="36"/>
      <c r="BW615" s="36"/>
      <c r="BX615" s="36"/>
      <c r="BY615" s="36"/>
      <c r="BZ615" s="36"/>
      <c r="CA615" s="36"/>
      <c r="CB615" s="36"/>
      <c r="CC615" s="36"/>
      <c r="CD615" s="36"/>
      <c r="CE615" s="36"/>
      <c r="CF615" s="36"/>
      <c r="CG615" s="36"/>
      <c r="CH615" s="36"/>
      <c r="CI615" s="36"/>
      <c r="CJ615" s="36"/>
      <c r="CK615" s="36"/>
      <c r="CL615" s="36"/>
      <c r="CM615" s="36"/>
      <c r="CN615" s="36"/>
      <c r="CO615" s="36"/>
      <c r="CP615" s="36"/>
      <c r="CQ615" s="36"/>
      <c r="CR615" s="36"/>
      <c r="CS615" s="36"/>
      <c r="CT615" s="36"/>
      <c r="CU615" s="36"/>
      <c r="CV615" s="36"/>
      <c r="CW615" s="36"/>
      <c r="CX615" s="36"/>
      <c r="CY615" s="36"/>
      <c r="CZ615" s="36"/>
      <c r="DA615" s="36"/>
      <c r="DB615" s="36"/>
      <c r="DC615" s="36"/>
      <c r="DD615" s="36"/>
      <c r="DE615" s="36"/>
      <c r="DF615" s="36"/>
      <c r="DG615" s="36"/>
      <c r="DH615" s="36"/>
      <c r="DI615" s="36"/>
      <c r="DJ615" s="36"/>
      <c r="DK615" s="36"/>
      <c r="DL615" s="36"/>
      <c r="DM615" s="36"/>
      <c r="DN615" s="36"/>
      <c r="DO615" s="36"/>
      <c r="DP615" s="36"/>
      <c r="DQ615" s="36"/>
      <c r="DR615" s="36"/>
      <c r="DS615" s="36"/>
      <c r="DT615" s="36"/>
      <c r="DU615" s="36"/>
      <c r="DV615" s="36"/>
      <c r="DW615" s="36"/>
      <c r="DX615" s="36"/>
      <c r="DY615" s="36"/>
      <c r="DZ615" s="36"/>
      <c r="EA615" s="36"/>
      <c r="EB615" s="36"/>
      <c r="EC615" s="36"/>
      <c r="ED615" s="36"/>
      <c r="EE615" s="36"/>
      <c r="EF615" s="36"/>
      <c r="EG615" s="36"/>
      <c r="EH615" s="36"/>
      <c r="EI615" s="36"/>
      <c r="EJ615" s="36"/>
      <c r="EK615" s="36"/>
      <c r="EL615" s="36"/>
      <c r="EM615" s="36"/>
      <c r="EN615" s="36"/>
      <c r="EO615" s="36"/>
      <c r="EP615" s="36"/>
      <c r="EQ615" s="36"/>
      <c r="ER615" s="36"/>
      <c r="ES615" s="36"/>
      <c r="ET615" s="36"/>
      <c r="EU615" s="36"/>
      <c r="EV615" s="36"/>
      <c r="EW615" s="36"/>
      <c r="EX615" s="36"/>
      <c r="EY615" s="36"/>
      <c r="EZ615" s="36"/>
      <c r="FA615" s="36"/>
      <c r="FB615" s="36"/>
      <c r="FC615" s="36"/>
      <c r="FD615" s="36"/>
      <c r="FE615" s="36"/>
      <c r="FF615" s="36"/>
      <c r="FG615" s="36"/>
      <c r="FH615" s="36"/>
      <c r="FI615" s="36"/>
      <c r="FJ615" s="36"/>
      <c r="FK615" s="36"/>
      <c r="FL615" s="36"/>
      <c r="FM615" s="36"/>
      <c r="FN615" s="36"/>
      <c r="FO615" s="36"/>
      <c r="FP615" s="36"/>
      <c r="FQ615" s="36"/>
      <c r="FR615" s="36"/>
      <c r="FS615" s="36"/>
      <c r="FT615" s="36"/>
      <c r="FU615" s="36"/>
      <c r="FV615" s="36"/>
      <c r="FW615" s="36"/>
      <c r="FX615" s="36"/>
      <c r="FY615" s="36"/>
      <c r="FZ615" s="36"/>
      <c r="GA615" s="36"/>
      <c r="GB615" s="36"/>
      <c r="GC615" s="36"/>
      <c r="GD615" s="36"/>
      <c r="GE615" s="37"/>
    </row>
    <row r="616" spans="1:187" s="25" customFormat="1" ht="20.149999999999999" customHeight="1" x14ac:dyDescent="0.35">
      <c r="A616" s="212"/>
      <c r="B616" s="214"/>
      <c r="C616" s="216"/>
      <c r="D616" s="216"/>
      <c r="E616" s="218"/>
      <c r="F616" s="200"/>
      <c r="G616" s="28" t="s">
        <v>44</v>
      </c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8"/>
      <c r="GA616" s="38"/>
      <c r="GB616" s="38"/>
      <c r="GC616" s="38"/>
      <c r="GD616" s="38"/>
      <c r="GE616" s="39"/>
    </row>
    <row r="617" spans="1:187" s="25" customFormat="1" ht="20.149999999999999" customHeight="1" x14ac:dyDescent="0.35">
      <c r="A617" s="203">
        <f t="shared" ref="A617" si="502">A615+1</f>
        <v>301</v>
      </c>
      <c r="B617" s="205" t="str">
        <f ca="1">HYPERLINK("#"&amp;"PAINEL!"&amp;ADDRESS(ROW(PAINEL!$B$40)+$A617,2),TRIM(INDIRECT("PAINEL!"&amp;ADDRESS(ROW(PAINEL!$B$40)+$A617,COLUMN(LANÇAMENTOS!C613)))))</f>
        <v/>
      </c>
      <c r="C617" s="207" t="str">
        <f ca="1">TRIM(INDIRECT("PAINEL!"&amp;ADDRESS(ROW(PAINEL!$B$40)+$A617,COLUMN(LANÇAMENTOS!E613))))</f>
        <v/>
      </c>
      <c r="D617" s="207" t="str">
        <f ca="1">TRIM(INDIRECT("PAINEL!"&amp;ADDRESS(ROW(PAINEL!$B$40)+$A617,COLUMN(LANÇAMENTOS!K613))))</f>
        <v/>
      </c>
      <c r="E617" s="209"/>
      <c r="F617" s="201" t="str">
        <f t="shared" ref="F617" ca="1" si="503">IF(B617&lt;&gt;"",E617+SUM(H617:GE617)-SUM(H618:GE618),"")</f>
        <v/>
      </c>
      <c r="G617" s="29" t="s">
        <v>43</v>
      </c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  <c r="CH617" s="40"/>
      <c r="CI617" s="40"/>
      <c r="CJ617" s="40"/>
      <c r="CK617" s="40"/>
      <c r="CL617" s="40"/>
      <c r="CM617" s="40"/>
      <c r="CN617" s="40"/>
      <c r="CO617" s="40"/>
      <c r="CP617" s="40"/>
      <c r="CQ617" s="40"/>
      <c r="CR617" s="40"/>
      <c r="CS617" s="40"/>
      <c r="CT617" s="40"/>
      <c r="CU617" s="40"/>
      <c r="CV617" s="40"/>
      <c r="CW617" s="40"/>
      <c r="CX617" s="40"/>
      <c r="CY617" s="40"/>
      <c r="CZ617" s="40"/>
      <c r="DA617" s="40"/>
      <c r="DB617" s="40"/>
      <c r="DC617" s="40"/>
      <c r="DD617" s="40"/>
      <c r="DE617" s="40"/>
      <c r="DF617" s="40"/>
      <c r="DG617" s="40"/>
      <c r="DH617" s="40"/>
      <c r="DI617" s="40"/>
      <c r="DJ617" s="40"/>
      <c r="DK617" s="40"/>
      <c r="DL617" s="40"/>
      <c r="DM617" s="40"/>
      <c r="DN617" s="40"/>
      <c r="DO617" s="40"/>
      <c r="DP617" s="40"/>
      <c r="DQ617" s="40"/>
      <c r="DR617" s="40"/>
      <c r="DS617" s="40"/>
      <c r="DT617" s="40"/>
      <c r="DU617" s="40"/>
      <c r="DV617" s="40"/>
      <c r="DW617" s="40"/>
      <c r="DX617" s="40"/>
      <c r="DY617" s="40"/>
      <c r="DZ617" s="40"/>
      <c r="EA617" s="40"/>
      <c r="EB617" s="40"/>
      <c r="EC617" s="40"/>
      <c r="ED617" s="40"/>
      <c r="EE617" s="40"/>
      <c r="EF617" s="40"/>
      <c r="EG617" s="40"/>
      <c r="EH617" s="40"/>
      <c r="EI617" s="40"/>
      <c r="EJ617" s="40"/>
      <c r="EK617" s="40"/>
      <c r="EL617" s="40"/>
      <c r="EM617" s="40"/>
      <c r="EN617" s="40"/>
      <c r="EO617" s="40"/>
      <c r="EP617" s="40"/>
      <c r="EQ617" s="40"/>
      <c r="ER617" s="40"/>
      <c r="ES617" s="40"/>
      <c r="ET617" s="40"/>
      <c r="EU617" s="40"/>
      <c r="EV617" s="40"/>
      <c r="EW617" s="40"/>
      <c r="EX617" s="40"/>
      <c r="EY617" s="40"/>
      <c r="EZ617" s="40"/>
      <c r="FA617" s="40"/>
      <c r="FB617" s="40"/>
      <c r="FC617" s="40"/>
      <c r="FD617" s="40"/>
      <c r="FE617" s="40"/>
      <c r="FF617" s="40"/>
      <c r="FG617" s="40"/>
      <c r="FH617" s="40"/>
      <c r="FI617" s="40"/>
      <c r="FJ617" s="40"/>
      <c r="FK617" s="40"/>
      <c r="FL617" s="40"/>
      <c r="FM617" s="40"/>
      <c r="FN617" s="40"/>
      <c r="FO617" s="40"/>
      <c r="FP617" s="40"/>
      <c r="FQ617" s="40"/>
      <c r="FR617" s="40"/>
      <c r="FS617" s="40"/>
      <c r="FT617" s="40"/>
      <c r="FU617" s="40"/>
      <c r="FV617" s="40"/>
      <c r="FW617" s="40"/>
      <c r="FX617" s="40"/>
      <c r="FY617" s="40"/>
      <c r="FZ617" s="40"/>
      <c r="GA617" s="40"/>
      <c r="GB617" s="40"/>
      <c r="GC617" s="40"/>
      <c r="GD617" s="40"/>
      <c r="GE617" s="41"/>
    </row>
    <row r="618" spans="1:187" s="25" customFormat="1" ht="20.149999999999999" customHeight="1" x14ac:dyDescent="0.35">
      <c r="A618" s="204"/>
      <c r="B618" s="206"/>
      <c r="C618" s="208"/>
      <c r="D618" s="208"/>
      <c r="E618" s="210"/>
      <c r="F618" s="202"/>
      <c r="G618" s="26" t="s">
        <v>44</v>
      </c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  <c r="FM618" s="35"/>
      <c r="FN618" s="35"/>
      <c r="FO618" s="35"/>
      <c r="FP618" s="35"/>
      <c r="FQ618" s="35"/>
      <c r="FR618" s="35"/>
      <c r="FS618" s="35"/>
      <c r="FT618" s="35"/>
      <c r="FU618" s="35"/>
      <c r="FV618" s="35"/>
      <c r="FW618" s="35"/>
      <c r="FX618" s="35"/>
      <c r="FY618" s="35"/>
      <c r="FZ618" s="35"/>
      <c r="GA618" s="35"/>
      <c r="GB618" s="35"/>
      <c r="GC618" s="35"/>
      <c r="GD618" s="35"/>
      <c r="GE618" s="42"/>
    </row>
    <row r="619" spans="1:187" s="25" customFormat="1" ht="20.149999999999999" customHeight="1" x14ac:dyDescent="0.35">
      <c r="A619" s="211">
        <f t="shared" si="491"/>
        <v>302</v>
      </c>
      <c r="B619" s="213" t="str">
        <f ca="1">HYPERLINK("#"&amp;"PAINEL!"&amp;ADDRESS(ROW(PAINEL!$B$40)+$A619,2),TRIM(INDIRECT("PAINEL!"&amp;ADDRESS(ROW(PAINEL!$B$40)+$A619,COLUMN(LANÇAMENTOS!C615)))))</f>
        <v/>
      </c>
      <c r="C619" s="215" t="str">
        <f ca="1">TRIM(INDIRECT("PAINEL!"&amp;ADDRESS(ROW(PAINEL!$B$40)+$A619,COLUMN(LANÇAMENTOS!E615))))</f>
        <v/>
      </c>
      <c r="D619" s="215" t="str">
        <f ca="1">TRIM(INDIRECT("PAINEL!"&amp;ADDRESS(ROW(PAINEL!$B$40)+$A619,COLUMN(LANÇAMENTOS!K615))))</f>
        <v/>
      </c>
      <c r="E619" s="217"/>
      <c r="F619" s="199" t="str">
        <f t="shared" ref="F619" ca="1" si="504">IF(B619&lt;&gt;"",E619+SUM(H619:GE619)-SUM(H620:GE620),"")</f>
        <v/>
      </c>
      <c r="G619" s="27" t="s">
        <v>43</v>
      </c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6"/>
      <c r="BN619" s="36"/>
      <c r="BO619" s="36"/>
      <c r="BP619" s="36"/>
      <c r="BQ619" s="36"/>
      <c r="BR619" s="36"/>
      <c r="BS619" s="36"/>
      <c r="BT619" s="36"/>
      <c r="BU619" s="36"/>
      <c r="BV619" s="36"/>
      <c r="BW619" s="36"/>
      <c r="BX619" s="36"/>
      <c r="BY619" s="36"/>
      <c r="BZ619" s="36"/>
      <c r="CA619" s="36"/>
      <c r="CB619" s="36"/>
      <c r="CC619" s="36"/>
      <c r="CD619" s="36"/>
      <c r="CE619" s="36"/>
      <c r="CF619" s="36"/>
      <c r="CG619" s="36"/>
      <c r="CH619" s="36"/>
      <c r="CI619" s="36"/>
      <c r="CJ619" s="36"/>
      <c r="CK619" s="36"/>
      <c r="CL619" s="36"/>
      <c r="CM619" s="36"/>
      <c r="CN619" s="36"/>
      <c r="CO619" s="36"/>
      <c r="CP619" s="36"/>
      <c r="CQ619" s="36"/>
      <c r="CR619" s="36"/>
      <c r="CS619" s="36"/>
      <c r="CT619" s="36"/>
      <c r="CU619" s="36"/>
      <c r="CV619" s="36"/>
      <c r="CW619" s="36"/>
      <c r="CX619" s="36"/>
      <c r="CY619" s="36"/>
      <c r="CZ619" s="36"/>
      <c r="DA619" s="36"/>
      <c r="DB619" s="36"/>
      <c r="DC619" s="36"/>
      <c r="DD619" s="36"/>
      <c r="DE619" s="36"/>
      <c r="DF619" s="36"/>
      <c r="DG619" s="36"/>
      <c r="DH619" s="36"/>
      <c r="DI619" s="36"/>
      <c r="DJ619" s="36"/>
      <c r="DK619" s="36"/>
      <c r="DL619" s="36"/>
      <c r="DM619" s="36"/>
      <c r="DN619" s="36"/>
      <c r="DO619" s="36"/>
      <c r="DP619" s="36"/>
      <c r="DQ619" s="36"/>
      <c r="DR619" s="36"/>
      <c r="DS619" s="36"/>
      <c r="DT619" s="36"/>
      <c r="DU619" s="36"/>
      <c r="DV619" s="36"/>
      <c r="DW619" s="36"/>
      <c r="DX619" s="36"/>
      <c r="DY619" s="36"/>
      <c r="DZ619" s="36"/>
      <c r="EA619" s="36"/>
      <c r="EB619" s="36"/>
      <c r="EC619" s="36"/>
      <c r="ED619" s="36"/>
      <c r="EE619" s="36"/>
      <c r="EF619" s="36"/>
      <c r="EG619" s="36"/>
      <c r="EH619" s="36"/>
      <c r="EI619" s="36"/>
      <c r="EJ619" s="36"/>
      <c r="EK619" s="36"/>
      <c r="EL619" s="36"/>
      <c r="EM619" s="36"/>
      <c r="EN619" s="36"/>
      <c r="EO619" s="36"/>
      <c r="EP619" s="36"/>
      <c r="EQ619" s="36"/>
      <c r="ER619" s="36"/>
      <c r="ES619" s="36"/>
      <c r="ET619" s="36"/>
      <c r="EU619" s="36"/>
      <c r="EV619" s="36"/>
      <c r="EW619" s="36"/>
      <c r="EX619" s="36"/>
      <c r="EY619" s="36"/>
      <c r="EZ619" s="36"/>
      <c r="FA619" s="36"/>
      <c r="FB619" s="36"/>
      <c r="FC619" s="36"/>
      <c r="FD619" s="36"/>
      <c r="FE619" s="36"/>
      <c r="FF619" s="36"/>
      <c r="FG619" s="36"/>
      <c r="FH619" s="36"/>
      <c r="FI619" s="36"/>
      <c r="FJ619" s="36"/>
      <c r="FK619" s="36"/>
      <c r="FL619" s="36"/>
      <c r="FM619" s="36"/>
      <c r="FN619" s="36"/>
      <c r="FO619" s="36"/>
      <c r="FP619" s="36"/>
      <c r="FQ619" s="36"/>
      <c r="FR619" s="36"/>
      <c r="FS619" s="36"/>
      <c r="FT619" s="36"/>
      <c r="FU619" s="36"/>
      <c r="FV619" s="36"/>
      <c r="FW619" s="36"/>
      <c r="FX619" s="36"/>
      <c r="FY619" s="36"/>
      <c r="FZ619" s="36"/>
      <c r="GA619" s="36"/>
      <c r="GB619" s="36"/>
      <c r="GC619" s="36"/>
      <c r="GD619" s="36"/>
      <c r="GE619" s="37"/>
    </row>
    <row r="620" spans="1:187" s="25" customFormat="1" ht="20.149999999999999" customHeight="1" x14ac:dyDescent="0.35">
      <c r="A620" s="212"/>
      <c r="B620" s="214"/>
      <c r="C620" s="216"/>
      <c r="D620" s="216"/>
      <c r="E620" s="218"/>
      <c r="F620" s="200"/>
      <c r="G620" s="28" t="s">
        <v>44</v>
      </c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8"/>
      <c r="GA620" s="38"/>
      <c r="GB620" s="38"/>
      <c r="GC620" s="38"/>
      <c r="GD620" s="38"/>
      <c r="GE620" s="39"/>
    </row>
    <row r="621" spans="1:187" s="25" customFormat="1" ht="20.149999999999999" customHeight="1" x14ac:dyDescent="0.35">
      <c r="A621" s="203">
        <f t="shared" ref="A621" si="505">A619+1</f>
        <v>303</v>
      </c>
      <c r="B621" s="205" t="str">
        <f ca="1">HYPERLINK("#"&amp;"PAINEL!"&amp;ADDRESS(ROW(PAINEL!$B$40)+$A621,2),TRIM(INDIRECT("PAINEL!"&amp;ADDRESS(ROW(PAINEL!$B$40)+$A621,COLUMN(LANÇAMENTOS!C617)))))</f>
        <v/>
      </c>
      <c r="C621" s="207" t="str">
        <f ca="1">TRIM(INDIRECT("PAINEL!"&amp;ADDRESS(ROW(PAINEL!$B$40)+$A621,COLUMN(LANÇAMENTOS!E617))))</f>
        <v/>
      </c>
      <c r="D621" s="207" t="str">
        <f ca="1">TRIM(INDIRECT("PAINEL!"&amp;ADDRESS(ROW(PAINEL!$B$40)+$A621,COLUMN(LANÇAMENTOS!K617))))</f>
        <v/>
      </c>
      <c r="E621" s="209"/>
      <c r="F621" s="201" t="str">
        <f t="shared" ref="F621" ca="1" si="506">IF(B621&lt;&gt;"",E621+SUM(H621:GE621)-SUM(H622:GE622),"")</f>
        <v/>
      </c>
      <c r="G621" s="29" t="s">
        <v>43</v>
      </c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  <c r="CH621" s="40"/>
      <c r="CI621" s="40"/>
      <c r="CJ621" s="40"/>
      <c r="CK621" s="40"/>
      <c r="CL621" s="40"/>
      <c r="CM621" s="40"/>
      <c r="CN621" s="40"/>
      <c r="CO621" s="40"/>
      <c r="CP621" s="40"/>
      <c r="CQ621" s="40"/>
      <c r="CR621" s="40"/>
      <c r="CS621" s="40"/>
      <c r="CT621" s="40"/>
      <c r="CU621" s="40"/>
      <c r="CV621" s="40"/>
      <c r="CW621" s="40"/>
      <c r="CX621" s="40"/>
      <c r="CY621" s="40"/>
      <c r="CZ621" s="40"/>
      <c r="DA621" s="40"/>
      <c r="DB621" s="40"/>
      <c r="DC621" s="40"/>
      <c r="DD621" s="40"/>
      <c r="DE621" s="40"/>
      <c r="DF621" s="40"/>
      <c r="DG621" s="40"/>
      <c r="DH621" s="40"/>
      <c r="DI621" s="40"/>
      <c r="DJ621" s="40"/>
      <c r="DK621" s="40"/>
      <c r="DL621" s="40"/>
      <c r="DM621" s="40"/>
      <c r="DN621" s="40"/>
      <c r="DO621" s="40"/>
      <c r="DP621" s="40"/>
      <c r="DQ621" s="40"/>
      <c r="DR621" s="40"/>
      <c r="DS621" s="40"/>
      <c r="DT621" s="40"/>
      <c r="DU621" s="40"/>
      <c r="DV621" s="40"/>
      <c r="DW621" s="40"/>
      <c r="DX621" s="40"/>
      <c r="DY621" s="40"/>
      <c r="DZ621" s="40"/>
      <c r="EA621" s="40"/>
      <c r="EB621" s="40"/>
      <c r="EC621" s="40"/>
      <c r="ED621" s="40"/>
      <c r="EE621" s="40"/>
      <c r="EF621" s="40"/>
      <c r="EG621" s="40"/>
      <c r="EH621" s="40"/>
      <c r="EI621" s="40"/>
      <c r="EJ621" s="40"/>
      <c r="EK621" s="40"/>
      <c r="EL621" s="40"/>
      <c r="EM621" s="40"/>
      <c r="EN621" s="40"/>
      <c r="EO621" s="40"/>
      <c r="EP621" s="40"/>
      <c r="EQ621" s="40"/>
      <c r="ER621" s="40"/>
      <c r="ES621" s="40"/>
      <c r="ET621" s="40"/>
      <c r="EU621" s="40"/>
      <c r="EV621" s="40"/>
      <c r="EW621" s="40"/>
      <c r="EX621" s="40"/>
      <c r="EY621" s="40"/>
      <c r="EZ621" s="40"/>
      <c r="FA621" s="40"/>
      <c r="FB621" s="40"/>
      <c r="FC621" s="40"/>
      <c r="FD621" s="40"/>
      <c r="FE621" s="40"/>
      <c r="FF621" s="40"/>
      <c r="FG621" s="40"/>
      <c r="FH621" s="40"/>
      <c r="FI621" s="40"/>
      <c r="FJ621" s="40"/>
      <c r="FK621" s="40"/>
      <c r="FL621" s="40"/>
      <c r="FM621" s="40"/>
      <c r="FN621" s="40"/>
      <c r="FO621" s="40"/>
      <c r="FP621" s="40"/>
      <c r="FQ621" s="40"/>
      <c r="FR621" s="40"/>
      <c r="FS621" s="40"/>
      <c r="FT621" s="40"/>
      <c r="FU621" s="40"/>
      <c r="FV621" s="40"/>
      <c r="FW621" s="40"/>
      <c r="FX621" s="40"/>
      <c r="FY621" s="40"/>
      <c r="FZ621" s="40"/>
      <c r="GA621" s="40"/>
      <c r="GB621" s="40"/>
      <c r="GC621" s="40"/>
      <c r="GD621" s="40"/>
      <c r="GE621" s="41"/>
    </row>
    <row r="622" spans="1:187" s="25" customFormat="1" ht="20.149999999999999" customHeight="1" x14ac:dyDescent="0.35">
      <c r="A622" s="204"/>
      <c r="B622" s="206"/>
      <c r="C622" s="208"/>
      <c r="D622" s="208"/>
      <c r="E622" s="210"/>
      <c r="F622" s="202"/>
      <c r="G622" s="26" t="s">
        <v>44</v>
      </c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  <c r="FM622" s="35"/>
      <c r="FN622" s="35"/>
      <c r="FO622" s="35"/>
      <c r="FP622" s="35"/>
      <c r="FQ622" s="35"/>
      <c r="FR622" s="35"/>
      <c r="FS622" s="35"/>
      <c r="FT622" s="35"/>
      <c r="FU622" s="35"/>
      <c r="FV622" s="35"/>
      <c r="FW622" s="35"/>
      <c r="FX622" s="35"/>
      <c r="FY622" s="35"/>
      <c r="FZ622" s="35"/>
      <c r="GA622" s="35"/>
      <c r="GB622" s="35"/>
      <c r="GC622" s="35"/>
      <c r="GD622" s="35"/>
      <c r="GE622" s="42"/>
    </row>
    <row r="623" spans="1:187" s="25" customFormat="1" ht="20.149999999999999" customHeight="1" x14ac:dyDescent="0.35">
      <c r="A623" s="211">
        <f t="shared" si="491"/>
        <v>304</v>
      </c>
      <c r="B623" s="213" t="str">
        <f ca="1">HYPERLINK("#"&amp;"PAINEL!"&amp;ADDRESS(ROW(PAINEL!$B$40)+$A623,2),TRIM(INDIRECT("PAINEL!"&amp;ADDRESS(ROW(PAINEL!$B$40)+$A623,COLUMN(LANÇAMENTOS!C619)))))</f>
        <v/>
      </c>
      <c r="C623" s="215" t="str">
        <f ca="1">TRIM(INDIRECT("PAINEL!"&amp;ADDRESS(ROW(PAINEL!$B$40)+$A623,COLUMN(LANÇAMENTOS!E619))))</f>
        <v/>
      </c>
      <c r="D623" s="215" t="str">
        <f ca="1">TRIM(INDIRECT("PAINEL!"&amp;ADDRESS(ROW(PAINEL!$B$40)+$A623,COLUMN(LANÇAMENTOS!K619))))</f>
        <v/>
      </c>
      <c r="E623" s="217"/>
      <c r="F623" s="199" t="str">
        <f t="shared" ref="F623" ca="1" si="507">IF(B623&lt;&gt;"",E623+SUM(H623:GE623)-SUM(H624:GE624),"")</f>
        <v/>
      </c>
      <c r="G623" s="27" t="s">
        <v>43</v>
      </c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  <c r="BI623" s="36"/>
      <c r="BJ623" s="36"/>
      <c r="BK623" s="36"/>
      <c r="BL623" s="36"/>
      <c r="BM623" s="36"/>
      <c r="BN623" s="36"/>
      <c r="BO623" s="36"/>
      <c r="BP623" s="36"/>
      <c r="BQ623" s="36"/>
      <c r="BR623" s="36"/>
      <c r="BS623" s="36"/>
      <c r="BT623" s="36"/>
      <c r="BU623" s="36"/>
      <c r="BV623" s="36"/>
      <c r="BW623" s="36"/>
      <c r="BX623" s="36"/>
      <c r="BY623" s="36"/>
      <c r="BZ623" s="36"/>
      <c r="CA623" s="36"/>
      <c r="CB623" s="36"/>
      <c r="CC623" s="36"/>
      <c r="CD623" s="36"/>
      <c r="CE623" s="36"/>
      <c r="CF623" s="36"/>
      <c r="CG623" s="36"/>
      <c r="CH623" s="36"/>
      <c r="CI623" s="36"/>
      <c r="CJ623" s="36"/>
      <c r="CK623" s="36"/>
      <c r="CL623" s="36"/>
      <c r="CM623" s="36"/>
      <c r="CN623" s="36"/>
      <c r="CO623" s="36"/>
      <c r="CP623" s="36"/>
      <c r="CQ623" s="36"/>
      <c r="CR623" s="36"/>
      <c r="CS623" s="36"/>
      <c r="CT623" s="36"/>
      <c r="CU623" s="36"/>
      <c r="CV623" s="36"/>
      <c r="CW623" s="36"/>
      <c r="CX623" s="36"/>
      <c r="CY623" s="36"/>
      <c r="CZ623" s="36"/>
      <c r="DA623" s="36"/>
      <c r="DB623" s="36"/>
      <c r="DC623" s="36"/>
      <c r="DD623" s="36"/>
      <c r="DE623" s="36"/>
      <c r="DF623" s="36"/>
      <c r="DG623" s="36"/>
      <c r="DH623" s="36"/>
      <c r="DI623" s="36"/>
      <c r="DJ623" s="36"/>
      <c r="DK623" s="36"/>
      <c r="DL623" s="36"/>
      <c r="DM623" s="36"/>
      <c r="DN623" s="36"/>
      <c r="DO623" s="36"/>
      <c r="DP623" s="36"/>
      <c r="DQ623" s="36"/>
      <c r="DR623" s="36"/>
      <c r="DS623" s="36"/>
      <c r="DT623" s="36"/>
      <c r="DU623" s="36"/>
      <c r="DV623" s="36"/>
      <c r="DW623" s="36"/>
      <c r="DX623" s="36"/>
      <c r="DY623" s="36"/>
      <c r="DZ623" s="36"/>
      <c r="EA623" s="36"/>
      <c r="EB623" s="36"/>
      <c r="EC623" s="36"/>
      <c r="ED623" s="36"/>
      <c r="EE623" s="36"/>
      <c r="EF623" s="36"/>
      <c r="EG623" s="36"/>
      <c r="EH623" s="36"/>
      <c r="EI623" s="36"/>
      <c r="EJ623" s="36"/>
      <c r="EK623" s="36"/>
      <c r="EL623" s="36"/>
      <c r="EM623" s="36"/>
      <c r="EN623" s="36"/>
      <c r="EO623" s="36"/>
      <c r="EP623" s="36"/>
      <c r="EQ623" s="36"/>
      <c r="ER623" s="36"/>
      <c r="ES623" s="36"/>
      <c r="ET623" s="36"/>
      <c r="EU623" s="36"/>
      <c r="EV623" s="36"/>
      <c r="EW623" s="36"/>
      <c r="EX623" s="36"/>
      <c r="EY623" s="36"/>
      <c r="EZ623" s="36"/>
      <c r="FA623" s="36"/>
      <c r="FB623" s="36"/>
      <c r="FC623" s="36"/>
      <c r="FD623" s="36"/>
      <c r="FE623" s="36"/>
      <c r="FF623" s="36"/>
      <c r="FG623" s="36"/>
      <c r="FH623" s="36"/>
      <c r="FI623" s="36"/>
      <c r="FJ623" s="36"/>
      <c r="FK623" s="36"/>
      <c r="FL623" s="36"/>
      <c r="FM623" s="36"/>
      <c r="FN623" s="36"/>
      <c r="FO623" s="36"/>
      <c r="FP623" s="36"/>
      <c r="FQ623" s="36"/>
      <c r="FR623" s="36"/>
      <c r="FS623" s="36"/>
      <c r="FT623" s="36"/>
      <c r="FU623" s="36"/>
      <c r="FV623" s="36"/>
      <c r="FW623" s="36"/>
      <c r="FX623" s="36"/>
      <c r="FY623" s="36"/>
      <c r="FZ623" s="36"/>
      <c r="GA623" s="36"/>
      <c r="GB623" s="36"/>
      <c r="GC623" s="36"/>
      <c r="GD623" s="36"/>
      <c r="GE623" s="37"/>
    </row>
    <row r="624" spans="1:187" s="25" customFormat="1" ht="20.149999999999999" customHeight="1" x14ac:dyDescent="0.35">
      <c r="A624" s="212"/>
      <c r="B624" s="214"/>
      <c r="C624" s="216"/>
      <c r="D624" s="216"/>
      <c r="E624" s="218"/>
      <c r="F624" s="200"/>
      <c r="G624" s="28" t="s">
        <v>44</v>
      </c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8"/>
      <c r="GA624" s="38"/>
      <c r="GB624" s="38"/>
      <c r="GC624" s="38"/>
      <c r="GD624" s="38"/>
      <c r="GE624" s="39"/>
    </row>
    <row r="625" spans="1:187" s="25" customFormat="1" ht="20.149999999999999" customHeight="1" x14ac:dyDescent="0.35">
      <c r="A625" s="203">
        <f t="shared" ref="A625" si="508">A623+1</f>
        <v>305</v>
      </c>
      <c r="B625" s="205" t="str">
        <f ca="1">HYPERLINK("#"&amp;"PAINEL!"&amp;ADDRESS(ROW(PAINEL!$B$40)+$A625,2),TRIM(INDIRECT("PAINEL!"&amp;ADDRESS(ROW(PAINEL!$B$40)+$A625,COLUMN(LANÇAMENTOS!C621)))))</f>
        <v/>
      </c>
      <c r="C625" s="207" t="str">
        <f ca="1">TRIM(INDIRECT("PAINEL!"&amp;ADDRESS(ROW(PAINEL!$B$40)+$A625,COLUMN(LANÇAMENTOS!E621))))</f>
        <v/>
      </c>
      <c r="D625" s="207" t="str">
        <f ca="1">TRIM(INDIRECT("PAINEL!"&amp;ADDRESS(ROW(PAINEL!$B$40)+$A625,COLUMN(LANÇAMENTOS!K621))))</f>
        <v/>
      </c>
      <c r="E625" s="209"/>
      <c r="F625" s="201" t="str">
        <f t="shared" ref="F625" ca="1" si="509">IF(B625&lt;&gt;"",E625+SUM(H625:GE625)-SUM(H626:GE626),"")</f>
        <v/>
      </c>
      <c r="G625" s="29" t="s">
        <v>43</v>
      </c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  <c r="CH625" s="40"/>
      <c r="CI625" s="40"/>
      <c r="CJ625" s="40"/>
      <c r="CK625" s="40"/>
      <c r="CL625" s="40"/>
      <c r="CM625" s="40"/>
      <c r="CN625" s="40"/>
      <c r="CO625" s="40"/>
      <c r="CP625" s="40"/>
      <c r="CQ625" s="40"/>
      <c r="CR625" s="40"/>
      <c r="CS625" s="40"/>
      <c r="CT625" s="40"/>
      <c r="CU625" s="40"/>
      <c r="CV625" s="40"/>
      <c r="CW625" s="40"/>
      <c r="CX625" s="40"/>
      <c r="CY625" s="40"/>
      <c r="CZ625" s="40"/>
      <c r="DA625" s="40"/>
      <c r="DB625" s="40"/>
      <c r="DC625" s="40"/>
      <c r="DD625" s="40"/>
      <c r="DE625" s="40"/>
      <c r="DF625" s="40"/>
      <c r="DG625" s="40"/>
      <c r="DH625" s="40"/>
      <c r="DI625" s="40"/>
      <c r="DJ625" s="40"/>
      <c r="DK625" s="40"/>
      <c r="DL625" s="40"/>
      <c r="DM625" s="40"/>
      <c r="DN625" s="40"/>
      <c r="DO625" s="40"/>
      <c r="DP625" s="40"/>
      <c r="DQ625" s="40"/>
      <c r="DR625" s="40"/>
      <c r="DS625" s="40"/>
      <c r="DT625" s="40"/>
      <c r="DU625" s="40"/>
      <c r="DV625" s="40"/>
      <c r="DW625" s="40"/>
      <c r="DX625" s="40"/>
      <c r="DY625" s="40"/>
      <c r="DZ625" s="40"/>
      <c r="EA625" s="40"/>
      <c r="EB625" s="40"/>
      <c r="EC625" s="40"/>
      <c r="ED625" s="40"/>
      <c r="EE625" s="40"/>
      <c r="EF625" s="40"/>
      <c r="EG625" s="40"/>
      <c r="EH625" s="40"/>
      <c r="EI625" s="40"/>
      <c r="EJ625" s="40"/>
      <c r="EK625" s="40"/>
      <c r="EL625" s="40"/>
      <c r="EM625" s="40"/>
      <c r="EN625" s="40"/>
      <c r="EO625" s="40"/>
      <c r="EP625" s="40"/>
      <c r="EQ625" s="40"/>
      <c r="ER625" s="40"/>
      <c r="ES625" s="40"/>
      <c r="ET625" s="40"/>
      <c r="EU625" s="40"/>
      <c r="EV625" s="40"/>
      <c r="EW625" s="40"/>
      <c r="EX625" s="40"/>
      <c r="EY625" s="40"/>
      <c r="EZ625" s="40"/>
      <c r="FA625" s="40"/>
      <c r="FB625" s="40"/>
      <c r="FC625" s="40"/>
      <c r="FD625" s="40"/>
      <c r="FE625" s="40"/>
      <c r="FF625" s="40"/>
      <c r="FG625" s="40"/>
      <c r="FH625" s="40"/>
      <c r="FI625" s="40"/>
      <c r="FJ625" s="40"/>
      <c r="FK625" s="40"/>
      <c r="FL625" s="40"/>
      <c r="FM625" s="40"/>
      <c r="FN625" s="40"/>
      <c r="FO625" s="40"/>
      <c r="FP625" s="40"/>
      <c r="FQ625" s="40"/>
      <c r="FR625" s="40"/>
      <c r="FS625" s="40"/>
      <c r="FT625" s="40"/>
      <c r="FU625" s="40"/>
      <c r="FV625" s="40"/>
      <c r="FW625" s="40"/>
      <c r="FX625" s="40"/>
      <c r="FY625" s="40"/>
      <c r="FZ625" s="40"/>
      <c r="GA625" s="40"/>
      <c r="GB625" s="40"/>
      <c r="GC625" s="40"/>
      <c r="GD625" s="40"/>
      <c r="GE625" s="41"/>
    </row>
    <row r="626" spans="1:187" s="25" customFormat="1" ht="20.149999999999999" customHeight="1" x14ac:dyDescent="0.35">
      <c r="A626" s="204"/>
      <c r="B626" s="206"/>
      <c r="C626" s="208"/>
      <c r="D626" s="208"/>
      <c r="E626" s="210"/>
      <c r="F626" s="202"/>
      <c r="G626" s="26" t="s">
        <v>44</v>
      </c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  <c r="FM626" s="35"/>
      <c r="FN626" s="35"/>
      <c r="FO626" s="35"/>
      <c r="FP626" s="35"/>
      <c r="FQ626" s="35"/>
      <c r="FR626" s="35"/>
      <c r="FS626" s="35"/>
      <c r="FT626" s="35"/>
      <c r="FU626" s="35"/>
      <c r="FV626" s="35"/>
      <c r="FW626" s="35"/>
      <c r="FX626" s="35"/>
      <c r="FY626" s="35"/>
      <c r="FZ626" s="35"/>
      <c r="GA626" s="35"/>
      <c r="GB626" s="35"/>
      <c r="GC626" s="35"/>
      <c r="GD626" s="35"/>
      <c r="GE626" s="42"/>
    </row>
    <row r="627" spans="1:187" s="25" customFormat="1" ht="20.149999999999999" customHeight="1" x14ac:dyDescent="0.35">
      <c r="A627" s="211">
        <f t="shared" si="491"/>
        <v>306</v>
      </c>
      <c r="B627" s="213" t="str">
        <f ca="1">HYPERLINK("#"&amp;"PAINEL!"&amp;ADDRESS(ROW(PAINEL!$B$40)+$A627,2),TRIM(INDIRECT("PAINEL!"&amp;ADDRESS(ROW(PAINEL!$B$40)+$A627,COLUMN(LANÇAMENTOS!C623)))))</f>
        <v/>
      </c>
      <c r="C627" s="215" t="str">
        <f ca="1">TRIM(INDIRECT("PAINEL!"&amp;ADDRESS(ROW(PAINEL!$B$40)+$A627,COLUMN(LANÇAMENTOS!E623))))</f>
        <v/>
      </c>
      <c r="D627" s="215" t="str">
        <f ca="1">TRIM(INDIRECT("PAINEL!"&amp;ADDRESS(ROW(PAINEL!$B$40)+$A627,COLUMN(LANÇAMENTOS!K623))))</f>
        <v/>
      </c>
      <c r="E627" s="217"/>
      <c r="F627" s="199" t="str">
        <f t="shared" ref="F627" ca="1" si="510">IF(B627&lt;&gt;"",E627+SUM(H627:GE627)-SUM(H628:GE628),"")</f>
        <v/>
      </c>
      <c r="G627" s="27" t="s">
        <v>43</v>
      </c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6"/>
      <c r="BN627" s="36"/>
      <c r="BO627" s="36"/>
      <c r="BP627" s="36"/>
      <c r="BQ627" s="36"/>
      <c r="BR627" s="36"/>
      <c r="BS627" s="36"/>
      <c r="BT627" s="36"/>
      <c r="BU627" s="36"/>
      <c r="BV627" s="36"/>
      <c r="BW627" s="36"/>
      <c r="BX627" s="36"/>
      <c r="BY627" s="36"/>
      <c r="BZ627" s="36"/>
      <c r="CA627" s="36"/>
      <c r="CB627" s="36"/>
      <c r="CC627" s="36"/>
      <c r="CD627" s="36"/>
      <c r="CE627" s="36"/>
      <c r="CF627" s="36"/>
      <c r="CG627" s="36"/>
      <c r="CH627" s="36"/>
      <c r="CI627" s="36"/>
      <c r="CJ627" s="36"/>
      <c r="CK627" s="36"/>
      <c r="CL627" s="36"/>
      <c r="CM627" s="36"/>
      <c r="CN627" s="36"/>
      <c r="CO627" s="36"/>
      <c r="CP627" s="36"/>
      <c r="CQ627" s="36"/>
      <c r="CR627" s="36"/>
      <c r="CS627" s="36"/>
      <c r="CT627" s="36"/>
      <c r="CU627" s="36"/>
      <c r="CV627" s="36"/>
      <c r="CW627" s="36"/>
      <c r="CX627" s="36"/>
      <c r="CY627" s="36"/>
      <c r="CZ627" s="36"/>
      <c r="DA627" s="36"/>
      <c r="DB627" s="36"/>
      <c r="DC627" s="36"/>
      <c r="DD627" s="36"/>
      <c r="DE627" s="36"/>
      <c r="DF627" s="36"/>
      <c r="DG627" s="36"/>
      <c r="DH627" s="36"/>
      <c r="DI627" s="36"/>
      <c r="DJ627" s="36"/>
      <c r="DK627" s="36"/>
      <c r="DL627" s="36"/>
      <c r="DM627" s="36"/>
      <c r="DN627" s="36"/>
      <c r="DO627" s="36"/>
      <c r="DP627" s="36"/>
      <c r="DQ627" s="36"/>
      <c r="DR627" s="36"/>
      <c r="DS627" s="36"/>
      <c r="DT627" s="36"/>
      <c r="DU627" s="36"/>
      <c r="DV627" s="36"/>
      <c r="DW627" s="36"/>
      <c r="DX627" s="36"/>
      <c r="DY627" s="36"/>
      <c r="DZ627" s="36"/>
      <c r="EA627" s="36"/>
      <c r="EB627" s="36"/>
      <c r="EC627" s="36"/>
      <c r="ED627" s="36"/>
      <c r="EE627" s="36"/>
      <c r="EF627" s="36"/>
      <c r="EG627" s="36"/>
      <c r="EH627" s="36"/>
      <c r="EI627" s="36"/>
      <c r="EJ627" s="36"/>
      <c r="EK627" s="36"/>
      <c r="EL627" s="36"/>
      <c r="EM627" s="36"/>
      <c r="EN627" s="36"/>
      <c r="EO627" s="36"/>
      <c r="EP627" s="36"/>
      <c r="EQ627" s="36"/>
      <c r="ER627" s="36"/>
      <c r="ES627" s="36"/>
      <c r="ET627" s="36"/>
      <c r="EU627" s="36"/>
      <c r="EV627" s="36"/>
      <c r="EW627" s="36"/>
      <c r="EX627" s="36"/>
      <c r="EY627" s="36"/>
      <c r="EZ627" s="36"/>
      <c r="FA627" s="36"/>
      <c r="FB627" s="36"/>
      <c r="FC627" s="36"/>
      <c r="FD627" s="36"/>
      <c r="FE627" s="36"/>
      <c r="FF627" s="36"/>
      <c r="FG627" s="36"/>
      <c r="FH627" s="36"/>
      <c r="FI627" s="36"/>
      <c r="FJ627" s="36"/>
      <c r="FK627" s="36"/>
      <c r="FL627" s="36"/>
      <c r="FM627" s="36"/>
      <c r="FN627" s="36"/>
      <c r="FO627" s="36"/>
      <c r="FP627" s="36"/>
      <c r="FQ627" s="36"/>
      <c r="FR627" s="36"/>
      <c r="FS627" s="36"/>
      <c r="FT627" s="36"/>
      <c r="FU627" s="36"/>
      <c r="FV627" s="36"/>
      <c r="FW627" s="36"/>
      <c r="FX627" s="36"/>
      <c r="FY627" s="36"/>
      <c r="FZ627" s="36"/>
      <c r="GA627" s="36"/>
      <c r="GB627" s="36"/>
      <c r="GC627" s="36"/>
      <c r="GD627" s="36"/>
      <c r="GE627" s="37"/>
    </row>
    <row r="628" spans="1:187" s="25" customFormat="1" ht="20.149999999999999" customHeight="1" x14ac:dyDescent="0.35">
      <c r="A628" s="212"/>
      <c r="B628" s="214"/>
      <c r="C628" s="216"/>
      <c r="D628" s="216"/>
      <c r="E628" s="218"/>
      <c r="F628" s="200"/>
      <c r="G628" s="28" t="s">
        <v>44</v>
      </c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8"/>
      <c r="GA628" s="38"/>
      <c r="GB628" s="38"/>
      <c r="GC628" s="38"/>
      <c r="GD628" s="38"/>
      <c r="GE628" s="39"/>
    </row>
    <row r="629" spans="1:187" s="25" customFormat="1" ht="20.149999999999999" customHeight="1" x14ac:dyDescent="0.35">
      <c r="A629" s="203">
        <f t="shared" ref="A629" si="511">A627+1</f>
        <v>307</v>
      </c>
      <c r="B629" s="205" t="str">
        <f ca="1">HYPERLINK("#"&amp;"PAINEL!"&amp;ADDRESS(ROW(PAINEL!$B$40)+$A629,2),TRIM(INDIRECT("PAINEL!"&amp;ADDRESS(ROW(PAINEL!$B$40)+$A629,COLUMN(LANÇAMENTOS!C625)))))</f>
        <v/>
      </c>
      <c r="C629" s="207" t="str">
        <f ca="1">TRIM(INDIRECT("PAINEL!"&amp;ADDRESS(ROW(PAINEL!$B$40)+$A629,COLUMN(LANÇAMENTOS!E625))))</f>
        <v/>
      </c>
      <c r="D629" s="207" t="str">
        <f ca="1">TRIM(INDIRECT("PAINEL!"&amp;ADDRESS(ROW(PAINEL!$B$40)+$A629,COLUMN(LANÇAMENTOS!K625))))</f>
        <v/>
      </c>
      <c r="E629" s="209"/>
      <c r="F629" s="201" t="str">
        <f t="shared" ref="F629" ca="1" si="512">IF(B629&lt;&gt;"",E629+SUM(H629:GE629)-SUM(H630:GE630),"")</f>
        <v/>
      </c>
      <c r="G629" s="29" t="s">
        <v>43</v>
      </c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  <c r="CH629" s="40"/>
      <c r="CI629" s="40"/>
      <c r="CJ629" s="40"/>
      <c r="CK629" s="40"/>
      <c r="CL629" s="40"/>
      <c r="CM629" s="40"/>
      <c r="CN629" s="40"/>
      <c r="CO629" s="40"/>
      <c r="CP629" s="40"/>
      <c r="CQ629" s="40"/>
      <c r="CR629" s="40"/>
      <c r="CS629" s="40"/>
      <c r="CT629" s="40"/>
      <c r="CU629" s="40"/>
      <c r="CV629" s="40"/>
      <c r="CW629" s="40"/>
      <c r="CX629" s="40"/>
      <c r="CY629" s="40"/>
      <c r="CZ629" s="40"/>
      <c r="DA629" s="40"/>
      <c r="DB629" s="40"/>
      <c r="DC629" s="40"/>
      <c r="DD629" s="40"/>
      <c r="DE629" s="40"/>
      <c r="DF629" s="40"/>
      <c r="DG629" s="40"/>
      <c r="DH629" s="40"/>
      <c r="DI629" s="40"/>
      <c r="DJ629" s="40"/>
      <c r="DK629" s="40"/>
      <c r="DL629" s="40"/>
      <c r="DM629" s="40"/>
      <c r="DN629" s="40"/>
      <c r="DO629" s="40"/>
      <c r="DP629" s="40"/>
      <c r="DQ629" s="40"/>
      <c r="DR629" s="40"/>
      <c r="DS629" s="40"/>
      <c r="DT629" s="40"/>
      <c r="DU629" s="40"/>
      <c r="DV629" s="40"/>
      <c r="DW629" s="40"/>
      <c r="DX629" s="40"/>
      <c r="DY629" s="40"/>
      <c r="DZ629" s="40"/>
      <c r="EA629" s="40"/>
      <c r="EB629" s="40"/>
      <c r="EC629" s="40"/>
      <c r="ED629" s="40"/>
      <c r="EE629" s="40"/>
      <c r="EF629" s="40"/>
      <c r="EG629" s="40"/>
      <c r="EH629" s="40"/>
      <c r="EI629" s="40"/>
      <c r="EJ629" s="40"/>
      <c r="EK629" s="40"/>
      <c r="EL629" s="40"/>
      <c r="EM629" s="40"/>
      <c r="EN629" s="40"/>
      <c r="EO629" s="40"/>
      <c r="EP629" s="40"/>
      <c r="EQ629" s="40"/>
      <c r="ER629" s="40"/>
      <c r="ES629" s="40"/>
      <c r="ET629" s="40"/>
      <c r="EU629" s="40"/>
      <c r="EV629" s="40"/>
      <c r="EW629" s="40"/>
      <c r="EX629" s="40"/>
      <c r="EY629" s="40"/>
      <c r="EZ629" s="40"/>
      <c r="FA629" s="40"/>
      <c r="FB629" s="40"/>
      <c r="FC629" s="40"/>
      <c r="FD629" s="40"/>
      <c r="FE629" s="40"/>
      <c r="FF629" s="40"/>
      <c r="FG629" s="40"/>
      <c r="FH629" s="40"/>
      <c r="FI629" s="40"/>
      <c r="FJ629" s="40"/>
      <c r="FK629" s="40"/>
      <c r="FL629" s="40"/>
      <c r="FM629" s="40"/>
      <c r="FN629" s="40"/>
      <c r="FO629" s="40"/>
      <c r="FP629" s="40"/>
      <c r="FQ629" s="40"/>
      <c r="FR629" s="40"/>
      <c r="FS629" s="40"/>
      <c r="FT629" s="40"/>
      <c r="FU629" s="40"/>
      <c r="FV629" s="40"/>
      <c r="FW629" s="40"/>
      <c r="FX629" s="40"/>
      <c r="FY629" s="40"/>
      <c r="FZ629" s="40"/>
      <c r="GA629" s="40"/>
      <c r="GB629" s="40"/>
      <c r="GC629" s="40"/>
      <c r="GD629" s="40"/>
      <c r="GE629" s="41"/>
    </row>
    <row r="630" spans="1:187" s="25" customFormat="1" ht="20.149999999999999" customHeight="1" x14ac:dyDescent="0.35">
      <c r="A630" s="204"/>
      <c r="B630" s="206"/>
      <c r="C630" s="208"/>
      <c r="D630" s="208"/>
      <c r="E630" s="210"/>
      <c r="F630" s="202"/>
      <c r="G630" s="26" t="s">
        <v>44</v>
      </c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  <c r="FM630" s="35"/>
      <c r="FN630" s="35"/>
      <c r="FO630" s="35"/>
      <c r="FP630" s="35"/>
      <c r="FQ630" s="35"/>
      <c r="FR630" s="35"/>
      <c r="FS630" s="35"/>
      <c r="FT630" s="35"/>
      <c r="FU630" s="35"/>
      <c r="FV630" s="35"/>
      <c r="FW630" s="35"/>
      <c r="FX630" s="35"/>
      <c r="FY630" s="35"/>
      <c r="FZ630" s="35"/>
      <c r="GA630" s="35"/>
      <c r="GB630" s="35"/>
      <c r="GC630" s="35"/>
      <c r="GD630" s="35"/>
      <c r="GE630" s="42"/>
    </row>
    <row r="631" spans="1:187" s="25" customFormat="1" ht="20.149999999999999" customHeight="1" x14ac:dyDescent="0.35">
      <c r="A631" s="211">
        <f t="shared" si="491"/>
        <v>308</v>
      </c>
      <c r="B631" s="213" t="str">
        <f ca="1">HYPERLINK("#"&amp;"PAINEL!"&amp;ADDRESS(ROW(PAINEL!$B$40)+$A631,2),TRIM(INDIRECT("PAINEL!"&amp;ADDRESS(ROW(PAINEL!$B$40)+$A631,COLUMN(LANÇAMENTOS!C627)))))</f>
        <v/>
      </c>
      <c r="C631" s="215" t="str">
        <f ca="1">TRIM(INDIRECT("PAINEL!"&amp;ADDRESS(ROW(PAINEL!$B$40)+$A631,COLUMN(LANÇAMENTOS!E627))))</f>
        <v/>
      </c>
      <c r="D631" s="215" t="str">
        <f ca="1">TRIM(INDIRECT("PAINEL!"&amp;ADDRESS(ROW(PAINEL!$B$40)+$A631,COLUMN(LANÇAMENTOS!K627))))</f>
        <v/>
      </c>
      <c r="E631" s="217"/>
      <c r="F631" s="199" t="str">
        <f t="shared" ref="F631" ca="1" si="513">IF(B631&lt;&gt;"",E631+SUM(H631:GE631)-SUM(H632:GE632),"")</f>
        <v/>
      </c>
      <c r="G631" s="27" t="s">
        <v>43</v>
      </c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  <c r="BI631" s="36"/>
      <c r="BJ631" s="36"/>
      <c r="BK631" s="36"/>
      <c r="BL631" s="36"/>
      <c r="BM631" s="36"/>
      <c r="BN631" s="36"/>
      <c r="BO631" s="36"/>
      <c r="BP631" s="36"/>
      <c r="BQ631" s="36"/>
      <c r="BR631" s="36"/>
      <c r="BS631" s="36"/>
      <c r="BT631" s="36"/>
      <c r="BU631" s="36"/>
      <c r="BV631" s="36"/>
      <c r="BW631" s="36"/>
      <c r="BX631" s="36"/>
      <c r="BY631" s="36"/>
      <c r="BZ631" s="36"/>
      <c r="CA631" s="36"/>
      <c r="CB631" s="36"/>
      <c r="CC631" s="36"/>
      <c r="CD631" s="36"/>
      <c r="CE631" s="36"/>
      <c r="CF631" s="36"/>
      <c r="CG631" s="36"/>
      <c r="CH631" s="36"/>
      <c r="CI631" s="36"/>
      <c r="CJ631" s="36"/>
      <c r="CK631" s="36"/>
      <c r="CL631" s="36"/>
      <c r="CM631" s="36"/>
      <c r="CN631" s="36"/>
      <c r="CO631" s="36"/>
      <c r="CP631" s="36"/>
      <c r="CQ631" s="36"/>
      <c r="CR631" s="36"/>
      <c r="CS631" s="36"/>
      <c r="CT631" s="36"/>
      <c r="CU631" s="36"/>
      <c r="CV631" s="36"/>
      <c r="CW631" s="36"/>
      <c r="CX631" s="36"/>
      <c r="CY631" s="36"/>
      <c r="CZ631" s="36"/>
      <c r="DA631" s="36"/>
      <c r="DB631" s="36"/>
      <c r="DC631" s="36"/>
      <c r="DD631" s="36"/>
      <c r="DE631" s="36"/>
      <c r="DF631" s="36"/>
      <c r="DG631" s="36"/>
      <c r="DH631" s="36"/>
      <c r="DI631" s="36"/>
      <c r="DJ631" s="36"/>
      <c r="DK631" s="36"/>
      <c r="DL631" s="36"/>
      <c r="DM631" s="36"/>
      <c r="DN631" s="36"/>
      <c r="DO631" s="36"/>
      <c r="DP631" s="36"/>
      <c r="DQ631" s="36"/>
      <c r="DR631" s="36"/>
      <c r="DS631" s="36"/>
      <c r="DT631" s="36"/>
      <c r="DU631" s="36"/>
      <c r="DV631" s="36"/>
      <c r="DW631" s="36"/>
      <c r="DX631" s="36"/>
      <c r="DY631" s="36"/>
      <c r="DZ631" s="36"/>
      <c r="EA631" s="36"/>
      <c r="EB631" s="36"/>
      <c r="EC631" s="36"/>
      <c r="ED631" s="36"/>
      <c r="EE631" s="36"/>
      <c r="EF631" s="36"/>
      <c r="EG631" s="36"/>
      <c r="EH631" s="36"/>
      <c r="EI631" s="36"/>
      <c r="EJ631" s="36"/>
      <c r="EK631" s="36"/>
      <c r="EL631" s="36"/>
      <c r="EM631" s="36"/>
      <c r="EN631" s="36"/>
      <c r="EO631" s="36"/>
      <c r="EP631" s="36"/>
      <c r="EQ631" s="36"/>
      <c r="ER631" s="36"/>
      <c r="ES631" s="36"/>
      <c r="ET631" s="36"/>
      <c r="EU631" s="36"/>
      <c r="EV631" s="36"/>
      <c r="EW631" s="36"/>
      <c r="EX631" s="36"/>
      <c r="EY631" s="36"/>
      <c r="EZ631" s="36"/>
      <c r="FA631" s="36"/>
      <c r="FB631" s="36"/>
      <c r="FC631" s="36"/>
      <c r="FD631" s="36"/>
      <c r="FE631" s="36"/>
      <c r="FF631" s="36"/>
      <c r="FG631" s="36"/>
      <c r="FH631" s="36"/>
      <c r="FI631" s="36"/>
      <c r="FJ631" s="36"/>
      <c r="FK631" s="36"/>
      <c r="FL631" s="36"/>
      <c r="FM631" s="36"/>
      <c r="FN631" s="36"/>
      <c r="FO631" s="36"/>
      <c r="FP631" s="36"/>
      <c r="FQ631" s="36"/>
      <c r="FR631" s="36"/>
      <c r="FS631" s="36"/>
      <c r="FT631" s="36"/>
      <c r="FU631" s="36"/>
      <c r="FV631" s="36"/>
      <c r="FW631" s="36"/>
      <c r="FX631" s="36"/>
      <c r="FY631" s="36"/>
      <c r="FZ631" s="36"/>
      <c r="GA631" s="36"/>
      <c r="GB631" s="36"/>
      <c r="GC631" s="36"/>
      <c r="GD631" s="36"/>
      <c r="GE631" s="37"/>
    </row>
    <row r="632" spans="1:187" s="25" customFormat="1" ht="20.149999999999999" customHeight="1" x14ac:dyDescent="0.35">
      <c r="A632" s="212"/>
      <c r="B632" s="214"/>
      <c r="C632" s="216"/>
      <c r="D632" s="216"/>
      <c r="E632" s="218"/>
      <c r="F632" s="200"/>
      <c r="G632" s="28" t="s">
        <v>44</v>
      </c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8"/>
      <c r="GA632" s="38"/>
      <c r="GB632" s="38"/>
      <c r="GC632" s="38"/>
      <c r="GD632" s="38"/>
      <c r="GE632" s="39"/>
    </row>
    <row r="633" spans="1:187" s="25" customFormat="1" ht="20.149999999999999" customHeight="1" x14ac:dyDescent="0.35">
      <c r="A633" s="203">
        <f t="shared" ref="A633" si="514">A631+1</f>
        <v>309</v>
      </c>
      <c r="B633" s="205" t="str">
        <f ca="1">HYPERLINK("#"&amp;"PAINEL!"&amp;ADDRESS(ROW(PAINEL!$B$40)+$A633,2),TRIM(INDIRECT("PAINEL!"&amp;ADDRESS(ROW(PAINEL!$B$40)+$A633,COLUMN(LANÇAMENTOS!C629)))))</f>
        <v/>
      </c>
      <c r="C633" s="207" t="str">
        <f ca="1">TRIM(INDIRECT("PAINEL!"&amp;ADDRESS(ROW(PAINEL!$B$40)+$A633,COLUMN(LANÇAMENTOS!E629))))</f>
        <v/>
      </c>
      <c r="D633" s="207" t="str">
        <f ca="1">TRIM(INDIRECT("PAINEL!"&amp;ADDRESS(ROW(PAINEL!$B$40)+$A633,COLUMN(LANÇAMENTOS!K629))))</f>
        <v/>
      </c>
      <c r="E633" s="209"/>
      <c r="F633" s="201" t="str">
        <f t="shared" ref="F633" ca="1" si="515">IF(B633&lt;&gt;"",E633+SUM(H633:GE633)-SUM(H634:GE634),"")</f>
        <v/>
      </c>
      <c r="G633" s="29" t="s">
        <v>43</v>
      </c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  <c r="CH633" s="40"/>
      <c r="CI633" s="40"/>
      <c r="CJ633" s="40"/>
      <c r="CK633" s="40"/>
      <c r="CL633" s="40"/>
      <c r="CM633" s="40"/>
      <c r="CN633" s="40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  <c r="DJ633" s="40"/>
      <c r="DK633" s="40"/>
      <c r="DL633" s="40"/>
      <c r="DM633" s="40"/>
      <c r="DN633" s="40"/>
      <c r="DO633" s="40"/>
      <c r="DP633" s="40"/>
      <c r="DQ633" s="40"/>
      <c r="DR633" s="40"/>
      <c r="DS633" s="40"/>
      <c r="DT633" s="40"/>
      <c r="DU633" s="40"/>
      <c r="DV633" s="40"/>
      <c r="DW633" s="40"/>
      <c r="DX633" s="40"/>
      <c r="DY633" s="40"/>
      <c r="DZ633" s="40"/>
      <c r="EA633" s="40"/>
      <c r="EB633" s="40"/>
      <c r="EC633" s="40"/>
      <c r="ED633" s="40"/>
      <c r="EE633" s="40"/>
      <c r="EF633" s="40"/>
      <c r="EG633" s="40"/>
      <c r="EH633" s="40"/>
      <c r="EI633" s="40"/>
      <c r="EJ633" s="40"/>
      <c r="EK633" s="40"/>
      <c r="EL633" s="40"/>
      <c r="EM633" s="40"/>
      <c r="EN633" s="40"/>
      <c r="EO633" s="40"/>
      <c r="EP633" s="40"/>
      <c r="EQ633" s="40"/>
      <c r="ER633" s="40"/>
      <c r="ES633" s="40"/>
      <c r="ET633" s="40"/>
      <c r="EU633" s="40"/>
      <c r="EV633" s="40"/>
      <c r="EW633" s="40"/>
      <c r="EX633" s="40"/>
      <c r="EY633" s="40"/>
      <c r="EZ633" s="40"/>
      <c r="FA633" s="40"/>
      <c r="FB633" s="40"/>
      <c r="FC633" s="40"/>
      <c r="FD633" s="40"/>
      <c r="FE633" s="40"/>
      <c r="FF633" s="40"/>
      <c r="FG633" s="40"/>
      <c r="FH633" s="40"/>
      <c r="FI633" s="40"/>
      <c r="FJ633" s="40"/>
      <c r="FK633" s="40"/>
      <c r="FL633" s="40"/>
      <c r="FM633" s="40"/>
      <c r="FN633" s="40"/>
      <c r="FO633" s="40"/>
      <c r="FP633" s="40"/>
      <c r="FQ633" s="40"/>
      <c r="FR633" s="40"/>
      <c r="FS633" s="40"/>
      <c r="FT633" s="40"/>
      <c r="FU633" s="40"/>
      <c r="FV633" s="40"/>
      <c r="FW633" s="40"/>
      <c r="FX633" s="40"/>
      <c r="FY633" s="40"/>
      <c r="FZ633" s="40"/>
      <c r="GA633" s="40"/>
      <c r="GB633" s="40"/>
      <c r="GC633" s="40"/>
      <c r="GD633" s="40"/>
      <c r="GE633" s="41"/>
    </row>
    <row r="634" spans="1:187" s="25" customFormat="1" ht="20.149999999999999" customHeight="1" x14ac:dyDescent="0.35">
      <c r="A634" s="204"/>
      <c r="B634" s="206"/>
      <c r="C634" s="208"/>
      <c r="D634" s="208"/>
      <c r="E634" s="210"/>
      <c r="F634" s="202"/>
      <c r="G634" s="26" t="s">
        <v>44</v>
      </c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  <c r="FM634" s="35"/>
      <c r="FN634" s="35"/>
      <c r="FO634" s="35"/>
      <c r="FP634" s="35"/>
      <c r="FQ634" s="35"/>
      <c r="FR634" s="35"/>
      <c r="FS634" s="35"/>
      <c r="FT634" s="35"/>
      <c r="FU634" s="35"/>
      <c r="FV634" s="35"/>
      <c r="FW634" s="35"/>
      <c r="FX634" s="35"/>
      <c r="FY634" s="35"/>
      <c r="FZ634" s="35"/>
      <c r="GA634" s="35"/>
      <c r="GB634" s="35"/>
      <c r="GC634" s="35"/>
      <c r="GD634" s="35"/>
      <c r="GE634" s="42"/>
    </row>
    <row r="635" spans="1:187" s="25" customFormat="1" ht="20.149999999999999" customHeight="1" x14ac:dyDescent="0.35">
      <c r="A635" s="211">
        <f t="shared" si="491"/>
        <v>310</v>
      </c>
      <c r="B635" s="213" t="str">
        <f ca="1">HYPERLINK("#"&amp;"PAINEL!"&amp;ADDRESS(ROW(PAINEL!$B$40)+$A635,2),TRIM(INDIRECT("PAINEL!"&amp;ADDRESS(ROW(PAINEL!$B$40)+$A635,COLUMN(LANÇAMENTOS!C631)))))</f>
        <v/>
      </c>
      <c r="C635" s="215" t="str">
        <f ca="1">TRIM(INDIRECT("PAINEL!"&amp;ADDRESS(ROW(PAINEL!$B$40)+$A635,COLUMN(LANÇAMENTOS!E631))))</f>
        <v/>
      </c>
      <c r="D635" s="215" t="str">
        <f ca="1">TRIM(INDIRECT("PAINEL!"&amp;ADDRESS(ROW(PAINEL!$B$40)+$A635,COLUMN(LANÇAMENTOS!K631))))</f>
        <v/>
      </c>
      <c r="E635" s="217"/>
      <c r="F635" s="199" t="str">
        <f t="shared" ref="F635" ca="1" si="516">IF(B635&lt;&gt;"",E635+SUM(H635:GE635)-SUM(H636:GE636),"")</f>
        <v/>
      </c>
      <c r="G635" s="27" t="s">
        <v>43</v>
      </c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  <c r="BI635" s="36"/>
      <c r="BJ635" s="36"/>
      <c r="BK635" s="36"/>
      <c r="BL635" s="36"/>
      <c r="BM635" s="36"/>
      <c r="BN635" s="36"/>
      <c r="BO635" s="36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7"/>
    </row>
    <row r="636" spans="1:187" s="25" customFormat="1" ht="20.149999999999999" customHeight="1" x14ac:dyDescent="0.35">
      <c r="A636" s="212"/>
      <c r="B636" s="214"/>
      <c r="C636" s="216"/>
      <c r="D636" s="216"/>
      <c r="E636" s="218"/>
      <c r="F636" s="200"/>
      <c r="G636" s="28" t="s">
        <v>44</v>
      </c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8"/>
      <c r="GA636" s="38"/>
      <c r="GB636" s="38"/>
      <c r="GC636" s="38"/>
      <c r="GD636" s="38"/>
      <c r="GE636" s="39"/>
    </row>
    <row r="637" spans="1:187" s="25" customFormat="1" ht="20.149999999999999" customHeight="1" x14ac:dyDescent="0.35">
      <c r="A637" s="203">
        <f t="shared" ref="A637" si="517">A635+1</f>
        <v>311</v>
      </c>
      <c r="B637" s="205" t="str">
        <f ca="1">HYPERLINK("#"&amp;"PAINEL!"&amp;ADDRESS(ROW(PAINEL!$B$40)+$A637,2),TRIM(INDIRECT("PAINEL!"&amp;ADDRESS(ROW(PAINEL!$B$40)+$A637,COLUMN(LANÇAMENTOS!C633)))))</f>
        <v/>
      </c>
      <c r="C637" s="207" t="str">
        <f ca="1">TRIM(INDIRECT("PAINEL!"&amp;ADDRESS(ROW(PAINEL!$B$40)+$A637,COLUMN(LANÇAMENTOS!E633))))</f>
        <v/>
      </c>
      <c r="D637" s="207" t="str">
        <f ca="1">TRIM(INDIRECT("PAINEL!"&amp;ADDRESS(ROW(PAINEL!$B$40)+$A637,COLUMN(LANÇAMENTOS!K633))))</f>
        <v/>
      </c>
      <c r="E637" s="209"/>
      <c r="F637" s="201" t="str">
        <f t="shared" ref="F637" ca="1" si="518">IF(B637&lt;&gt;"",E637+SUM(H637:GE637)-SUM(H638:GE638),"")</f>
        <v/>
      </c>
      <c r="G637" s="29" t="s">
        <v>43</v>
      </c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  <c r="CH637" s="40"/>
      <c r="CI637" s="40"/>
      <c r="CJ637" s="40"/>
      <c r="CK637" s="40"/>
      <c r="CL637" s="40"/>
      <c r="CM637" s="40"/>
      <c r="CN637" s="40"/>
      <c r="CO637" s="40"/>
      <c r="CP637" s="40"/>
      <c r="CQ637" s="40"/>
      <c r="CR637" s="40"/>
      <c r="CS637" s="40"/>
      <c r="CT637" s="40"/>
      <c r="CU637" s="40"/>
      <c r="CV637" s="40"/>
      <c r="CW637" s="40"/>
      <c r="CX637" s="40"/>
      <c r="CY637" s="40"/>
      <c r="CZ637" s="40"/>
      <c r="DA637" s="40"/>
      <c r="DB637" s="40"/>
      <c r="DC637" s="40"/>
      <c r="DD637" s="40"/>
      <c r="DE637" s="40"/>
      <c r="DF637" s="40"/>
      <c r="DG637" s="40"/>
      <c r="DH637" s="40"/>
      <c r="DI637" s="40"/>
      <c r="DJ637" s="40"/>
      <c r="DK637" s="40"/>
      <c r="DL637" s="40"/>
      <c r="DM637" s="40"/>
      <c r="DN637" s="40"/>
      <c r="DO637" s="40"/>
      <c r="DP637" s="40"/>
      <c r="DQ637" s="40"/>
      <c r="DR637" s="40"/>
      <c r="DS637" s="40"/>
      <c r="DT637" s="40"/>
      <c r="DU637" s="40"/>
      <c r="DV637" s="40"/>
      <c r="DW637" s="40"/>
      <c r="DX637" s="40"/>
      <c r="DY637" s="40"/>
      <c r="DZ637" s="40"/>
      <c r="EA637" s="40"/>
      <c r="EB637" s="40"/>
      <c r="EC637" s="40"/>
      <c r="ED637" s="40"/>
      <c r="EE637" s="40"/>
      <c r="EF637" s="40"/>
      <c r="EG637" s="40"/>
      <c r="EH637" s="40"/>
      <c r="EI637" s="40"/>
      <c r="EJ637" s="40"/>
      <c r="EK637" s="40"/>
      <c r="EL637" s="40"/>
      <c r="EM637" s="40"/>
      <c r="EN637" s="40"/>
      <c r="EO637" s="40"/>
      <c r="EP637" s="40"/>
      <c r="EQ637" s="40"/>
      <c r="ER637" s="40"/>
      <c r="ES637" s="40"/>
      <c r="ET637" s="40"/>
      <c r="EU637" s="40"/>
      <c r="EV637" s="40"/>
      <c r="EW637" s="40"/>
      <c r="EX637" s="40"/>
      <c r="EY637" s="40"/>
      <c r="EZ637" s="40"/>
      <c r="FA637" s="40"/>
      <c r="FB637" s="40"/>
      <c r="FC637" s="40"/>
      <c r="FD637" s="40"/>
      <c r="FE637" s="40"/>
      <c r="FF637" s="40"/>
      <c r="FG637" s="40"/>
      <c r="FH637" s="40"/>
      <c r="FI637" s="40"/>
      <c r="FJ637" s="40"/>
      <c r="FK637" s="40"/>
      <c r="FL637" s="40"/>
      <c r="FM637" s="40"/>
      <c r="FN637" s="40"/>
      <c r="FO637" s="40"/>
      <c r="FP637" s="40"/>
      <c r="FQ637" s="40"/>
      <c r="FR637" s="40"/>
      <c r="FS637" s="40"/>
      <c r="FT637" s="40"/>
      <c r="FU637" s="40"/>
      <c r="FV637" s="40"/>
      <c r="FW637" s="40"/>
      <c r="FX637" s="40"/>
      <c r="FY637" s="40"/>
      <c r="FZ637" s="40"/>
      <c r="GA637" s="40"/>
      <c r="GB637" s="40"/>
      <c r="GC637" s="40"/>
      <c r="GD637" s="40"/>
      <c r="GE637" s="41"/>
    </row>
    <row r="638" spans="1:187" s="25" customFormat="1" ht="20.149999999999999" customHeight="1" x14ac:dyDescent="0.35">
      <c r="A638" s="204"/>
      <c r="B638" s="206"/>
      <c r="C638" s="208"/>
      <c r="D638" s="208"/>
      <c r="E638" s="210"/>
      <c r="F638" s="202"/>
      <c r="G638" s="26" t="s">
        <v>44</v>
      </c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  <c r="FM638" s="35"/>
      <c r="FN638" s="35"/>
      <c r="FO638" s="35"/>
      <c r="FP638" s="35"/>
      <c r="FQ638" s="35"/>
      <c r="FR638" s="35"/>
      <c r="FS638" s="35"/>
      <c r="FT638" s="35"/>
      <c r="FU638" s="35"/>
      <c r="FV638" s="35"/>
      <c r="FW638" s="35"/>
      <c r="FX638" s="35"/>
      <c r="FY638" s="35"/>
      <c r="FZ638" s="35"/>
      <c r="GA638" s="35"/>
      <c r="GB638" s="35"/>
      <c r="GC638" s="35"/>
      <c r="GD638" s="35"/>
      <c r="GE638" s="42"/>
    </row>
    <row r="639" spans="1:187" s="25" customFormat="1" ht="20.149999999999999" customHeight="1" x14ac:dyDescent="0.35">
      <c r="A639" s="211">
        <f t="shared" si="491"/>
        <v>312</v>
      </c>
      <c r="B639" s="213" t="str">
        <f ca="1">HYPERLINK("#"&amp;"PAINEL!"&amp;ADDRESS(ROW(PAINEL!$B$40)+$A639,2),TRIM(INDIRECT("PAINEL!"&amp;ADDRESS(ROW(PAINEL!$B$40)+$A639,COLUMN(LANÇAMENTOS!C635)))))</f>
        <v/>
      </c>
      <c r="C639" s="215" t="str">
        <f ca="1">TRIM(INDIRECT("PAINEL!"&amp;ADDRESS(ROW(PAINEL!$B$40)+$A639,COLUMN(LANÇAMENTOS!E635))))</f>
        <v/>
      </c>
      <c r="D639" s="215" t="str">
        <f ca="1">TRIM(INDIRECT("PAINEL!"&amp;ADDRESS(ROW(PAINEL!$B$40)+$A639,COLUMN(LANÇAMENTOS!K635))))</f>
        <v/>
      </c>
      <c r="E639" s="217"/>
      <c r="F639" s="199" t="str">
        <f t="shared" ref="F639" ca="1" si="519">IF(B639&lt;&gt;"",E639+SUM(H639:GE639)-SUM(H640:GE640),"")</f>
        <v/>
      </c>
      <c r="G639" s="27" t="s">
        <v>43</v>
      </c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  <c r="BI639" s="36"/>
      <c r="BJ639" s="36"/>
      <c r="BK639" s="36"/>
      <c r="BL639" s="36"/>
      <c r="BM639" s="36"/>
      <c r="BN639" s="36"/>
      <c r="BO639" s="36"/>
      <c r="BP639" s="36"/>
      <c r="BQ639" s="36"/>
      <c r="BR639" s="36"/>
      <c r="BS639" s="36"/>
      <c r="BT639" s="36"/>
      <c r="BU639" s="36"/>
      <c r="BV639" s="36"/>
      <c r="BW639" s="36"/>
      <c r="BX639" s="36"/>
      <c r="BY639" s="36"/>
      <c r="BZ639" s="36"/>
      <c r="CA639" s="36"/>
      <c r="CB639" s="36"/>
      <c r="CC639" s="36"/>
      <c r="CD639" s="36"/>
      <c r="CE639" s="36"/>
      <c r="CF639" s="36"/>
      <c r="CG639" s="36"/>
      <c r="CH639" s="36"/>
      <c r="CI639" s="36"/>
      <c r="CJ639" s="36"/>
      <c r="CK639" s="36"/>
      <c r="CL639" s="36"/>
      <c r="CM639" s="36"/>
      <c r="CN639" s="36"/>
      <c r="CO639" s="36"/>
      <c r="CP639" s="36"/>
      <c r="CQ639" s="36"/>
      <c r="CR639" s="36"/>
      <c r="CS639" s="36"/>
      <c r="CT639" s="36"/>
      <c r="CU639" s="36"/>
      <c r="CV639" s="36"/>
      <c r="CW639" s="36"/>
      <c r="CX639" s="36"/>
      <c r="CY639" s="36"/>
      <c r="CZ639" s="36"/>
      <c r="DA639" s="36"/>
      <c r="DB639" s="36"/>
      <c r="DC639" s="36"/>
      <c r="DD639" s="36"/>
      <c r="DE639" s="36"/>
      <c r="DF639" s="36"/>
      <c r="DG639" s="36"/>
      <c r="DH639" s="36"/>
      <c r="DI639" s="36"/>
      <c r="DJ639" s="36"/>
      <c r="DK639" s="36"/>
      <c r="DL639" s="36"/>
      <c r="DM639" s="36"/>
      <c r="DN639" s="36"/>
      <c r="DO639" s="36"/>
      <c r="DP639" s="36"/>
      <c r="DQ639" s="36"/>
      <c r="DR639" s="36"/>
      <c r="DS639" s="36"/>
      <c r="DT639" s="36"/>
      <c r="DU639" s="36"/>
      <c r="DV639" s="36"/>
      <c r="DW639" s="36"/>
      <c r="DX639" s="36"/>
      <c r="DY639" s="36"/>
      <c r="DZ639" s="36"/>
      <c r="EA639" s="36"/>
      <c r="EB639" s="36"/>
      <c r="EC639" s="36"/>
      <c r="ED639" s="36"/>
      <c r="EE639" s="36"/>
      <c r="EF639" s="36"/>
      <c r="EG639" s="36"/>
      <c r="EH639" s="36"/>
      <c r="EI639" s="36"/>
      <c r="EJ639" s="36"/>
      <c r="EK639" s="36"/>
      <c r="EL639" s="36"/>
      <c r="EM639" s="36"/>
      <c r="EN639" s="36"/>
      <c r="EO639" s="36"/>
      <c r="EP639" s="36"/>
      <c r="EQ639" s="36"/>
      <c r="ER639" s="36"/>
      <c r="ES639" s="36"/>
      <c r="ET639" s="36"/>
      <c r="EU639" s="36"/>
      <c r="EV639" s="36"/>
      <c r="EW639" s="36"/>
      <c r="EX639" s="36"/>
      <c r="EY639" s="36"/>
      <c r="EZ639" s="36"/>
      <c r="FA639" s="36"/>
      <c r="FB639" s="36"/>
      <c r="FC639" s="36"/>
      <c r="FD639" s="36"/>
      <c r="FE639" s="36"/>
      <c r="FF639" s="36"/>
      <c r="FG639" s="36"/>
      <c r="FH639" s="36"/>
      <c r="FI639" s="36"/>
      <c r="FJ639" s="36"/>
      <c r="FK639" s="36"/>
      <c r="FL639" s="36"/>
      <c r="FM639" s="36"/>
      <c r="FN639" s="36"/>
      <c r="FO639" s="36"/>
      <c r="FP639" s="36"/>
      <c r="FQ639" s="36"/>
      <c r="FR639" s="36"/>
      <c r="FS639" s="36"/>
      <c r="FT639" s="36"/>
      <c r="FU639" s="36"/>
      <c r="FV639" s="36"/>
      <c r="FW639" s="36"/>
      <c r="FX639" s="36"/>
      <c r="FY639" s="36"/>
      <c r="FZ639" s="36"/>
      <c r="GA639" s="36"/>
      <c r="GB639" s="36"/>
      <c r="GC639" s="36"/>
      <c r="GD639" s="36"/>
      <c r="GE639" s="37"/>
    </row>
    <row r="640" spans="1:187" s="25" customFormat="1" ht="20.149999999999999" customHeight="1" x14ac:dyDescent="0.35">
      <c r="A640" s="212"/>
      <c r="B640" s="214"/>
      <c r="C640" s="216"/>
      <c r="D640" s="216"/>
      <c r="E640" s="218"/>
      <c r="F640" s="200"/>
      <c r="G640" s="28" t="s">
        <v>44</v>
      </c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8"/>
      <c r="GA640" s="38"/>
      <c r="GB640" s="38"/>
      <c r="GC640" s="38"/>
      <c r="GD640" s="38"/>
      <c r="GE640" s="39"/>
    </row>
    <row r="641" spans="1:187" s="25" customFormat="1" ht="20.149999999999999" customHeight="1" x14ac:dyDescent="0.35">
      <c r="A641" s="203">
        <f t="shared" ref="A641" si="520">A639+1</f>
        <v>313</v>
      </c>
      <c r="B641" s="205" t="str">
        <f ca="1">HYPERLINK("#"&amp;"PAINEL!"&amp;ADDRESS(ROW(PAINEL!$B$40)+$A641,2),TRIM(INDIRECT("PAINEL!"&amp;ADDRESS(ROW(PAINEL!$B$40)+$A641,COLUMN(LANÇAMENTOS!C637)))))</f>
        <v/>
      </c>
      <c r="C641" s="207" t="str">
        <f ca="1">TRIM(INDIRECT("PAINEL!"&amp;ADDRESS(ROW(PAINEL!$B$40)+$A641,COLUMN(LANÇAMENTOS!E637))))</f>
        <v/>
      </c>
      <c r="D641" s="207" t="str">
        <f ca="1">TRIM(INDIRECT("PAINEL!"&amp;ADDRESS(ROW(PAINEL!$B$40)+$A641,COLUMN(LANÇAMENTOS!K637))))</f>
        <v/>
      </c>
      <c r="E641" s="209"/>
      <c r="F641" s="201" t="str">
        <f t="shared" ref="F641" ca="1" si="521">IF(B641&lt;&gt;"",E641+SUM(H641:GE641)-SUM(H642:GE642),"")</f>
        <v/>
      </c>
      <c r="G641" s="29" t="s">
        <v>43</v>
      </c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  <c r="CH641" s="40"/>
      <c r="CI641" s="40"/>
      <c r="CJ641" s="40"/>
      <c r="CK641" s="40"/>
      <c r="CL641" s="40"/>
      <c r="CM641" s="40"/>
      <c r="CN641" s="40"/>
      <c r="CO641" s="40"/>
      <c r="CP641" s="40"/>
      <c r="CQ641" s="40"/>
      <c r="CR641" s="40"/>
      <c r="CS641" s="40"/>
      <c r="CT641" s="40"/>
      <c r="CU641" s="40"/>
      <c r="CV641" s="40"/>
      <c r="CW641" s="40"/>
      <c r="CX641" s="40"/>
      <c r="CY641" s="40"/>
      <c r="CZ641" s="40"/>
      <c r="DA641" s="40"/>
      <c r="DB641" s="40"/>
      <c r="DC641" s="40"/>
      <c r="DD641" s="40"/>
      <c r="DE641" s="40"/>
      <c r="DF641" s="40"/>
      <c r="DG641" s="40"/>
      <c r="DH641" s="40"/>
      <c r="DI641" s="40"/>
      <c r="DJ641" s="40"/>
      <c r="DK641" s="40"/>
      <c r="DL641" s="40"/>
      <c r="DM641" s="40"/>
      <c r="DN641" s="40"/>
      <c r="DO641" s="40"/>
      <c r="DP641" s="40"/>
      <c r="DQ641" s="40"/>
      <c r="DR641" s="40"/>
      <c r="DS641" s="40"/>
      <c r="DT641" s="40"/>
      <c r="DU641" s="40"/>
      <c r="DV641" s="40"/>
      <c r="DW641" s="40"/>
      <c r="DX641" s="40"/>
      <c r="DY641" s="40"/>
      <c r="DZ641" s="40"/>
      <c r="EA641" s="40"/>
      <c r="EB641" s="40"/>
      <c r="EC641" s="40"/>
      <c r="ED641" s="40"/>
      <c r="EE641" s="40"/>
      <c r="EF641" s="40"/>
      <c r="EG641" s="40"/>
      <c r="EH641" s="40"/>
      <c r="EI641" s="40"/>
      <c r="EJ641" s="40"/>
      <c r="EK641" s="40"/>
      <c r="EL641" s="40"/>
      <c r="EM641" s="40"/>
      <c r="EN641" s="40"/>
      <c r="EO641" s="40"/>
      <c r="EP641" s="40"/>
      <c r="EQ641" s="40"/>
      <c r="ER641" s="40"/>
      <c r="ES641" s="40"/>
      <c r="ET641" s="40"/>
      <c r="EU641" s="40"/>
      <c r="EV641" s="40"/>
      <c r="EW641" s="40"/>
      <c r="EX641" s="40"/>
      <c r="EY641" s="40"/>
      <c r="EZ641" s="40"/>
      <c r="FA641" s="40"/>
      <c r="FB641" s="40"/>
      <c r="FC641" s="40"/>
      <c r="FD641" s="40"/>
      <c r="FE641" s="40"/>
      <c r="FF641" s="40"/>
      <c r="FG641" s="40"/>
      <c r="FH641" s="40"/>
      <c r="FI641" s="40"/>
      <c r="FJ641" s="40"/>
      <c r="FK641" s="40"/>
      <c r="FL641" s="40"/>
      <c r="FM641" s="40"/>
      <c r="FN641" s="40"/>
      <c r="FO641" s="40"/>
      <c r="FP641" s="40"/>
      <c r="FQ641" s="40"/>
      <c r="FR641" s="40"/>
      <c r="FS641" s="40"/>
      <c r="FT641" s="40"/>
      <c r="FU641" s="40"/>
      <c r="FV641" s="40"/>
      <c r="FW641" s="40"/>
      <c r="FX641" s="40"/>
      <c r="FY641" s="40"/>
      <c r="FZ641" s="40"/>
      <c r="GA641" s="40"/>
      <c r="GB641" s="40"/>
      <c r="GC641" s="40"/>
      <c r="GD641" s="40"/>
      <c r="GE641" s="41"/>
    </row>
    <row r="642" spans="1:187" s="25" customFormat="1" ht="20.149999999999999" customHeight="1" x14ac:dyDescent="0.35">
      <c r="A642" s="204"/>
      <c r="B642" s="206"/>
      <c r="C642" s="208"/>
      <c r="D642" s="208"/>
      <c r="E642" s="210"/>
      <c r="F642" s="202"/>
      <c r="G642" s="26" t="s">
        <v>44</v>
      </c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  <c r="FM642" s="35"/>
      <c r="FN642" s="35"/>
      <c r="FO642" s="35"/>
      <c r="FP642" s="35"/>
      <c r="FQ642" s="35"/>
      <c r="FR642" s="35"/>
      <c r="FS642" s="35"/>
      <c r="FT642" s="35"/>
      <c r="FU642" s="35"/>
      <c r="FV642" s="35"/>
      <c r="FW642" s="35"/>
      <c r="FX642" s="35"/>
      <c r="FY642" s="35"/>
      <c r="FZ642" s="35"/>
      <c r="GA642" s="35"/>
      <c r="GB642" s="35"/>
      <c r="GC642" s="35"/>
      <c r="GD642" s="35"/>
      <c r="GE642" s="42"/>
    </row>
    <row r="643" spans="1:187" s="25" customFormat="1" ht="20.149999999999999" customHeight="1" x14ac:dyDescent="0.35">
      <c r="A643" s="211">
        <f t="shared" si="491"/>
        <v>314</v>
      </c>
      <c r="B643" s="213" t="str">
        <f ca="1">HYPERLINK("#"&amp;"PAINEL!"&amp;ADDRESS(ROW(PAINEL!$B$40)+$A643,2),TRIM(INDIRECT("PAINEL!"&amp;ADDRESS(ROW(PAINEL!$B$40)+$A643,COLUMN(LANÇAMENTOS!C639)))))</f>
        <v/>
      </c>
      <c r="C643" s="215" t="str">
        <f ca="1">TRIM(INDIRECT("PAINEL!"&amp;ADDRESS(ROW(PAINEL!$B$40)+$A643,COLUMN(LANÇAMENTOS!E639))))</f>
        <v/>
      </c>
      <c r="D643" s="215" t="str">
        <f ca="1">TRIM(INDIRECT("PAINEL!"&amp;ADDRESS(ROW(PAINEL!$B$40)+$A643,COLUMN(LANÇAMENTOS!K639))))</f>
        <v/>
      </c>
      <c r="E643" s="217"/>
      <c r="F643" s="199" t="str">
        <f t="shared" ref="F643" ca="1" si="522">IF(B643&lt;&gt;"",E643+SUM(H643:GE643)-SUM(H644:GE644),"")</f>
        <v/>
      </c>
      <c r="G643" s="27" t="s">
        <v>43</v>
      </c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6"/>
      <c r="BN643" s="36"/>
      <c r="BO643" s="36"/>
      <c r="BP643" s="36"/>
      <c r="BQ643" s="36"/>
      <c r="BR643" s="36"/>
      <c r="BS643" s="36"/>
      <c r="BT643" s="36"/>
      <c r="BU643" s="36"/>
      <c r="BV643" s="36"/>
      <c r="BW643" s="36"/>
      <c r="BX643" s="36"/>
      <c r="BY643" s="36"/>
      <c r="BZ643" s="36"/>
      <c r="CA643" s="36"/>
      <c r="CB643" s="36"/>
      <c r="CC643" s="36"/>
      <c r="CD643" s="36"/>
      <c r="CE643" s="36"/>
      <c r="CF643" s="36"/>
      <c r="CG643" s="36"/>
      <c r="CH643" s="36"/>
      <c r="CI643" s="36"/>
      <c r="CJ643" s="36"/>
      <c r="CK643" s="36"/>
      <c r="CL643" s="36"/>
      <c r="CM643" s="36"/>
      <c r="CN643" s="36"/>
      <c r="CO643" s="36"/>
      <c r="CP643" s="36"/>
      <c r="CQ643" s="36"/>
      <c r="CR643" s="36"/>
      <c r="CS643" s="36"/>
      <c r="CT643" s="36"/>
      <c r="CU643" s="36"/>
      <c r="CV643" s="36"/>
      <c r="CW643" s="36"/>
      <c r="CX643" s="36"/>
      <c r="CY643" s="36"/>
      <c r="CZ643" s="36"/>
      <c r="DA643" s="36"/>
      <c r="DB643" s="36"/>
      <c r="DC643" s="36"/>
      <c r="DD643" s="36"/>
      <c r="DE643" s="36"/>
      <c r="DF643" s="36"/>
      <c r="DG643" s="36"/>
      <c r="DH643" s="36"/>
      <c r="DI643" s="36"/>
      <c r="DJ643" s="36"/>
      <c r="DK643" s="36"/>
      <c r="DL643" s="36"/>
      <c r="DM643" s="36"/>
      <c r="DN643" s="36"/>
      <c r="DO643" s="36"/>
      <c r="DP643" s="36"/>
      <c r="DQ643" s="36"/>
      <c r="DR643" s="36"/>
      <c r="DS643" s="36"/>
      <c r="DT643" s="36"/>
      <c r="DU643" s="36"/>
      <c r="DV643" s="36"/>
      <c r="DW643" s="36"/>
      <c r="DX643" s="36"/>
      <c r="DY643" s="36"/>
      <c r="DZ643" s="36"/>
      <c r="EA643" s="36"/>
      <c r="EB643" s="36"/>
      <c r="EC643" s="36"/>
      <c r="ED643" s="36"/>
      <c r="EE643" s="36"/>
      <c r="EF643" s="36"/>
      <c r="EG643" s="36"/>
      <c r="EH643" s="36"/>
      <c r="EI643" s="36"/>
      <c r="EJ643" s="36"/>
      <c r="EK643" s="36"/>
      <c r="EL643" s="36"/>
      <c r="EM643" s="36"/>
      <c r="EN643" s="36"/>
      <c r="EO643" s="36"/>
      <c r="EP643" s="36"/>
      <c r="EQ643" s="36"/>
      <c r="ER643" s="36"/>
      <c r="ES643" s="36"/>
      <c r="ET643" s="36"/>
      <c r="EU643" s="36"/>
      <c r="EV643" s="36"/>
      <c r="EW643" s="36"/>
      <c r="EX643" s="36"/>
      <c r="EY643" s="36"/>
      <c r="EZ643" s="36"/>
      <c r="FA643" s="36"/>
      <c r="FB643" s="36"/>
      <c r="FC643" s="36"/>
      <c r="FD643" s="36"/>
      <c r="FE643" s="36"/>
      <c r="FF643" s="36"/>
      <c r="FG643" s="36"/>
      <c r="FH643" s="36"/>
      <c r="FI643" s="36"/>
      <c r="FJ643" s="36"/>
      <c r="FK643" s="36"/>
      <c r="FL643" s="36"/>
      <c r="FM643" s="36"/>
      <c r="FN643" s="36"/>
      <c r="FO643" s="36"/>
      <c r="FP643" s="36"/>
      <c r="FQ643" s="36"/>
      <c r="FR643" s="36"/>
      <c r="FS643" s="36"/>
      <c r="FT643" s="36"/>
      <c r="FU643" s="36"/>
      <c r="FV643" s="36"/>
      <c r="FW643" s="36"/>
      <c r="FX643" s="36"/>
      <c r="FY643" s="36"/>
      <c r="FZ643" s="36"/>
      <c r="GA643" s="36"/>
      <c r="GB643" s="36"/>
      <c r="GC643" s="36"/>
      <c r="GD643" s="36"/>
      <c r="GE643" s="37"/>
    </row>
    <row r="644" spans="1:187" s="25" customFormat="1" ht="20.149999999999999" customHeight="1" x14ac:dyDescent="0.35">
      <c r="A644" s="212"/>
      <c r="B644" s="214"/>
      <c r="C644" s="216"/>
      <c r="D644" s="216"/>
      <c r="E644" s="218"/>
      <c r="F644" s="200"/>
      <c r="G644" s="28" t="s">
        <v>44</v>
      </c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8"/>
      <c r="GA644" s="38"/>
      <c r="GB644" s="38"/>
      <c r="GC644" s="38"/>
      <c r="GD644" s="38"/>
      <c r="GE644" s="39"/>
    </row>
    <row r="645" spans="1:187" s="25" customFormat="1" ht="20.149999999999999" customHeight="1" x14ac:dyDescent="0.35">
      <c r="A645" s="203">
        <f t="shared" ref="A645" si="523">A643+1</f>
        <v>315</v>
      </c>
      <c r="B645" s="205" t="str">
        <f ca="1">HYPERLINK("#"&amp;"PAINEL!"&amp;ADDRESS(ROW(PAINEL!$B$40)+$A645,2),TRIM(INDIRECT("PAINEL!"&amp;ADDRESS(ROW(PAINEL!$B$40)+$A645,COLUMN(LANÇAMENTOS!C641)))))</f>
        <v/>
      </c>
      <c r="C645" s="207" t="str">
        <f ca="1">TRIM(INDIRECT("PAINEL!"&amp;ADDRESS(ROW(PAINEL!$B$40)+$A645,COLUMN(LANÇAMENTOS!E641))))</f>
        <v/>
      </c>
      <c r="D645" s="207" t="str">
        <f ca="1">TRIM(INDIRECT("PAINEL!"&amp;ADDRESS(ROW(PAINEL!$B$40)+$A645,COLUMN(LANÇAMENTOS!K641))))</f>
        <v/>
      </c>
      <c r="E645" s="209"/>
      <c r="F645" s="201" t="str">
        <f t="shared" ref="F645" ca="1" si="524">IF(B645&lt;&gt;"",E645+SUM(H645:GE645)-SUM(H646:GE646),"")</f>
        <v/>
      </c>
      <c r="G645" s="29" t="s">
        <v>43</v>
      </c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  <c r="CH645" s="40"/>
      <c r="CI645" s="40"/>
      <c r="CJ645" s="40"/>
      <c r="CK645" s="40"/>
      <c r="CL645" s="40"/>
      <c r="CM645" s="40"/>
      <c r="CN645" s="40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  <c r="DJ645" s="40"/>
      <c r="DK645" s="40"/>
      <c r="DL645" s="40"/>
      <c r="DM645" s="40"/>
      <c r="DN645" s="40"/>
      <c r="DO645" s="40"/>
      <c r="DP645" s="40"/>
      <c r="DQ645" s="40"/>
      <c r="DR645" s="40"/>
      <c r="DS645" s="40"/>
      <c r="DT645" s="40"/>
      <c r="DU645" s="40"/>
      <c r="DV645" s="40"/>
      <c r="DW645" s="40"/>
      <c r="DX645" s="40"/>
      <c r="DY645" s="40"/>
      <c r="DZ645" s="40"/>
      <c r="EA645" s="40"/>
      <c r="EB645" s="40"/>
      <c r="EC645" s="40"/>
      <c r="ED645" s="40"/>
      <c r="EE645" s="40"/>
      <c r="EF645" s="40"/>
      <c r="EG645" s="40"/>
      <c r="EH645" s="40"/>
      <c r="EI645" s="40"/>
      <c r="EJ645" s="40"/>
      <c r="EK645" s="40"/>
      <c r="EL645" s="40"/>
      <c r="EM645" s="40"/>
      <c r="EN645" s="40"/>
      <c r="EO645" s="40"/>
      <c r="EP645" s="40"/>
      <c r="EQ645" s="40"/>
      <c r="ER645" s="40"/>
      <c r="ES645" s="40"/>
      <c r="ET645" s="40"/>
      <c r="EU645" s="40"/>
      <c r="EV645" s="40"/>
      <c r="EW645" s="40"/>
      <c r="EX645" s="40"/>
      <c r="EY645" s="40"/>
      <c r="EZ645" s="40"/>
      <c r="FA645" s="40"/>
      <c r="FB645" s="40"/>
      <c r="FC645" s="40"/>
      <c r="FD645" s="40"/>
      <c r="FE645" s="40"/>
      <c r="FF645" s="40"/>
      <c r="FG645" s="40"/>
      <c r="FH645" s="40"/>
      <c r="FI645" s="40"/>
      <c r="FJ645" s="40"/>
      <c r="FK645" s="40"/>
      <c r="FL645" s="40"/>
      <c r="FM645" s="40"/>
      <c r="FN645" s="40"/>
      <c r="FO645" s="40"/>
      <c r="FP645" s="40"/>
      <c r="FQ645" s="40"/>
      <c r="FR645" s="40"/>
      <c r="FS645" s="40"/>
      <c r="FT645" s="40"/>
      <c r="FU645" s="40"/>
      <c r="FV645" s="40"/>
      <c r="FW645" s="40"/>
      <c r="FX645" s="40"/>
      <c r="FY645" s="40"/>
      <c r="FZ645" s="40"/>
      <c r="GA645" s="40"/>
      <c r="GB645" s="40"/>
      <c r="GC645" s="40"/>
      <c r="GD645" s="40"/>
      <c r="GE645" s="41"/>
    </row>
    <row r="646" spans="1:187" s="25" customFormat="1" ht="20.149999999999999" customHeight="1" x14ac:dyDescent="0.35">
      <c r="A646" s="204"/>
      <c r="B646" s="206"/>
      <c r="C646" s="208"/>
      <c r="D646" s="208"/>
      <c r="E646" s="210"/>
      <c r="F646" s="202"/>
      <c r="G646" s="26" t="s">
        <v>44</v>
      </c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  <c r="FM646" s="35"/>
      <c r="FN646" s="35"/>
      <c r="FO646" s="35"/>
      <c r="FP646" s="35"/>
      <c r="FQ646" s="35"/>
      <c r="FR646" s="35"/>
      <c r="FS646" s="35"/>
      <c r="FT646" s="35"/>
      <c r="FU646" s="35"/>
      <c r="FV646" s="35"/>
      <c r="FW646" s="35"/>
      <c r="FX646" s="35"/>
      <c r="FY646" s="35"/>
      <c r="FZ646" s="35"/>
      <c r="GA646" s="35"/>
      <c r="GB646" s="35"/>
      <c r="GC646" s="35"/>
      <c r="GD646" s="35"/>
      <c r="GE646" s="42"/>
    </row>
    <row r="647" spans="1:187" s="25" customFormat="1" ht="20.149999999999999" customHeight="1" x14ac:dyDescent="0.35">
      <c r="A647" s="211">
        <f t="shared" si="491"/>
        <v>316</v>
      </c>
      <c r="B647" s="213" t="str">
        <f ca="1">HYPERLINK("#"&amp;"PAINEL!"&amp;ADDRESS(ROW(PAINEL!$B$40)+$A647,2),TRIM(INDIRECT("PAINEL!"&amp;ADDRESS(ROW(PAINEL!$B$40)+$A647,COLUMN(LANÇAMENTOS!C643)))))</f>
        <v/>
      </c>
      <c r="C647" s="215" t="str">
        <f ca="1">TRIM(INDIRECT("PAINEL!"&amp;ADDRESS(ROW(PAINEL!$B$40)+$A647,COLUMN(LANÇAMENTOS!E643))))</f>
        <v/>
      </c>
      <c r="D647" s="215" t="str">
        <f ca="1">TRIM(INDIRECT("PAINEL!"&amp;ADDRESS(ROW(PAINEL!$B$40)+$A647,COLUMN(LANÇAMENTOS!K643))))</f>
        <v/>
      </c>
      <c r="E647" s="217"/>
      <c r="F647" s="199" t="str">
        <f t="shared" ref="F647" ca="1" si="525">IF(B647&lt;&gt;"",E647+SUM(H647:GE647)-SUM(H648:GE648),"")</f>
        <v/>
      </c>
      <c r="G647" s="27" t="s">
        <v>43</v>
      </c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6"/>
      <c r="BN647" s="36"/>
      <c r="BO647" s="36"/>
      <c r="BP647" s="36"/>
      <c r="BQ647" s="36"/>
      <c r="BR647" s="36"/>
      <c r="BS647" s="36"/>
      <c r="BT647" s="36"/>
      <c r="BU647" s="36"/>
      <c r="BV647" s="36"/>
      <c r="BW647" s="36"/>
      <c r="BX647" s="36"/>
      <c r="BY647" s="36"/>
      <c r="BZ647" s="36"/>
      <c r="CA647" s="36"/>
      <c r="CB647" s="36"/>
      <c r="CC647" s="36"/>
      <c r="CD647" s="36"/>
      <c r="CE647" s="36"/>
      <c r="CF647" s="36"/>
      <c r="CG647" s="36"/>
      <c r="CH647" s="36"/>
      <c r="CI647" s="36"/>
      <c r="CJ647" s="36"/>
      <c r="CK647" s="36"/>
      <c r="CL647" s="36"/>
      <c r="CM647" s="36"/>
      <c r="CN647" s="36"/>
      <c r="CO647" s="36"/>
      <c r="CP647" s="36"/>
      <c r="CQ647" s="36"/>
      <c r="CR647" s="36"/>
      <c r="CS647" s="36"/>
      <c r="CT647" s="36"/>
      <c r="CU647" s="36"/>
      <c r="CV647" s="36"/>
      <c r="CW647" s="36"/>
      <c r="CX647" s="36"/>
      <c r="CY647" s="36"/>
      <c r="CZ647" s="36"/>
      <c r="DA647" s="36"/>
      <c r="DB647" s="36"/>
      <c r="DC647" s="36"/>
      <c r="DD647" s="36"/>
      <c r="DE647" s="36"/>
      <c r="DF647" s="36"/>
      <c r="DG647" s="36"/>
      <c r="DH647" s="36"/>
      <c r="DI647" s="36"/>
      <c r="DJ647" s="36"/>
      <c r="DK647" s="36"/>
      <c r="DL647" s="36"/>
      <c r="DM647" s="36"/>
      <c r="DN647" s="36"/>
      <c r="DO647" s="36"/>
      <c r="DP647" s="36"/>
      <c r="DQ647" s="36"/>
      <c r="DR647" s="36"/>
      <c r="DS647" s="36"/>
      <c r="DT647" s="36"/>
      <c r="DU647" s="36"/>
      <c r="DV647" s="36"/>
      <c r="DW647" s="36"/>
      <c r="DX647" s="36"/>
      <c r="DY647" s="36"/>
      <c r="DZ647" s="36"/>
      <c r="EA647" s="36"/>
      <c r="EB647" s="36"/>
      <c r="EC647" s="36"/>
      <c r="ED647" s="36"/>
      <c r="EE647" s="36"/>
      <c r="EF647" s="36"/>
      <c r="EG647" s="36"/>
      <c r="EH647" s="36"/>
      <c r="EI647" s="36"/>
      <c r="EJ647" s="36"/>
      <c r="EK647" s="36"/>
      <c r="EL647" s="36"/>
      <c r="EM647" s="36"/>
      <c r="EN647" s="36"/>
      <c r="EO647" s="36"/>
      <c r="EP647" s="36"/>
      <c r="EQ647" s="36"/>
      <c r="ER647" s="36"/>
      <c r="ES647" s="36"/>
      <c r="ET647" s="36"/>
      <c r="EU647" s="36"/>
      <c r="EV647" s="36"/>
      <c r="EW647" s="36"/>
      <c r="EX647" s="36"/>
      <c r="EY647" s="36"/>
      <c r="EZ647" s="36"/>
      <c r="FA647" s="36"/>
      <c r="FB647" s="36"/>
      <c r="FC647" s="36"/>
      <c r="FD647" s="36"/>
      <c r="FE647" s="36"/>
      <c r="FF647" s="36"/>
      <c r="FG647" s="36"/>
      <c r="FH647" s="36"/>
      <c r="FI647" s="36"/>
      <c r="FJ647" s="36"/>
      <c r="FK647" s="36"/>
      <c r="FL647" s="36"/>
      <c r="FM647" s="36"/>
      <c r="FN647" s="36"/>
      <c r="FO647" s="36"/>
      <c r="FP647" s="36"/>
      <c r="FQ647" s="36"/>
      <c r="FR647" s="36"/>
      <c r="FS647" s="36"/>
      <c r="FT647" s="36"/>
      <c r="FU647" s="36"/>
      <c r="FV647" s="36"/>
      <c r="FW647" s="36"/>
      <c r="FX647" s="36"/>
      <c r="FY647" s="36"/>
      <c r="FZ647" s="36"/>
      <c r="GA647" s="36"/>
      <c r="GB647" s="36"/>
      <c r="GC647" s="36"/>
      <c r="GD647" s="36"/>
      <c r="GE647" s="37"/>
    </row>
    <row r="648" spans="1:187" s="25" customFormat="1" ht="20.149999999999999" customHeight="1" x14ac:dyDescent="0.35">
      <c r="A648" s="212"/>
      <c r="B648" s="214"/>
      <c r="C648" s="216"/>
      <c r="D648" s="216"/>
      <c r="E648" s="218"/>
      <c r="F648" s="200"/>
      <c r="G648" s="28" t="s">
        <v>44</v>
      </c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8"/>
      <c r="GA648" s="38"/>
      <c r="GB648" s="38"/>
      <c r="GC648" s="38"/>
      <c r="GD648" s="38"/>
      <c r="GE648" s="39"/>
    </row>
    <row r="649" spans="1:187" s="25" customFormat="1" ht="20.149999999999999" customHeight="1" x14ac:dyDescent="0.35">
      <c r="A649" s="203">
        <f t="shared" ref="A649" si="526">A647+1</f>
        <v>317</v>
      </c>
      <c r="B649" s="205" t="str">
        <f ca="1">HYPERLINK("#"&amp;"PAINEL!"&amp;ADDRESS(ROW(PAINEL!$B$40)+$A649,2),TRIM(INDIRECT("PAINEL!"&amp;ADDRESS(ROW(PAINEL!$B$40)+$A649,COLUMN(LANÇAMENTOS!C645)))))</f>
        <v/>
      </c>
      <c r="C649" s="207" t="str">
        <f ca="1">TRIM(INDIRECT("PAINEL!"&amp;ADDRESS(ROW(PAINEL!$B$40)+$A649,COLUMN(LANÇAMENTOS!E645))))</f>
        <v/>
      </c>
      <c r="D649" s="207" t="str">
        <f ca="1">TRIM(INDIRECT("PAINEL!"&amp;ADDRESS(ROW(PAINEL!$B$40)+$A649,COLUMN(LANÇAMENTOS!K645))))</f>
        <v/>
      </c>
      <c r="E649" s="209"/>
      <c r="F649" s="201" t="str">
        <f t="shared" ref="F649" ca="1" si="527">IF(B649&lt;&gt;"",E649+SUM(H649:GE649)-SUM(H650:GE650),"")</f>
        <v/>
      </c>
      <c r="G649" s="29" t="s">
        <v>43</v>
      </c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  <c r="CH649" s="40"/>
      <c r="CI649" s="40"/>
      <c r="CJ649" s="40"/>
      <c r="CK649" s="40"/>
      <c r="CL649" s="40"/>
      <c r="CM649" s="40"/>
      <c r="CN649" s="40"/>
      <c r="CO649" s="40"/>
      <c r="CP649" s="40"/>
      <c r="CQ649" s="40"/>
      <c r="CR649" s="40"/>
      <c r="CS649" s="40"/>
      <c r="CT649" s="40"/>
      <c r="CU649" s="40"/>
      <c r="CV649" s="40"/>
      <c r="CW649" s="40"/>
      <c r="CX649" s="40"/>
      <c r="CY649" s="40"/>
      <c r="CZ649" s="40"/>
      <c r="DA649" s="40"/>
      <c r="DB649" s="40"/>
      <c r="DC649" s="40"/>
      <c r="DD649" s="40"/>
      <c r="DE649" s="40"/>
      <c r="DF649" s="40"/>
      <c r="DG649" s="40"/>
      <c r="DH649" s="40"/>
      <c r="DI649" s="40"/>
      <c r="DJ649" s="40"/>
      <c r="DK649" s="40"/>
      <c r="DL649" s="40"/>
      <c r="DM649" s="40"/>
      <c r="DN649" s="40"/>
      <c r="DO649" s="40"/>
      <c r="DP649" s="40"/>
      <c r="DQ649" s="40"/>
      <c r="DR649" s="40"/>
      <c r="DS649" s="40"/>
      <c r="DT649" s="40"/>
      <c r="DU649" s="40"/>
      <c r="DV649" s="40"/>
      <c r="DW649" s="40"/>
      <c r="DX649" s="40"/>
      <c r="DY649" s="40"/>
      <c r="DZ649" s="40"/>
      <c r="EA649" s="40"/>
      <c r="EB649" s="40"/>
      <c r="EC649" s="40"/>
      <c r="ED649" s="40"/>
      <c r="EE649" s="40"/>
      <c r="EF649" s="40"/>
      <c r="EG649" s="40"/>
      <c r="EH649" s="40"/>
      <c r="EI649" s="40"/>
      <c r="EJ649" s="40"/>
      <c r="EK649" s="40"/>
      <c r="EL649" s="40"/>
      <c r="EM649" s="40"/>
      <c r="EN649" s="40"/>
      <c r="EO649" s="40"/>
      <c r="EP649" s="40"/>
      <c r="EQ649" s="40"/>
      <c r="ER649" s="40"/>
      <c r="ES649" s="40"/>
      <c r="ET649" s="40"/>
      <c r="EU649" s="40"/>
      <c r="EV649" s="40"/>
      <c r="EW649" s="40"/>
      <c r="EX649" s="40"/>
      <c r="EY649" s="40"/>
      <c r="EZ649" s="40"/>
      <c r="FA649" s="40"/>
      <c r="FB649" s="40"/>
      <c r="FC649" s="40"/>
      <c r="FD649" s="40"/>
      <c r="FE649" s="40"/>
      <c r="FF649" s="40"/>
      <c r="FG649" s="40"/>
      <c r="FH649" s="40"/>
      <c r="FI649" s="40"/>
      <c r="FJ649" s="40"/>
      <c r="FK649" s="40"/>
      <c r="FL649" s="40"/>
      <c r="FM649" s="40"/>
      <c r="FN649" s="40"/>
      <c r="FO649" s="40"/>
      <c r="FP649" s="40"/>
      <c r="FQ649" s="40"/>
      <c r="FR649" s="40"/>
      <c r="FS649" s="40"/>
      <c r="FT649" s="40"/>
      <c r="FU649" s="40"/>
      <c r="FV649" s="40"/>
      <c r="FW649" s="40"/>
      <c r="FX649" s="40"/>
      <c r="FY649" s="40"/>
      <c r="FZ649" s="40"/>
      <c r="GA649" s="40"/>
      <c r="GB649" s="40"/>
      <c r="GC649" s="40"/>
      <c r="GD649" s="40"/>
      <c r="GE649" s="41"/>
    </row>
    <row r="650" spans="1:187" s="25" customFormat="1" ht="20.149999999999999" customHeight="1" x14ac:dyDescent="0.35">
      <c r="A650" s="204"/>
      <c r="B650" s="206"/>
      <c r="C650" s="208"/>
      <c r="D650" s="208"/>
      <c r="E650" s="210"/>
      <c r="F650" s="202"/>
      <c r="G650" s="26" t="s">
        <v>44</v>
      </c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  <c r="FM650" s="35"/>
      <c r="FN650" s="35"/>
      <c r="FO650" s="35"/>
      <c r="FP650" s="35"/>
      <c r="FQ650" s="35"/>
      <c r="FR650" s="35"/>
      <c r="FS650" s="35"/>
      <c r="FT650" s="35"/>
      <c r="FU650" s="35"/>
      <c r="FV650" s="35"/>
      <c r="FW650" s="35"/>
      <c r="FX650" s="35"/>
      <c r="FY650" s="35"/>
      <c r="FZ650" s="35"/>
      <c r="GA650" s="35"/>
      <c r="GB650" s="35"/>
      <c r="GC650" s="35"/>
      <c r="GD650" s="35"/>
      <c r="GE650" s="42"/>
    </row>
    <row r="651" spans="1:187" s="25" customFormat="1" ht="20.149999999999999" customHeight="1" x14ac:dyDescent="0.35">
      <c r="A651" s="211">
        <f t="shared" si="491"/>
        <v>318</v>
      </c>
      <c r="B651" s="213" t="str">
        <f ca="1">HYPERLINK("#"&amp;"PAINEL!"&amp;ADDRESS(ROW(PAINEL!$B$40)+$A651,2),TRIM(INDIRECT("PAINEL!"&amp;ADDRESS(ROW(PAINEL!$B$40)+$A651,COLUMN(LANÇAMENTOS!C647)))))</f>
        <v/>
      </c>
      <c r="C651" s="215" t="str">
        <f ca="1">TRIM(INDIRECT("PAINEL!"&amp;ADDRESS(ROW(PAINEL!$B$40)+$A651,COLUMN(LANÇAMENTOS!E647))))</f>
        <v/>
      </c>
      <c r="D651" s="215" t="str">
        <f ca="1">TRIM(INDIRECT("PAINEL!"&amp;ADDRESS(ROW(PAINEL!$B$40)+$A651,COLUMN(LANÇAMENTOS!K647))))</f>
        <v/>
      </c>
      <c r="E651" s="217"/>
      <c r="F651" s="199" t="str">
        <f t="shared" ref="F651" ca="1" si="528">IF(B651&lt;&gt;"",E651+SUM(H651:GE651)-SUM(H652:GE652),"")</f>
        <v/>
      </c>
      <c r="G651" s="27" t="s">
        <v>43</v>
      </c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36"/>
      <c r="BM651" s="36"/>
      <c r="BN651" s="36"/>
      <c r="BO651" s="36"/>
      <c r="BP651" s="36"/>
      <c r="BQ651" s="36"/>
      <c r="BR651" s="36"/>
      <c r="BS651" s="36"/>
      <c r="BT651" s="36"/>
      <c r="BU651" s="36"/>
      <c r="BV651" s="36"/>
      <c r="BW651" s="36"/>
      <c r="BX651" s="36"/>
      <c r="BY651" s="36"/>
      <c r="BZ651" s="36"/>
      <c r="CA651" s="36"/>
      <c r="CB651" s="36"/>
      <c r="CC651" s="36"/>
      <c r="CD651" s="36"/>
      <c r="CE651" s="36"/>
      <c r="CF651" s="36"/>
      <c r="CG651" s="36"/>
      <c r="CH651" s="36"/>
      <c r="CI651" s="36"/>
      <c r="CJ651" s="36"/>
      <c r="CK651" s="36"/>
      <c r="CL651" s="36"/>
      <c r="CM651" s="36"/>
      <c r="CN651" s="36"/>
      <c r="CO651" s="36"/>
      <c r="CP651" s="36"/>
      <c r="CQ651" s="36"/>
      <c r="CR651" s="36"/>
      <c r="CS651" s="36"/>
      <c r="CT651" s="36"/>
      <c r="CU651" s="36"/>
      <c r="CV651" s="36"/>
      <c r="CW651" s="36"/>
      <c r="CX651" s="36"/>
      <c r="CY651" s="36"/>
      <c r="CZ651" s="36"/>
      <c r="DA651" s="36"/>
      <c r="DB651" s="36"/>
      <c r="DC651" s="36"/>
      <c r="DD651" s="36"/>
      <c r="DE651" s="36"/>
      <c r="DF651" s="36"/>
      <c r="DG651" s="36"/>
      <c r="DH651" s="36"/>
      <c r="DI651" s="36"/>
      <c r="DJ651" s="36"/>
      <c r="DK651" s="36"/>
      <c r="DL651" s="36"/>
      <c r="DM651" s="36"/>
      <c r="DN651" s="36"/>
      <c r="DO651" s="36"/>
      <c r="DP651" s="36"/>
      <c r="DQ651" s="36"/>
      <c r="DR651" s="36"/>
      <c r="DS651" s="36"/>
      <c r="DT651" s="36"/>
      <c r="DU651" s="36"/>
      <c r="DV651" s="36"/>
      <c r="DW651" s="36"/>
      <c r="DX651" s="36"/>
      <c r="DY651" s="36"/>
      <c r="DZ651" s="36"/>
      <c r="EA651" s="36"/>
      <c r="EB651" s="36"/>
      <c r="EC651" s="36"/>
      <c r="ED651" s="36"/>
      <c r="EE651" s="36"/>
      <c r="EF651" s="36"/>
      <c r="EG651" s="36"/>
      <c r="EH651" s="36"/>
      <c r="EI651" s="36"/>
      <c r="EJ651" s="36"/>
      <c r="EK651" s="36"/>
      <c r="EL651" s="36"/>
      <c r="EM651" s="36"/>
      <c r="EN651" s="36"/>
      <c r="EO651" s="36"/>
      <c r="EP651" s="36"/>
      <c r="EQ651" s="36"/>
      <c r="ER651" s="36"/>
      <c r="ES651" s="36"/>
      <c r="ET651" s="36"/>
      <c r="EU651" s="36"/>
      <c r="EV651" s="36"/>
      <c r="EW651" s="36"/>
      <c r="EX651" s="36"/>
      <c r="EY651" s="36"/>
      <c r="EZ651" s="36"/>
      <c r="FA651" s="36"/>
      <c r="FB651" s="36"/>
      <c r="FC651" s="36"/>
      <c r="FD651" s="36"/>
      <c r="FE651" s="36"/>
      <c r="FF651" s="36"/>
      <c r="FG651" s="36"/>
      <c r="FH651" s="36"/>
      <c r="FI651" s="36"/>
      <c r="FJ651" s="36"/>
      <c r="FK651" s="36"/>
      <c r="FL651" s="36"/>
      <c r="FM651" s="36"/>
      <c r="FN651" s="36"/>
      <c r="FO651" s="36"/>
      <c r="FP651" s="36"/>
      <c r="FQ651" s="36"/>
      <c r="FR651" s="36"/>
      <c r="FS651" s="36"/>
      <c r="FT651" s="36"/>
      <c r="FU651" s="36"/>
      <c r="FV651" s="36"/>
      <c r="FW651" s="36"/>
      <c r="FX651" s="36"/>
      <c r="FY651" s="36"/>
      <c r="FZ651" s="36"/>
      <c r="GA651" s="36"/>
      <c r="GB651" s="36"/>
      <c r="GC651" s="36"/>
      <c r="GD651" s="36"/>
      <c r="GE651" s="37"/>
    </row>
    <row r="652" spans="1:187" s="25" customFormat="1" ht="20.149999999999999" customHeight="1" x14ac:dyDescent="0.35">
      <c r="A652" s="212"/>
      <c r="B652" s="214"/>
      <c r="C652" s="216"/>
      <c r="D652" s="216"/>
      <c r="E652" s="218"/>
      <c r="F652" s="200"/>
      <c r="G652" s="28" t="s">
        <v>44</v>
      </c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8"/>
      <c r="GA652" s="38"/>
      <c r="GB652" s="38"/>
      <c r="GC652" s="38"/>
      <c r="GD652" s="38"/>
      <c r="GE652" s="39"/>
    </row>
    <row r="653" spans="1:187" s="25" customFormat="1" ht="20.149999999999999" customHeight="1" x14ac:dyDescent="0.35">
      <c r="A653" s="203">
        <f t="shared" ref="A653" si="529">A651+1</f>
        <v>319</v>
      </c>
      <c r="B653" s="205" t="str">
        <f ca="1">HYPERLINK("#"&amp;"PAINEL!"&amp;ADDRESS(ROW(PAINEL!$B$40)+$A653,2),TRIM(INDIRECT("PAINEL!"&amp;ADDRESS(ROW(PAINEL!$B$40)+$A653,COLUMN(LANÇAMENTOS!C649)))))</f>
        <v/>
      </c>
      <c r="C653" s="207" t="str">
        <f ca="1">TRIM(INDIRECT("PAINEL!"&amp;ADDRESS(ROW(PAINEL!$B$40)+$A653,COLUMN(LANÇAMENTOS!E649))))</f>
        <v/>
      </c>
      <c r="D653" s="207" t="str">
        <f ca="1">TRIM(INDIRECT("PAINEL!"&amp;ADDRESS(ROW(PAINEL!$B$40)+$A653,COLUMN(LANÇAMENTOS!K649))))</f>
        <v/>
      </c>
      <c r="E653" s="209"/>
      <c r="F653" s="201" t="str">
        <f t="shared" ref="F653" ca="1" si="530">IF(B653&lt;&gt;"",E653+SUM(H653:GE653)-SUM(H654:GE654),"")</f>
        <v/>
      </c>
      <c r="G653" s="29" t="s">
        <v>43</v>
      </c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  <c r="CH653" s="40"/>
      <c r="CI653" s="40"/>
      <c r="CJ653" s="40"/>
      <c r="CK653" s="40"/>
      <c r="CL653" s="40"/>
      <c r="CM653" s="40"/>
      <c r="CN653" s="40"/>
      <c r="CO653" s="40"/>
      <c r="CP653" s="40"/>
      <c r="CQ653" s="40"/>
      <c r="CR653" s="40"/>
      <c r="CS653" s="40"/>
      <c r="CT653" s="40"/>
      <c r="CU653" s="40"/>
      <c r="CV653" s="40"/>
      <c r="CW653" s="40"/>
      <c r="CX653" s="40"/>
      <c r="CY653" s="40"/>
      <c r="CZ653" s="40"/>
      <c r="DA653" s="40"/>
      <c r="DB653" s="40"/>
      <c r="DC653" s="40"/>
      <c r="DD653" s="40"/>
      <c r="DE653" s="40"/>
      <c r="DF653" s="40"/>
      <c r="DG653" s="40"/>
      <c r="DH653" s="40"/>
      <c r="DI653" s="40"/>
      <c r="DJ653" s="40"/>
      <c r="DK653" s="40"/>
      <c r="DL653" s="40"/>
      <c r="DM653" s="40"/>
      <c r="DN653" s="40"/>
      <c r="DO653" s="40"/>
      <c r="DP653" s="40"/>
      <c r="DQ653" s="40"/>
      <c r="DR653" s="40"/>
      <c r="DS653" s="40"/>
      <c r="DT653" s="40"/>
      <c r="DU653" s="40"/>
      <c r="DV653" s="40"/>
      <c r="DW653" s="40"/>
      <c r="DX653" s="40"/>
      <c r="DY653" s="40"/>
      <c r="DZ653" s="40"/>
      <c r="EA653" s="40"/>
      <c r="EB653" s="40"/>
      <c r="EC653" s="40"/>
      <c r="ED653" s="40"/>
      <c r="EE653" s="40"/>
      <c r="EF653" s="40"/>
      <c r="EG653" s="40"/>
      <c r="EH653" s="40"/>
      <c r="EI653" s="40"/>
      <c r="EJ653" s="40"/>
      <c r="EK653" s="40"/>
      <c r="EL653" s="40"/>
      <c r="EM653" s="40"/>
      <c r="EN653" s="40"/>
      <c r="EO653" s="40"/>
      <c r="EP653" s="40"/>
      <c r="EQ653" s="40"/>
      <c r="ER653" s="40"/>
      <c r="ES653" s="40"/>
      <c r="ET653" s="40"/>
      <c r="EU653" s="40"/>
      <c r="EV653" s="40"/>
      <c r="EW653" s="40"/>
      <c r="EX653" s="40"/>
      <c r="EY653" s="40"/>
      <c r="EZ653" s="40"/>
      <c r="FA653" s="40"/>
      <c r="FB653" s="40"/>
      <c r="FC653" s="40"/>
      <c r="FD653" s="40"/>
      <c r="FE653" s="40"/>
      <c r="FF653" s="40"/>
      <c r="FG653" s="40"/>
      <c r="FH653" s="40"/>
      <c r="FI653" s="40"/>
      <c r="FJ653" s="40"/>
      <c r="FK653" s="40"/>
      <c r="FL653" s="40"/>
      <c r="FM653" s="40"/>
      <c r="FN653" s="40"/>
      <c r="FO653" s="40"/>
      <c r="FP653" s="40"/>
      <c r="FQ653" s="40"/>
      <c r="FR653" s="40"/>
      <c r="FS653" s="40"/>
      <c r="FT653" s="40"/>
      <c r="FU653" s="40"/>
      <c r="FV653" s="40"/>
      <c r="FW653" s="40"/>
      <c r="FX653" s="40"/>
      <c r="FY653" s="40"/>
      <c r="FZ653" s="40"/>
      <c r="GA653" s="40"/>
      <c r="GB653" s="40"/>
      <c r="GC653" s="40"/>
      <c r="GD653" s="40"/>
      <c r="GE653" s="41"/>
    </row>
    <row r="654" spans="1:187" s="25" customFormat="1" ht="20.149999999999999" customHeight="1" x14ac:dyDescent="0.35">
      <c r="A654" s="204"/>
      <c r="B654" s="206"/>
      <c r="C654" s="208"/>
      <c r="D654" s="208"/>
      <c r="E654" s="210"/>
      <c r="F654" s="202"/>
      <c r="G654" s="26" t="s">
        <v>44</v>
      </c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  <c r="FM654" s="35"/>
      <c r="FN654" s="35"/>
      <c r="FO654" s="35"/>
      <c r="FP654" s="35"/>
      <c r="FQ654" s="35"/>
      <c r="FR654" s="35"/>
      <c r="FS654" s="35"/>
      <c r="FT654" s="35"/>
      <c r="FU654" s="35"/>
      <c r="FV654" s="35"/>
      <c r="FW654" s="35"/>
      <c r="FX654" s="35"/>
      <c r="FY654" s="35"/>
      <c r="FZ654" s="35"/>
      <c r="GA654" s="35"/>
      <c r="GB654" s="35"/>
      <c r="GC654" s="35"/>
      <c r="GD654" s="35"/>
      <c r="GE654" s="42"/>
    </row>
    <row r="655" spans="1:187" s="25" customFormat="1" ht="20.149999999999999" customHeight="1" x14ac:dyDescent="0.35">
      <c r="A655" s="211">
        <f t="shared" si="491"/>
        <v>320</v>
      </c>
      <c r="B655" s="213" t="str">
        <f ca="1">HYPERLINK("#"&amp;"PAINEL!"&amp;ADDRESS(ROW(PAINEL!$B$40)+$A655,2),TRIM(INDIRECT("PAINEL!"&amp;ADDRESS(ROW(PAINEL!$B$40)+$A655,COLUMN(LANÇAMENTOS!C651)))))</f>
        <v/>
      </c>
      <c r="C655" s="215" t="str">
        <f ca="1">TRIM(INDIRECT("PAINEL!"&amp;ADDRESS(ROW(PAINEL!$B$40)+$A655,COLUMN(LANÇAMENTOS!E651))))</f>
        <v/>
      </c>
      <c r="D655" s="215" t="str">
        <f ca="1">TRIM(INDIRECT("PAINEL!"&amp;ADDRESS(ROW(PAINEL!$B$40)+$A655,COLUMN(LANÇAMENTOS!K651))))</f>
        <v/>
      </c>
      <c r="E655" s="217"/>
      <c r="F655" s="199" t="str">
        <f t="shared" ref="F655" ca="1" si="531">IF(B655&lt;&gt;"",E655+SUM(H655:GE655)-SUM(H656:GE656),"")</f>
        <v/>
      </c>
      <c r="G655" s="27" t="s">
        <v>43</v>
      </c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  <c r="BI655" s="36"/>
      <c r="BJ655" s="36"/>
      <c r="BK655" s="36"/>
      <c r="BL655" s="36"/>
      <c r="BM655" s="36"/>
      <c r="BN655" s="36"/>
      <c r="BO655" s="36"/>
      <c r="BP655" s="36"/>
      <c r="BQ655" s="36"/>
      <c r="BR655" s="36"/>
      <c r="BS655" s="36"/>
      <c r="BT655" s="36"/>
      <c r="BU655" s="36"/>
      <c r="BV655" s="36"/>
      <c r="BW655" s="36"/>
      <c r="BX655" s="36"/>
      <c r="BY655" s="36"/>
      <c r="BZ655" s="36"/>
      <c r="CA655" s="36"/>
      <c r="CB655" s="36"/>
      <c r="CC655" s="36"/>
      <c r="CD655" s="36"/>
      <c r="CE655" s="36"/>
      <c r="CF655" s="36"/>
      <c r="CG655" s="36"/>
      <c r="CH655" s="36"/>
      <c r="CI655" s="36"/>
      <c r="CJ655" s="36"/>
      <c r="CK655" s="36"/>
      <c r="CL655" s="36"/>
      <c r="CM655" s="36"/>
      <c r="CN655" s="36"/>
      <c r="CO655" s="36"/>
      <c r="CP655" s="36"/>
      <c r="CQ655" s="36"/>
      <c r="CR655" s="36"/>
      <c r="CS655" s="36"/>
      <c r="CT655" s="36"/>
      <c r="CU655" s="36"/>
      <c r="CV655" s="36"/>
      <c r="CW655" s="36"/>
      <c r="CX655" s="36"/>
      <c r="CY655" s="36"/>
      <c r="CZ655" s="36"/>
      <c r="DA655" s="36"/>
      <c r="DB655" s="36"/>
      <c r="DC655" s="36"/>
      <c r="DD655" s="36"/>
      <c r="DE655" s="36"/>
      <c r="DF655" s="36"/>
      <c r="DG655" s="36"/>
      <c r="DH655" s="36"/>
      <c r="DI655" s="36"/>
      <c r="DJ655" s="36"/>
      <c r="DK655" s="36"/>
      <c r="DL655" s="36"/>
      <c r="DM655" s="36"/>
      <c r="DN655" s="36"/>
      <c r="DO655" s="36"/>
      <c r="DP655" s="36"/>
      <c r="DQ655" s="36"/>
      <c r="DR655" s="36"/>
      <c r="DS655" s="36"/>
      <c r="DT655" s="36"/>
      <c r="DU655" s="36"/>
      <c r="DV655" s="36"/>
      <c r="DW655" s="36"/>
      <c r="DX655" s="36"/>
      <c r="DY655" s="36"/>
      <c r="DZ655" s="36"/>
      <c r="EA655" s="36"/>
      <c r="EB655" s="36"/>
      <c r="EC655" s="36"/>
      <c r="ED655" s="36"/>
      <c r="EE655" s="36"/>
      <c r="EF655" s="36"/>
      <c r="EG655" s="36"/>
      <c r="EH655" s="36"/>
      <c r="EI655" s="36"/>
      <c r="EJ655" s="36"/>
      <c r="EK655" s="36"/>
      <c r="EL655" s="36"/>
      <c r="EM655" s="36"/>
      <c r="EN655" s="36"/>
      <c r="EO655" s="36"/>
      <c r="EP655" s="36"/>
      <c r="EQ655" s="36"/>
      <c r="ER655" s="36"/>
      <c r="ES655" s="36"/>
      <c r="ET655" s="36"/>
      <c r="EU655" s="36"/>
      <c r="EV655" s="36"/>
      <c r="EW655" s="36"/>
      <c r="EX655" s="36"/>
      <c r="EY655" s="36"/>
      <c r="EZ655" s="36"/>
      <c r="FA655" s="36"/>
      <c r="FB655" s="36"/>
      <c r="FC655" s="36"/>
      <c r="FD655" s="36"/>
      <c r="FE655" s="36"/>
      <c r="FF655" s="36"/>
      <c r="FG655" s="36"/>
      <c r="FH655" s="36"/>
      <c r="FI655" s="36"/>
      <c r="FJ655" s="36"/>
      <c r="FK655" s="36"/>
      <c r="FL655" s="36"/>
      <c r="FM655" s="36"/>
      <c r="FN655" s="36"/>
      <c r="FO655" s="36"/>
      <c r="FP655" s="36"/>
      <c r="FQ655" s="36"/>
      <c r="FR655" s="36"/>
      <c r="FS655" s="36"/>
      <c r="FT655" s="36"/>
      <c r="FU655" s="36"/>
      <c r="FV655" s="36"/>
      <c r="FW655" s="36"/>
      <c r="FX655" s="36"/>
      <c r="FY655" s="36"/>
      <c r="FZ655" s="36"/>
      <c r="GA655" s="36"/>
      <c r="GB655" s="36"/>
      <c r="GC655" s="36"/>
      <c r="GD655" s="36"/>
      <c r="GE655" s="37"/>
    </row>
    <row r="656" spans="1:187" s="25" customFormat="1" ht="20.149999999999999" customHeight="1" x14ac:dyDescent="0.35">
      <c r="A656" s="212"/>
      <c r="B656" s="214"/>
      <c r="C656" s="216"/>
      <c r="D656" s="216"/>
      <c r="E656" s="218"/>
      <c r="F656" s="200"/>
      <c r="G656" s="28" t="s">
        <v>44</v>
      </c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8"/>
      <c r="GA656" s="38"/>
      <c r="GB656" s="38"/>
      <c r="GC656" s="38"/>
      <c r="GD656" s="38"/>
      <c r="GE656" s="39"/>
    </row>
    <row r="657" spans="1:187" s="25" customFormat="1" ht="20.149999999999999" customHeight="1" x14ac:dyDescent="0.35">
      <c r="A657" s="203">
        <f t="shared" ref="A657" si="532">A655+1</f>
        <v>321</v>
      </c>
      <c r="B657" s="205" t="str">
        <f ca="1">HYPERLINK("#"&amp;"PAINEL!"&amp;ADDRESS(ROW(PAINEL!$B$40)+$A657,2),TRIM(INDIRECT("PAINEL!"&amp;ADDRESS(ROW(PAINEL!$B$40)+$A657,COLUMN(LANÇAMENTOS!C653)))))</f>
        <v/>
      </c>
      <c r="C657" s="207" t="str">
        <f ca="1">TRIM(INDIRECT("PAINEL!"&amp;ADDRESS(ROW(PAINEL!$B$40)+$A657,COLUMN(LANÇAMENTOS!E653))))</f>
        <v/>
      </c>
      <c r="D657" s="207" t="str">
        <f ca="1">TRIM(INDIRECT("PAINEL!"&amp;ADDRESS(ROW(PAINEL!$B$40)+$A657,COLUMN(LANÇAMENTOS!K653))))</f>
        <v/>
      </c>
      <c r="E657" s="209"/>
      <c r="F657" s="201" t="str">
        <f t="shared" ref="F657" ca="1" si="533">IF(B657&lt;&gt;"",E657+SUM(H657:GE657)-SUM(H658:GE658),"")</f>
        <v/>
      </c>
      <c r="G657" s="29" t="s">
        <v>43</v>
      </c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  <c r="CH657" s="40"/>
      <c r="CI657" s="40"/>
      <c r="CJ657" s="40"/>
      <c r="CK657" s="40"/>
      <c r="CL657" s="40"/>
      <c r="CM657" s="40"/>
      <c r="CN657" s="40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  <c r="DJ657" s="40"/>
      <c r="DK657" s="40"/>
      <c r="DL657" s="40"/>
      <c r="DM657" s="40"/>
      <c r="DN657" s="40"/>
      <c r="DO657" s="40"/>
      <c r="DP657" s="40"/>
      <c r="DQ657" s="40"/>
      <c r="DR657" s="40"/>
      <c r="DS657" s="40"/>
      <c r="DT657" s="40"/>
      <c r="DU657" s="40"/>
      <c r="DV657" s="40"/>
      <c r="DW657" s="40"/>
      <c r="DX657" s="40"/>
      <c r="DY657" s="40"/>
      <c r="DZ657" s="40"/>
      <c r="EA657" s="40"/>
      <c r="EB657" s="40"/>
      <c r="EC657" s="40"/>
      <c r="ED657" s="40"/>
      <c r="EE657" s="40"/>
      <c r="EF657" s="40"/>
      <c r="EG657" s="40"/>
      <c r="EH657" s="40"/>
      <c r="EI657" s="40"/>
      <c r="EJ657" s="40"/>
      <c r="EK657" s="40"/>
      <c r="EL657" s="40"/>
      <c r="EM657" s="40"/>
      <c r="EN657" s="40"/>
      <c r="EO657" s="40"/>
      <c r="EP657" s="40"/>
      <c r="EQ657" s="40"/>
      <c r="ER657" s="40"/>
      <c r="ES657" s="40"/>
      <c r="ET657" s="40"/>
      <c r="EU657" s="40"/>
      <c r="EV657" s="40"/>
      <c r="EW657" s="40"/>
      <c r="EX657" s="40"/>
      <c r="EY657" s="40"/>
      <c r="EZ657" s="40"/>
      <c r="FA657" s="40"/>
      <c r="FB657" s="40"/>
      <c r="FC657" s="40"/>
      <c r="FD657" s="40"/>
      <c r="FE657" s="40"/>
      <c r="FF657" s="40"/>
      <c r="FG657" s="40"/>
      <c r="FH657" s="40"/>
      <c r="FI657" s="40"/>
      <c r="FJ657" s="40"/>
      <c r="FK657" s="40"/>
      <c r="FL657" s="40"/>
      <c r="FM657" s="40"/>
      <c r="FN657" s="40"/>
      <c r="FO657" s="40"/>
      <c r="FP657" s="40"/>
      <c r="FQ657" s="40"/>
      <c r="FR657" s="40"/>
      <c r="FS657" s="40"/>
      <c r="FT657" s="40"/>
      <c r="FU657" s="40"/>
      <c r="FV657" s="40"/>
      <c r="FW657" s="40"/>
      <c r="FX657" s="40"/>
      <c r="FY657" s="40"/>
      <c r="FZ657" s="40"/>
      <c r="GA657" s="40"/>
      <c r="GB657" s="40"/>
      <c r="GC657" s="40"/>
      <c r="GD657" s="40"/>
      <c r="GE657" s="41"/>
    </row>
    <row r="658" spans="1:187" s="25" customFormat="1" ht="20.149999999999999" customHeight="1" x14ac:dyDescent="0.35">
      <c r="A658" s="204"/>
      <c r="B658" s="206"/>
      <c r="C658" s="208"/>
      <c r="D658" s="208"/>
      <c r="E658" s="210"/>
      <c r="F658" s="202"/>
      <c r="G658" s="26" t="s">
        <v>44</v>
      </c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  <c r="FM658" s="35"/>
      <c r="FN658" s="35"/>
      <c r="FO658" s="35"/>
      <c r="FP658" s="35"/>
      <c r="FQ658" s="35"/>
      <c r="FR658" s="35"/>
      <c r="FS658" s="35"/>
      <c r="FT658" s="35"/>
      <c r="FU658" s="35"/>
      <c r="FV658" s="35"/>
      <c r="FW658" s="35"/>
      <c r="FX658" s="35"/>
      <c r="FY658" s="35"/>
      <c r="FZ658" s="35"/>
      <c r="GA658" s="35"/>
      <c r="GB658" s="35"/>
      <c r="GC658" s="35"/>
      <c r="GD658" s="35"/>
      <c r="GE658" s="42"/>
    </row>
    <row r="659" spans="1:187" s="25" customFormat="1" ht="20.149999999999999" customHeight="1" x14ac:dyDescent="0.35">
      <c r="A659" s="211">
        <f t="shared" si="491"/>
        <v>322</v>
      </c>
      <c r="B659" s="213" t="str">
        <f ca="1">HYPERLINK("#"&amp;"PAINEL!"&amp;ADDRESS(ROW(PAINEL!$B$40)+$A659,2),TRIM(INDIRECT("PAINEL!"&amp;ADDRESS(ROW(PAINEL!$B$40)+$A659,COLUMN(LANÇAMENTOS!C655)))))</f>
        <v/>
      </c>
      <c r="C659" s="215" t="str">
        <f ca="1">TRIM(INDIRECT("PAINEL!"&amp;ADDRESS(ROW(PAINEL!$B$40)+$A659,COLUMN(LANÇAMENTOS!E655))))</f>
        <v/>
      </c>
      <c r="D659" s="215" t="str">
        <f ca="1">TRIM(INDIRECT("PAINEL!"&amp;ADDRESS(ROW(PAINEL!$B$40)+$A659,COLUMN(LANÇAMENTOS!K655))))</f>
        <v/>
      </c>
      <c r="E659" s="217"/>
      <c r="F659" s="199" t="str">
        <f t="shared" ref="F659" ca="1" si="534">IF(B659&lt;&gt;"",E659+SUM(H659:GE659)-SUM(H660:GE660),"")</f>
        <v/>
      </c>
      <c r="G659" s="27" t="s">
        <v>43</v>
      </c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6"/>
      <c r="BN659" s="36"/>
      <c r="BO659" s="36"/>
      <c r="BP659" s="36"/>
      <c r="BQ659" s="36"/>
      <c r="BR659" s="36"/>
      <c r="BS659" s="36"/>
      <c r="BT659" s="36"/>
      <c r="BU659" s="36"/>
      <c r="BV659" s="36"/>
      <c r="BW659" s="36"/>
      <c r="BX659" s="36"/>
      <c r="BY659" s="36"/>
      <c r="BZ659" s="36"/>
      <c r="CA659" s="36"/>
      <c r="CB659" s="36"/>
      <c r="CC659" s="36"/>
      <c r="CD659" s="36"/>
      <c r="CE659" s="36"/>
      <c r="CF659" s="36"/>
      <c r="CG659" s="36"/>
      <c r="CH659" s="36"/>
      <c r="CI659" s="36"/>
      <c r="CJ659" s="36"/>
      <c r="CK659" s="36"/>
      <c r="CL659" s="36"/>
      <c r="CM659" s="36"/>
      <c r="CN659" s="36"/>
      <c r="CO659" s="36"/>
      <c r="CP659" s="36"/>
      <c r="CQ659" s="36"/>
      <c r="CR659" s="36"/>
      <c r="CS659" s="36"/>
      <c r="CT659" s="36"/>
      <c r="CU659" s="36"/>
      <c r="CV659" s="36"/>
      <c r="CW659" s="36"/>
      <c r="CX659" s="36"/>
      <c r="CY659" s="36"/>
      <c r="CZ659" s="36"/>
      <c r="DA659" s="36"/>
      <c r="DB659" s="36"/>
      <c r="DC659" s="36"/>
      <c r="DD659" s="36"/>
      <c r="DE659" s="36"/>
      <c r="DF659" s="36"/>
      <c r="DG659" s="36"/>
      <c r="DH659" s="36"/>
      <c r="DI659" s="36"/>
      <c r="DJ659" s="36"/>
      <c r="DK659" s="36"/>
      <c r="DL659" s="36"/>
      <c r="DM659" s="36"/>
      <c r="DN659" s="36"/>
      <c r="DO659" s="36"/>
      <c r="DP659" s="36"/>
      <c r="DQ659" s="36"/>
      <c r="DR659" s="36"/>
      <c r="DS659" s="36"/>
      <c r="DT659" s="36"/>
      <c r="DU659" s="36"/>
      <c r="DV659" s="36"/>
      <c r="DW659" s="36"/>
      <c r="DX659" s="36"/>
      <c r="DY659" s="36"/>
      <c r="DZ659" s="36"/>
      <c r="EA659" s="36"/>
      <c r="EB659" s="36"/>
      <c r="EC659" s="36"/>
      <c r="ED659" s="36"/>
      <c r="EE659" s="36"/>
      <c r="EF659" s="36"/>
      <c r="EG659" s="36"/>
      <c r="EH659" s="36"/>
      <c r="EI659" s="36"/>
      <c r="EJ659" s="36"/>
      <c r="EK659" s="36"/>
      <c r="EL659" s="36"/>
      <c r="EM659" s="36"/>
      <c r="EN659" s="36"/>
      <c r="EO659" s="36"/>
      <c r="EP659" s="36"/>
      <c r="EQ659" s="36"/>
      <c r="ER659" s="36"/>
      <c r="ES659" s="36"/>
      <c r="ET659" s="36"/>
      <c r="EU659" s="36"/>
      <c r="EV659" s="36"/>
      <c r="EW659" s="36"/>
      <c r="EX659" s="36"/>
      <c r="EY659" s="36"/>
      <c r="EZ659" s="36"/>
      <c r="FA659" s="36"/>
      <c r="FB659" s="36"/>
      <c r="FC659" s="36"/>
      <c r="FD659" s="36"/>
      <c r="FE659" s="36"/>
      <c r="FF659" s="36"/>
      <c r="FG659" s="36"/>
      <c r="FH659" s="36"/>
      <c r="FI659" s="36"/>
      <c r="FJ659" s="36"/>
      <c r="FK659" s="36"/>
      <c r="FL659" s="36"/>
      <c r="FM659" s="36"/>
      <c r="FN659" s="36"/>
      <c r="FO659" s="36"/>
      <c r="FP659" s="36"/>
      <c r="FQ659" s="36"/>
      <c r="FR659" s="36"/>
      <c r="FS659" s="36"/>
      <c r="FT659" s="36"/>
      <c r="FU659" s="36"/>
      <c r="FV659" s="36"/>
      <c r="FW659" s="36"/>
      <c r="FX659" s="36"/>
      <c r="FY659" s="36"/>
      <c r="FZ659" s="36"/>
      <c r="GA659" s="36"/>
      <c r="GB659" s="36"/>
      <c r="GC659" s="36"/>
      <c r="GD659" s="36"/>
      <c r="GE659" s="37"/>
    </row>
    <row r="660" spans="1:187" s="25" customFormat="1" ht="20.149999999999999" customHeight="1" x14ac:dyDescent="0.35">
      <c r="A660" s="212"/>
      <c r="B660" s="214"/>
      <c r="C660" s="216"/>
      <c r="D660" s="216"/>
      <c r="E660" s="218"/>
      <c r="F660" s="200"/>
      <c r="G660" s="28" t="s">
        <v>44</v>
      </c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8"/>
      <c r="GA660" s="38"/>
      <c r="GB660" s="38"/>
      <c r="GC660" s="38"/>
      <c r="GD660" s="38"/>
      <c r="GE660" s="39"/>
    </row>
    <row r="661" spans="1:187" s="25" customFormat="1" ht="20.149999999999999" customHeight="1" x14ac:dyDescent="0.35">
      <c r="A661" s="203">
        <f t="shared" ref="A661" si="535">A659+1</f>
        <v>323</v>
      </c>
      <c r="B661" s="205" t="str">
        <f ca="1">HYPERLINK("#"&amp;"PAINEL!"&amp;ADDRESS(ROW(PAINEL!$B$40)+$A661,2),TRIM(INDIRECT("PAINEL!"&amp;ADDRESS(ROW(PAINEL!$B$40)+$A661,COLUMN(LANÇAMENTOS!C657)))))</f>
        <v/>
      </c>
      <c r="C661" s="207" t="str">
        <f ca="1">TRIM(INDIRECT("PAINEL!"&amp;ADDRESS(ROW(PAINEL!$B$40)+$A661,COLUMN(LANÇAMENTOS!E657))))</f>
        <v/>
      </c>
      <c r="D661" s="207" t="str">
        <f ca="1">TRIM(INDIRECT("PAINEL!"&amp;ADDRESS(ROW(PAINEL!$B$40)+$A661,COLUMN(LANÇAMENTOS!K657))))</f>
        <v/>
      </c>
      <c r="E661" s="209"/>
      <c r="F661" s="201" t="str">
        <f t="shared" ref="F661" ca="1" si="536">IF(B661&lt;&gt;"",E661+SUM(H661:GE661)-SUM(H662:GE662),"")</f>
        <v/>
      </c>
      <c r="G661" s="29" t="s">
        <v>43</v>
      </c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  <c r="CH661" s="40"/>
      <c r="CI661" s="40"/>
      <c r="CJ661" s="40"/>
      <c r="CK661" s="40"/>
      <c r="CL661" s="40"/>
      <c r="CM661" s="40"/>
      <c r="CN661" s="40"/>
      <c r="CO661" s="40"/>
      <c r="CP661" s="40"/>
      <c r="CQ661" s="40"/>
      <c r="CR661" s="40"/>
      <c r="CS661" s="40"/>
      <c r="CT661" s="40"/>
      <c r="CU661" s="40"/>
      <c r="CV661" s="40"/>
      <c r="CW661" s="40"/>
      <c r="CX661" s="40"/>
      <c r="CY661" s="40"/>
      <c r="CZ661" s="40"/>
      <c r="DA661" s="40"/>
      <c r="DB661" s="40"/>
      <c r="DC661" s="40"/>
      <c r="DD661" s="40"/>
      <c r="DE661" s="40"/>
      <c r="DF661" s="40"/>
      <c r="DG661" s="40"/>
      <c r="DH661" s="40"/>
      <c r="DI661" s="40"/>
      <c r="DJ661" s="40"/>
      <c r="DK661" s="40"/>
      <c r="DL661" s="40"/>
      <c r="DM661" s="40"/>
      <c r="DN661" s="40"/>
      <c r="DO661" s="40"/>
      <c r="DP661" s="40"/>
      <c r="DQ661" s="40"/>
      <c r="DR661" s="40"/>
      <c r="DS661" s="40"/>
      <c r="DT661" s="40"/>
      <c r="DU661" s="40"/>
      <c r="DV661" s="40"/>
      <c r="DW661" s="40"/>
      <c r="DX661" s="40"/>
      <c r="DY661" s="40"/>
      <c r="DZ661" s="40"/>
      <c r="EA661" s="40"/>
      <c r="EB661" s="40"/>
      <c r="EC661" s="40"/>
      <c r="ED661" s="40"/>
      <c r="EE661" s="40"/>
      <c r="EF661" s="40"/>
      <c r="EG661" s="40"/>
      <c r="EH661" s="40"/>
      <c r="EI661" s="40"/>
      <c r="EJ661" s="40"/>
      <c r="EK661" s="40"/>
      <c r="EL661" s="40"/>
      <c r="EM661" s="40"/>
      <c r="EN661" s="40"/>
      <c r="EO661" s="40"/>
      <c r="EP661" s="40"/>
      <c r="EQ661" s="40"/>
      <c r="ER661" s="40"/>
      <c r="ES661" s="40"/>
      <c r="ET661" s="40"/>
      <c r="EU661" s="40"/>
      <c r="EV661" s="40"/>
      <c r="EW661" s="40"/>
      <c r="EX661" s="40"/>
      <c r="EY661" s="40"/>
      <c r="EZ661" s="40"/>
      <c r="FA661" s="40"/>
      <c r="FB661" s="40"/>
      <c r="FC661" s="40"/>
      <c r="FD661" s="40"/>
      <c r="FE661" s="40"/>
      <c r="FF661" s="40"/>
      <c r="FG661" s="40"/>
      <c r="FH661" s="40"/>
      <c r="FI661" s="40"/>
      <c r="FJ661" s="40"/>
      <c r="FK661" s="40"/>
      <c r="FL661" s="40"/>
      <c r="FM661" s="40"/>
      <c r="FN661" s="40"/>
      <c r="FO661" s="40"/>
      <c r="FP661" s="40"/>
      <c r="FQ661" s="40"/>
      <c r="FR661" s="40"/>
      <c r="FS661" s="40"/>
      <c r="FT661" s="40"/>
      <c r="FU661" s="40"/>
      <c r="FV661" s="40"/>
      <c r="FW661" s="40"/>
      <c r="FX661" s="40"/>
      <c r="FY661" s="40"/>
      <c r="FZ661" s="40"/>
      <c r="GA661" s="40"/>
      <c r="GB661" s="40"/>
      <c r="GC661" s="40"/>
      <c r="GD661" s="40"/>
      <c r="GE661" s="41"/>
    </row>
    <row r="662" spans="1:187" s="25" customFormat="1" ht="20.149999999999999" customHeight="1" x14ac:dyDescent="0.35">
      <c r="A662" s="204"/>
      <c r="B662" s="206"/>
      <c r="C662" s="208"/>
      <c r="D662" s="208"/>
      <c r="E662" s="210"/>
      <c r="F662" s="202"/>
      <c r="G662" s="26" t="s">
        <v>44</v>
      </c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  <c r="FM662" s="35"/>
      <c r="FN662" s="35"/>
      <c r="FO662" s="35"/>
      <c r="FP662" s="35"/>
      <c r="FQ662" s="35"/>
      <c r="FR662" s="35"/>
      <c r="FS662" s="35"/>
      <c r="FT662" s="35"/>
      <c r="FU662" s="35"/>
      <c r="FV662" s="35"/>
      <c r="FW662" s="35"/>
      <c r="FX662" s="35"/>
      <c r="FY662" s="35"/>
      <c r="FZ662" s="35"/>
      <c r="GA662" s="35"/>
      <c r="GB662" s="35"/>
      <c r="GC662" s="35"/>
      <c r="GD662" s="35"/>
      <c r="GE662" s="42"/>
    </row>
    <row r="663" spans="1:187" s="25" customFormat="1" ht="20.149999999999999" customHeight="1" x14ac:dyDescent="0.35">
      <c r="A663" s="211">
        <f t="shared" si="491"/>
        <v>324</v>
      </c>
      <c r="B663" s="213" t="str">
        <f ca="1">HYPERLINK("#"&amp;"PAINEL!"&amp;ADDRESS(ROW(PAINEL!$B$40)+$A663,2),TRIM(INDIRECT("PAINEL!"&amp;ADDRESS(ROW(PAINEL!$B$40)+$A663,COLUMN(LANÇAMENTOS!C659)))))</f>
        <v/>
      </c>
      <c r="C663" s="215" t="str">
        <f ca="1">TRIM(INDIRECT("PAINEL!"&amp;ADDRESS(ROW(PAINEL!$B$40)+$A663,COLUMN(LANÇAMENTOS!E659))))</f>
        <v/>
      </c>
      <c r="D663" s="215" t="str">
        <f ca="1">TRIM(INDIRECT("PAINEL!"&amp;ADDRESS(ROW(PAINEL!$B$40)+$A663,COLUMN(LANÇAMENTOS!K659))))</f>
        <v/>
      </c>
      <c r="E663" s="217"/>
      <c r="F663" s="199" t="str">
        <f t="shared" ref="F663" ca="1" si="537">IF(B663&lt;&gt;"",E663+SUM(H663:GE663)-SUM(H664:GE664),"")</f>
        <v/>
      </c>
      <c r="G663" s="27" t="s">
        <v>43</v>
      </c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6"/>
      <c r="BO663" s="36"/>
      <c r="BP663" s="36"/>
      <c r="BQ663" s="36"/>
      <c r="BR663" s="36"/>
      <c r="BS663" s="36"/>
      <c r="BT663" s="36"/>
      <c r="BU663" s="36"/>
      <c r="BV663" s="36"/>
      <c r="BW663" s="36"/>
      <c r="BX663" s="36"/>
      <c r="BY663" s="36"/>
      <c r="BZ663" s="36"/>
      <c r="CA663" s="36"/>
      <c r="CB663" s="36"/>
      <c r="CC663" s="36"/>
      <c r="CD663" s="36"/>
      <c r="CE663" s="36"/>
      <c r="CF663" s="36"/>
      <c r="CG663" s="36"/>
      <c r="CH663" s="36"/>
      <c r="CI663" s="36"/>
      <c r="CJ663" s="36"/>
      <c r="CK663" s="36"/>
      <c r="CL663" s="36"/>
      <c r="CM663" s="36"/>
      <c r="CN663" s="36"/>
      <c r="CO663" s="36"/>
      <c r="CP663" s="36"/>
      <c r="CQ663" s="36"/>
      <c r="CR663" s="36"/>
      <c r="CS663" s="36"/>
      <c r="CT663" s="36"/>
      <c r="CU663" s="36"/>
      <c r="CV663" s="36"/>
      <c r="CW663" s="36"/>
      <c r="CX663" s="36"/>
      <c r="CY663" s="36"/>
      <c r="CZ663" s="36"/>
      <c r="DA663" s="36"/>
      <c r="DB663" s="36"/>
      <c r="DC663" s="36"/>
      <c r="DD663" s="36"/>
      <c r="DE663" s="36"/>
      <c r="DF663" s="36"/>
      <c r="DG663" s="36"/>
      <c r="DH663" s="36"/>
      <c r="DI663" s="36"/>
      <c r="DJ663" s="36"/>
      <c r="DK663" s="36"/>
      <c r="DL663" s="36"/>
      <c r="DM663" s="36"/>
      <c r="DN663" s="36"/>
      <c r="DO663" s="36"/>
      <c r="DP663" s="36"/>
      <c r="DQ663" s="36"/>
      <c r="DR663" s="36"/>
      <c r="DS663" s="36"/>
      <c r="DT663" s="36"/>
      <c r="DU663" s="36"/>
      <c r="DV663" s="36"/>
      <c r="DW663" s="36"/>
      <c r="DX663" s="36"/>
      <c r="DY663" s="36"/>
      <c r="DZ663" s="36"/>
      <c r="EA663" s="36"/>
      <c r="EB663" s="36"/>
      <c r="EC663" s="36"/>
      <c r="ED663" s="36"/>
      <c r="EE663" s="36"/>
      <c r="EF663" s="36"/>
      <c r="EG663" s="36"/>
      <c r="EH663" s="36"/>
      <c r="EI663" s="36"/>
      <c r="EJ663" s="36"/>
      <c r="EK663" s="36"/>
      <c r="EL663" s="36"/>
      <c r="EM663" s="36"/>
      <c r="EN663" s="36"/>
      <c r="EO663" s="36"/>
      <c r="EP663" s="36"/>
      <c r="EQ663" s="36"/>
      <c r="ER663" s="36"/>
      <c r="ES663" s="36"/>
      <c r="ET663" s="36"/>
      <c r="EU663" s="36"/>
      <c r="EV663" s="36"/>
      <c r="EW663" s="36"/>
      <c r="EX663" s="36"/>
      <c r="EY663" s="36"/>
      <c r="EZ663" s="36"/>
      <c r="FA663" s="36"/>
      <c r="FB663" s="36"/>
      <c r="FC663" s="36"/>
      <c r="FD663" s="36"/>
      <c r="FE663" s="36"/>
      <c r="FF663" s="36"/>
      <c r="FG663" s="36"/>
      <c r="FH663" s="36"/>
      <c r="FI663" s="36"/>
      <c r="FJ663" s="36"/>
      <c r="FK663" s="36"/>
      <c r="FL663" s="36"/>
      <c r="FM663" s="36"/>
      <c r="FN663" s="36"/>
      <c r="FO663" s="36"/>
      <c r="FP663" s="36"/>
      <c r="FQ663" s="36"/>
      <c r="FR663" s="36"/>
      <c r="FS663" s="36"/>
      <c r="FT663" s="36"/>
      <c r="FU663" s="36"/>
      <c r="FV663" s="36"/>
      <c r="FW663" s="36"/>
      <c r="FX663" s="36"/>
      <c r="FY663" s="36"/>
      <c r="FZ663" s="36"/>
      <c r="GA663" s="36"/>
      <c r="GB663" s="36"/>
      <c r="GC663" s="36"/>
      <c r="GD663" s="36"/>
      <c r="GE663" s="37"/>
    </row>
    <row r="664" spans="1:187" s="25" customFormat="1" ht="20.149999999999999" customHeight="1" x14ac:dyDescent="0.35">
      <c r="A664" s="212"/>
      <c r="B664" s="214"/>
      <c r="C664" s="216"/>
      <c r="D664" s="216"/>
      <c r="E664" s="218"/>
      <c r="F664" s="200"/>
      <c r="G664" s="28" t="s">
        <v>44</v>
      </c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8"/>
      <c r="GA664" s="38"/>
      <c r="GB664" s="38"/>
      <c r="GC664" s="38"/>
      <c r="GD664" s="38"/>
      <c r="GE664" s="39"/>
    </row>
    <row r="665" spans="1:187" s="25" customFormat="1" ht="20.149999999999999" customHeight="1" x14ac:dyDescent="0.35">
      <c r="A665" s="203">
        <f t="shared" ref="A665" si="538">A663+1</f>
        <v>325</v>
      </c>
      <c r="B665" s="205" t="str">
        <f ca="1">HYPERLINK("#"&amp;"PAINEL!"&amp;ADDRESS(ROW(PAINEL!$B$40)+$A665,2),TRIM(INDIRECT("PAINEL!"&amp;ADDRESS(ROW(PAINEL!$B$40)+$A665,COLUMN(LANÇAMENTOS!C661)))))</f>
        <v/>
      </c>
      <c r="C665" s="207" t="str">
        <f ca="1">TRIM(INDIRECT("PAINEL!"&amp;ADDRESS(ROW(PAINEL!$B$40)+$A665,COLUMN(LANÇAMENTOS!E661))))</f>
        <v/>
      </c>
      <c r="D665" s="207" t="str">
        <f ca="1">TRIM(INDIRECT("PAINEL!"&amp;ADDRESS(ROW(PAINEL!$B$40)+$A665,COLUMN(LANÇAMENTOS!K661))))</f>
        <v/>
      </c>
      <c r="E665" s="209"/>
      <c r="F665" s="201" t="str">
        <f t="shared" ref="F665" ca="1" si="539">IF(B665&lt;&gt;"",E665+SUM(H665:GE665)-SUM(H666:GE666),"")</f>
        <v/>
      </c>
      <c r="G665" s="29" t="s">
        <v>43</v>
      </c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  <c r="CH665" s="40"/>
      <c r="CI665" s="40"/>
      <c r="CJ665" s="40"/>
      <c r="CK665" s="40"/>
      <c r="CL665" s="40"/>
      <c r="CM665" s="40"/>
      <c r="CN665" s="40"/>
      <c r="CO665" s="40"/>
      <c r="CP665" s="40"/>
      <c r="CQ665" s="40"/>
      <c r="CR665" s="40"/>
      <c r="CS665" s="40"/>
      <c r="CT665" s="40"/>
      <c r="CU665" s="40"/>
      <c r="CV665" s="40"/>
      <c r="CW665" s="40"/>
      <c r="CX665" s="40"/>
      <c r="CY665" s="40"/>
      <c r="CZ665" s="40"/>
      <c r="DA665" s="40"/>
      <c r="DB665" s="40"/>
      <c r="DC665" s="40"/>
      <c r="DD665" s="40"/>
      <c r="DE665" s="40"/>
      <c r="DF665" s="40"/>
      <c r="DG665" s="40"/>
      <c r="DH665" s="40"/>
      <c r="DI665" s="40"/>
      <c r="DJ665" s="40"/>
      <c r="DK665" s="40"/>
      <c r="DL665" s="40"/>
      <c r="DM665" s="40"/>
      <c r="DN665" s="40"/>
      <c r="DO665" s="40"/>
      <c r="DP665" s="40"/>
      <c r="DQ665" s="40"/>
      <c r="DR665" s="40"/>
      <c r="DS665" s="40"/>
      <c r="DT665" s="40"/>
      <c r="DU665" s="40"/>
      <c r="DV665" s="40"/>
      <c r="DW665" s="40"/>
      <c r="DX665" s="40"/>
      <c r="DY665" s="40"/>
      <c r="DZ665" s="40"/>
      <c r="EA665" s="40"/>
      <c r="EB665" s="40"/>
      <c r="EC665" s="40"/>
      <c r="ED665" s="40"/>
      <c r="EE665" s="40"/>
      <c r="EF665" s="40"/>
      <c r="EG665" s="40"/>
      <c r="EH665" s="40"/>
      <c r="EI665" s="40"/>
      <c r="EJ665" s="40"/>
      <c r="EK665" s="40"/>
      <c r="EL665" s="40"/>
      <c r="EM665" s="40"/>
      <c r="EN665" s="40"/>
      <c r="EO665" s="40"/>
      <c r="EP665" s="40"/>
      <c r="EQ665" s="40"/>
      <c r="ER665" s="40"/>
      <c r="ES665" s="40"/>
      <c r="ET665" s="40"/>
      <c r="EU665" s="40"/>
      <c r="EV665" s="40"/>
      <c r="EW665" s="40"/>
      <c r="EX665" s="40"/>
      <c r="EY665" s="40"/>
      <c r="EZ665" s="40"/>
      <c r="FA665" s="40"/>
      <c r="FB665" s="40"/>
      <c r="FC665" s="40"/>
      <c r="FD665" s="40"/>
      <c r="FE665" s="40"/>
      <c r="FF665" s="40"/>
      <c r="FG665" s="40"/>
      <c r="FH665" s="40"/>
      <c r="FI665" s="40"/>
      <c r="FJ665" s="40"/>
      <c r="FK665" s="40"/>
      <c r="FL665" s="40"/>
      <c r="FM665" s="40"/>
      <c r="FN665" s="40"/>
      <c r="FO665" s="40"/>
      <c r="FP665" s="40"/>
      <c r="FQ665" s="40"/>
      <c r="FR665" s="40"/>
      <c r="FS665" s="40"/>
      <c r="FT665" s="40"/>
      <c r="FU665" s="40"/>
      <c r="FV665" s="40"/>
      <c r="FW665" s="40"/>
      <c r="FX665" s="40"/>
      <c r="FY665" s="40"/>
      <c r="FZ665" s="40"/>
      <c r="GA665" s="40"/>
      <c r="GB665" s="40"/>
      <c r="GC665" s="40"/>
      <c r="GD665" s="40"/>
      <c r="GE665" s="41"/>
    </row>
    <row r="666" spans="1:187" s="25" customFormat="1" ht="20.149999999999999" customHeight="1" x14ac:dyDescent="0.35">
      <c r="A666" s="204"/>
      <c r="B666" s="206"/>
      <c r="C666" s="208"/>
      <c r="D666" s="208"/>
      <c r="E666" s="210"/>
      <c r="F666" s="202"/>
      <c r="G666" s="26" t="s">
        <v>44</v>
      </c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  <c r="FM666" s="35"/>
      <c r="FN666" s="35"/>
      <c r="FO666" s="35"/>
      <c r="FP666" s="35"/>
      <c r="FQ666" s="35"/>
      <c r="FR666" s="35"/>
      <c r="FS666" s="35"/>
      <c r="FT666" s="35"/>
      <c r="FU666" s="35"/>
      <c r="FV666" s="35"/>
      <c r="FW666" s="35"/>
      <c r="FX666" s="35"/>
      <c r="FY666" s="35"/>
      <c r="FZ666" s="35"/>
      <c r="GA666" s="35"/>
      <c r="GB666" s="35"/>
      <c r="GC666" s="35"/>
      <c r="GD666" s="35"/>
      <c r="GE666" s="42"/>
    </row>
    <row r="667" spans="1:187" s="25" customFormat="1" ht="20.149999999999999" customHeight="1" x14ac:dyDescent="0.35">
      <c r="A667" s="211">
        <f t="shared" ref="A667:A727" si="540">A665+1</f>
        <v>326</v>
      </c>
      <c r="B667" s="213" t="str">
        <f ca="1">HYPERLINK("#"&amp;"PAINEL!"&amp;ADDRESS(ROW(PAINEL!$B$40)+$A667,2),TRIM(INDIRECT("PAINEL!"&amp;ADDRESS(ROW(PAINEL!$B$40)+$A667,COLUMN(LANÇAMENTOS!C663)))))</f>
        <v/>
      </c>
      <c r="C667" s="215" t="str">
        <f ca="1">TRIM(INDIRECT("PAINEL!"&amp;ADDRESS(ROW(PAINEL!$B$40)+$A667,COLUMN(LANÇAMENTOS!E663))))</f>
        <v/>
      </c>
      <c r="D667" s="215" t="str">
        <f ca="1">TRIM(INDIRECT("PAINEL!"&amp;ADDRESS(ROW(PAINEL!$B$40)+$A667,COLUMN(LANÇAMENTOS!K663))))</f>
        <v/>
      </c>
      <c r="E667" s="217"/>
      <c r="F667" s="199" t="str">
        <f t="shared" ref="F667" ca="1" si="541">IF(B667&lt;&gt;"",E667+SUM(H667:GE667)-SUM(H668:GE668),"")</f>
        <v/>
      </c>
      <c r="G667" s="27" t="s">
        <v>43</v>
      </c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  <c r="BI667" s="36"/>
      <c r="BJ667" s="36"/>
      <c r="BK667" s="36"/>
      <c r="BL667" s="36"/>
      <c r="BM667" s="36"/>
      <c r="BN667" s="36"/>
      <c r="BO667" s="36"/>
      <c r="BP667" s="36"/>
      <c r="BQ667" s="36"/>
      <c r="BR667" s="36"/>
      <c r="BS667" s="36"/>
      <c r="BT667" s="36"/>
      <c r="BU667" s="36"/>
      <c r="BV667" s="36"/>
      <c r="BW667" s="36"/>
      <c r="BX667" s="36"/>
      <c r="BY667" s="36"/>
      <c r="BZ667" s="36"/>
      <c r="CA667" s="36"/>
      <c r="CB667" s="36"/>
      <c r="CC667" s="36"/>
      <c r="CD667" s="36"/>
      <c r="CE667" s="36"/>
      <c r="CF667" s="36"/>
      <c r="CG667" s="36"/>
      <c r="CH667" s="36"/>
      <c r="CI667" s="36"/>
      <c r="CJ667" s="36"/>
      <c r="CK667" s="36"/>
      <c r="CL667" s="36"/>
      <c r="CM667" s="36"/>
      <c r="CN667" s="36"/>
      <c r="CO667" s="36"/>
      <c r="CP667" s="36"/>
      <c r="CQ667" s="36"/>
      <c r="CR667" s="36"/>
      <c r="CS667" s="36"/>
      <c r="CT667" s="36"/>
      <c r="CU667" s="36"/>
      <c r="CV667" s="36"/>
      <c r="CW667" s="36"/>
      <c r="CX667" s="36"/>
      <c r="CY667" s="36"/>
      <c r="CZ667" s="36"/>
      <c r="DA667" s="36"/>
      <c r="DB667" s="36"/>
      <c r="DC667" s="36"/>
      <c r="DD667" s="36"/>
      <c r="DE667" s="36"/>
      <c r="DF667" s="36"/>
      <c r="DG667" s="36"/>
      <c r="DH667" s="36"/>
      <c r="DI667" s="36"/>
      <c r="DJ667" s="36"/>
      <c r="DK667" s="36"/>
      <c r="DL667" s="36"/>
      <c r="DM667" s="36"/>
      <c r="DN667" s="36"/>
      <c r="DO667" s="36"/>
      <c r="DP667" s="36"/>
      <c r="DQ667" s="36"/>
      <c r="DR667" s="36"/>
      <c r="DS667" s="36"/>
      <c r="DT667" s="36"/>
      <c r="DU667" s="36"/>
      <c r="DV667" s="36"/>
      <c r="DW667" s="36"/>
      <c r="DX667" s="36"/>
      <c r="DY667" s="36"/>
      <c r="DZ667" s="36"/>
      <c r="EA667" s="36"/>
      <c r="EB667" s="36"/>
      <c r="EC667" s="36"/>
      <c r="ED667" s="36"/>
      <c r="EE667" s="36"/>
      <c r="EF667" s="36"/>
      <c r="EG667" s="36"/>
      <c r="EH667" s="36"/>
      <c r="EI667" s="36"/>
      <c r="EJ667" s="36"/>
      <c r="EK667" s="36"/>
      <c r="EL667" s="36"/>
      <c r="EM667" s="36"/>
      <c r="EN667" s="36"/>
      <c r="EO667" s="36"/>
      <c r="EP667" s="36"/>
      <c r="EQ667" s="36"/>
      <c r="ER667" s="36"/>
      <c r="ES667" s="36"/>
      <c r="ET667" s="36"/>
      <c r="EU667" s="36"/>
      <c r="EV667" s="36"/>
      <c r="EW667" s="36"/>
      <c r="EX667" s="36"/>
      <c r="EY667" s="36"/>
      <c r="EZ667" s="36"/>
      <c r="FA667" s="36"/>
      <c r="FB667" s="36"/>
      <c r="FC667" s="36"/>
      <c r="FD667" s="36"/>
      <c r="FE667" s="36"/>
      <c r="FF667" s="36"/>
      <c r="FG667" s="36"/>
      <c r="FH667" s="36"/>
      <c r="FI667" s="36"/>
      <c r="FJ667" s="36"/>
      <c r="FK667" s="36"/>
      <c r="FL667" s="36"/>
      <c r="FM667" s="36"/>
      <c r="FN667" s="36"/>
      <c r="FO667" s="36"/>
      <c r="FP667" s="36"/>
      <c r="FQ667" s="36"/>
      <c r="FR667" s="36"/>
      <c r="FS667" s="36"/>
      <c r="FT667" s="36"/>
      <c r="FU667" s="36"/>
      <c r="FV667" s="36"/>
      <c r="FW667" s="36"/>
      <c r="FX667" s="36"/>
      <c r="FY667" s="36"/>
      <c r="FZ667" s="36"/>
      <c r="GA667" s="36"/>
      <c r="GB667" s="36"/>
      <c r="GC667" s="36"/>
      <c r="GD667" s="36"/>
      <c r="GE667" s="37"/>
    </row>
    <row r="668" spans="1:187" s="25" customFormat="1" ht="20.149999999999999" customHeight="1" x14ac:dyDescent="0.35">
      <c r="A668" s="212"/>
      <c r="B668" s="214"/>
      <c r="C668" s="216"/>
      <c r="D668" s="216"/>
      <c r="E668" s="218"/>
      <c r="F668" s="200"/>
      <c r="G668" s="28" t="s">
        <v>44</v>
      </c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8"/>
      <c r="GA668" s="38"/>
      <c r="GB668" s="38"/>
      <c r="GC668" s="38"/>
      <c r="GD668" s="38"/>
      <c r="GE668" s="39"/>
    </row>
    <row r="669" spans="1:187" s="25" customFormat="1" ht="20.149999999999999" customHeight="1" x14ac:dyDescent="0.35">
      <c r="A669" s="203">
        <f t="shared" ref="A669" si="542">A667+1</f>
        <v>327</v>
      </c>
      <c r="B669" s="205" t="str">
        <f ca="1">HYPERLINK("#"&amp;"PAINEL!"&amp;ADDRESS(ROW(PAINEL!$B$40)+$A669,2),TRIM(INDIRECT("PAINEL!"&amp;ADDRESS(ROW(PAINEL!$B$40)+$A669,COLUMN(LANÇAMENTOS!C665)))))</f>
        <v/>
      </c>
      <c r="C669" s="207" t="str">
        <f ca="1">TRIM(INDIRECT("PAINEL!"&amp;ADDRESS(ROW(PAINEL!$B$40)+$A669,COLUMN(LANÇAMENTOS!E665))))</f>
        <v/>
      </c>
      <c r="D669" s="207" t="str">
        <f ca="1">TRIM(INDIRECT("PAINEL!"&amp;ADDRESS(ROW(PAINEL!$B$40)+$A669,COLUMN(LANÇAMENTOS!K665))))</f>
        <v/>
      </c>
      <c r="E669" s="209"/>
      <c r="F669" s="201" t="str">
        <f t="shared" ref="F669" ca="1" si="543">IF(B669&lt;&gt;"",E669+SUM(H669:GE669)-SUM(H670:GE670),"")</f>
        <v/>
      </c>
      <c r="G669" s="29" t="s">
        <v>43</v>
      </c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  <c r="CH669" s="40"/>
      <c r="CI669" s="40"/>
      <c r="CJ669" s="40"/>
      <c r="CK669" s="40"/>
      <c r="CL669" s="40"/>
      <c r="CM669" s="40"/>
      <c r="CN669" s="40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  <c r="DJ669" s="40"/>
      <c r="DK669" s="40"/>
      <c r="DL669" s="40"/>
      <c r="DM669" s="40"/>
      <c r="DN669" s="40"/>
      <c r="DO669" s="40"/>
      <c r="DP669" s="40"/>
      <c r="DQ669" s="40"/>
      <c r="DR669" s="40"/>
      <c r="DS669" s="40"/>
      <c r="DT669" s="40"/>
      <c r="DU669" s="40"/>
      <c r="DV669" s="40"/>
      <c r="DW669" s="40"/>
      <c r="DX669" s="40"/>
      <c r="DY669" s="40"/>
      <c r="DZ669" s="40"/>
      <c r="EA669" s="40"/>
      <c r="EB669" s="40"/>
      <c r="EC669" s="40"/>
      <c r="ED669" s="40"/>
      <c r="EE669" s="40"/>
      <c r="EF669" s="40"/>
      <c r="EG669" s="40"/>
      <c r="EH669" s="40"/>
      <c r="EI669" s="40"/>
      <c r="EJ669" s="40"/>
      <c r="EK669" s="40"/>
      <c r="EL669" s="40"/>
      <c r="EM669" s="40"/>
      <c r="EN669" s="40"/>
      <c r="EO669" s="40"/>
      <c r="EP669" s="40"/>
      <c r="EQ669" s="40"/>
      <c r="ER669" s="40"/>
      <c r="ES669" s="40"/>
      <c r="ET669" s="40"/>
      <c r="EU669" s="40"/>
      <c r="EV669" s="40"/>
      <c r="EW669" s="40"/>
      <c r="EX669" s="40"/>
      <c r="EY669" s="40"/>
      <c r="EZ669" s="40"/>
      <c r="FA669" s="40"/>
      <c r="FB669" s="40"/>
      <c r="FC669" s="40"/>
      <c r="FD669" s="40"/>
      <c r="FE669" s="40"/>
      <c r="FF669" s="40"/>
      <c r="FG669" s="40"/>
      <c r="FH669" s="40"/>
      <c r="FI669" s="40"/>
      <c r="FJ669" s="40"/>
      <c r="FK669" s="40"/>
      <c r="FL669" s="40"/>
      <c r="FM669" s="40"/>
      <c r="FN669" s="40"/>
      <c r="FO669" s="40"/>
      <c r="FP669" s="40"/>
      <c r="FQ669" s="40"/>
      <c r="FR669" s="40"/>
      <c r="FS669" s="40"/>
      <c r="FT669" s="40"/>
      <c r="FU669" s="40"/>
      <c r="FV669" s="40"/>
      <c r="FW669" s="40"/>
      <c r="FX669" s="40"/>
      <c r="FY669" s="40"/>
      <c r="FZ669" s="40"/>
      <c r="GA669" s="40"/>
      <c r="GB669" s="40"/>
      <c r="GC669" s="40"/>
      <c r="GD669" s="40"/>
      <c r="GE669" s="41"/>
    </row>
    <row r="670" spans="1:187" s="25" customFormat="1" ht="20.149999999999999" customHeight="1" x14ac:dyDescent="0.35">
      <c r="A670" s="204"/>
      <c r="B670" s="206"/>
      <c r="C670" s="208"/>
      <c r="D670" s="208"/>
      <c r="E670" s="210"/>
      <c r="F670" s="202"/>
      <c r="G670" s="26" t="s">
        <v>44</v>
      </c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  <c r="FM670" s="35"/>
      <c r="FN670" s="35"/>
      <c r="FO670" s="35"/>
      <c r="FP670" s="35"/>
      <c r="FQ670" s="35"/>
      <c r="FR670" s="35"/>
      <c r="FS670" s="35"/>
      <c r="FT670" s="35"/>
      <c r="FU670" s="35"/>
      <c r="FV670" s="35"/>
      <c r="FW670" s="35"/>
      <c r="FX670" s="35"/>
      <c r="FY670" s="35"/>
      <c r="FZ670" s="35"/>
      <c r="GA670" s="35"/>
      <c r="GB670" s="35"/>
      <c r="GC670" s="35"/>
      <c r="GD670" s="35"/>
      <c r="GE670" s="42"/>
    </row>
    <row r="671" spans="1:187" s="25" customFormat="1" ht="20.149999999999999" customHeight="1" x14ac:dyDescent="0.35">
      <c r="A671" s="211">
        <f t="shared" si="540"/>
        <v>328</v>
      </c>
      <c r="B671" s="213" t="str">
        <f ca="1">HYPERLINK("#"&amp;"PAINEL!"&amp;ADDRESS(ROW(PAINEL!$B$40)+$A671,2),TRIM(INDIRECT("PAINEL!"&amp;ADDRESS(ROW(PAINEL!$B$40)+$A671,COLUMN(LANÇAMENTOS!C667)))))</f>
        <v/>
      </c>
      <c r="C671" s="215" t="str">
        <f ca="1">TRIM(INDIRECT("PAINEL!"&amp;ADDRESS(ROW(PAINEL!$B$40)+$A671,COLUMN(LANÇAMENTOS!E667))))</f>
        <v/>
      </c>
      <c r="D671" s="215" t="str">
        <f ca="1">TRIM(INDIRECT("PAINEL!"&amp;ADDRESS(ROW(PAINEL!$B$40)+$A671,COLUMN(LANÇAMENTOS!K667))))</f>
        <v/>
      </c>
      <c r="E671" s="217"/>
      <c r="F671" s="199" t="str">
        <f t="shared" ref="F671" ca="1" si="544">IF(B671&lt;&gt;"",E671+SUM(H671:GE671)-SUM(H672:GE672),"")</f>
        <v/>
      </c>
      <c r="G671" s="27" t="s">
        <v>43</v>
      </c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  <c r="BI671" s="36"/>
      <c r="BJ671" s="36"/>
      <c r="BK671" s="36"/>
      <c r="BL671" s="36"/>
      <c r="BM671" s="36"/>
      <c r="BN671" s="36"/>
      <c r="BO671" s="36"/>
      <c r="BP671" s="36"/>
      <c r="BQ671" s="36"/>
      <c r="BR671" s="36"/>
      <c r="BS671" s="36"/>
      <c r="BT671" s="36"/>
      <c r="BU671" s="36"/>
      <c r="BV671" s="36"/>
      <c r="BW671" s="36"/>
      <c r="BX671" s="36"/>
      <c r="BY671" s="36"/>
      <c r="BZ671" s="36"/>
      <c r="CA671" s="36"/>
      <c r="CB671" s="36"/>
      <c r="CC671" s="36"/>
      <c r="CD671" s="36"/>
      <c r="CE671" s="36"/>
      <c r="CF671" s="36"/>
      <c r="CG671" s="36"/>
      <c r="CH671" s="36"/>
      <c r="CI671" s="36"/>
      <c r="CJ671" s="36"/>
      <c r="CK671" s="36"/>
      <c r="CL671" s="36"/>
      <c r="CM671" s="36"/>
      <c r="CN671" s="36"/>
      <c r="CO671" s="36"/>
      <c r="CP671" s="36"/>
      <c r="CQ671" s="36"/>
      <c r="CR671" s="36"/>
      <c r="CS671" s="36"/>
      <c r="CT671" s="36"/>
      <c r="CU671" s="36"/>
      <c r="CV671" s="36"/>
      <c r="CW671" s="36"/>
      <c r="CX671" s="36"/>
      <c r="CY671" s="36"/>
      <c r="CZ671" s="36"/>
      <c r="DA671" s="36"/>
      <c r="DB671" s="36"/>
      <c r="DC671" s="36"/>
      <c r="DD671" s="36"/>
      <c r="DE671" s="36"/>
      <c r="DF671" s="36"/>
      <c r="DG671" s="36"/>
      <c r="DH671" s="36"/>
      <c r="DI671" s="36"/>
      <c r="DJ671" s="36"/>
      <c r="DK671" s="36"/>
      <c r="DL671" s="36"/>
      <c r="DM671" s="36"/>
      <c r="DN671" s="36"/>
      <c r="DO671" s="36"/>
      <c r="DP671" s="36"/>
      <c r="DQ671" s="36"/>
      <c r="DR671" s="36"/>
      <c r="DS671" s="36"/>
      <c r="DT671" s="36"/>
      <c r="DU671" s="36"/>
      <c r="DV671" s="36"/>
      <c r="DW671" s="36"/>
      <c r="DX671" s="36"/>
      <c r="DY671" s="36"/>
      <c r="DZ671" s="36"/>
      <c r="EA671" s="36"/>
      <c r="EB671" s="36"/>
      <c r="EC671" s="36"/>
      <c r="ED671" s="36"/>
      <c r="EE671" s="36"/>
      <c r="EF671" s="36"/>
      <c r="EG671" s="36"/>
      <c r="EH671" s="36"/>
      <c r="EI671" s="36"/>
      <c r="EJ671" s="36"/>
      <c r="EK671" s="36"/>
      <c r="EL671" s="36"/>
      <c r="EM671" s="36"/>
      <c r="EN671" s="36"/>
      <c r="EO671" s="36"/>
      <c r="EP671" s="36"/>
      <c r="EQ671" s="36"/>
      <c r="ER671" s="36"/>
      <c r="ES671" s="36"/>
      <c r="ET671" s="36"/>
      <c r="EU671" s="36"/>
      <c r="EV671" s="36"/>
      <c r="EW671" s="36"/>
      <c r="EX671" s="36"/>
      <c r="EY671" s="36"/>
      <c r="EZ671" s="36"/>
      <c r="FA671" s="36"/>
      <c r="FB671" s="36"/>
      <c r="FC671" s="36"/>
      <c r="FD671" s="36"/>
      <c r="FE671" s="36"/>
      <c r="FF671" s="36"/>
      <c r="FG671" s="36"/>
      <c r="FH671" s="36"/>
      <c r="FI671" s="36"/>
      <c r="FJ671" s="36"/>
      <c r="FK671" s="36"/>
      <c r="FL671" s="36"/>
      <c r="FM671" s="36"/>
      <c r="FN671" s="36"/>
      <c r="FO671" s="36"/>
      <c r="FP671" s="36"/>
      <c r="FQ671" s="36"/>
      <c r="FR671" s="36"/>
      <c r="FS671" s="36"/>
      <c r="FT671" s="36"/>
      <c r="FU671" s="36"/>
      <c r="FV671" s="36"/>
      <c r="FW671" s="36"/>
      <c r="FX671" s="36"/>
      <c r="FY671" s="36"/>
      <c r="FZ671" s="36"/>
      <c r="GA671" s="36"/>
      <c r="GB671" s="36"/>
      <c r="GC671" s="36"/>
      <c r="GD671" s="36"/>
      <c r="GE671" s="37"/>
    </row>
    <row r="672" spans="1:187" s="25" customFormat="1" ht="20.149999999999999" customHeight="1" x14ac:dyDescent="0.35">
      <c r="A672" s="212"/>
      <c r="B672" s="214"/>
      <c r="C672" s="216"/>
      <c r="D672" s="216"/>
      <c r="E672" s="218"/>
      <c r="F672" s="200"/>
      <c r="G672" s="28" t="s">
        <v>44</v>
      </c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8"/>
      <c r="GA672" s="38"/>
      <c r="GB672" s="38"/>
      <c r="GC672" s="38"/>
      <c r="GD672" s="38"/>
      <c r="GE672" s="39"/>
    </row>
    <row r="673" spans="1:187" s="25" customFormat="1" ht="20.149999999999999" customHeight="1" x14ac:dyDescent="0.35">
      <c r="A673" s="203">
        <f t="shared" ref="A673" si="545">A671+1</f>
        <v>329</v>
      </c>
      <c r="B673" s="205" t="str">
        <f ca="1">HYPERLINK("#"&amp;"PAINEL!"&amp;ADDRESS(ROW(PAINEL!$B$40)+$A673,2),TRIM(INDIRECT("PAINEL!"&amp;ADDRESS(ROW(PAINEL!$B$40)+$A673,COLUMN(LANÇAMENTOS!C669)))))</f>
        <v/>
      </c>
      <c r="C673" s="207" t="str">
        <f ca="1">TRIM(INDIRECT("PAINEL!"&amp;ADDRESS(ROW(PAINEL!$B$40)+$A673,COLUMN(LANÇAMENTOS!E669))))</f>
        <v/>
      </c>
      <c r="D673" s="207" t="str">
        <f ca="1">TRIM(INDIRECT("PAINEL!"&amp;ADDRESS(ROW(PAINEL!$B$40)+$A673,COLUMN(LANÇAMENTOS!K669))))</f>
        <v/>
      </c>
      <c r="E673" s="209"/>
      <c r="F673" s="201" t="str">
        <f t="shared" ref="F673" ca="1" si="546">IF(B673&lt;&gt;"",E673+SUM(H673:GE673)-SUM(H674:GE674),"")</f>
        <v/>
      </c>
      <c r="G673" s="29" t="s">
        <v>43</v>
      </c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  <c r="CH673" s="40"/>
      <c r="CI673" s="40"/>
      <c r="CJ673" s="40"/>
      <c r="CK673" s="40"/>
      <c r="CL673" s="40"/>
      <c r="CM673" s="40"/>
      <c r="CN673" s="40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  <c r="DJ673" s="40"/>
      <c r="DK673" s="40"/>
      <c r="DL673" s="40"/>
      <c r="DM673" s="40"/>
      <c r="DN673" s="40"/>
      <c r="DO673" s="40"/>
      <c r="DP673" s="40"/>
      <c r="DQ673" s="40"/>
      <c r="DR673" s="40"/>
      <c r="DS673" s="40"/>
      <c r="DT673" s="40"/>
      <c r="DU673" s="40"/>
      <c r="DV673" s="40"/>
      <c r="DW673" s="40"/>
      <c r="DX673" s="40"/>
      <c r="DY673" s="40"/>
      <c r="DZ673" s="40"/>
      <c r="EA673" s="40"/>
      <c r="EB673" s="40"/>
      <c r="EC673" s="40"/>
      <c r="ED673" s="40"/>
      <c r="EE673" s="40"/>
      <c r="EF673" s="40"/>
      <c r="EG673" s="40"/>
      <c r="EH673" s="40"/>
      <c r="EI673" s="40"/>
      <c r="EJ673" s="40"/>
      <c r="EK673" s="40"/>
      <c r="EL673" s="40"/>
      <c r="EM673" s="40"/>
      <c r="EN673" s="40"/>
      <c r="EO673" s="40"/>
      <c r="EP673" s="40"/>
      <c r="EQ673" s="40"/>
      <c r="ER673" s="40"/>
      <c r="ES673" s="40"/>
      <c r="ET673" s="40"/>
      <c r="EU673" s="40"/>
      <c r="EV673" s="40"/>
      <c r="EW673" s="40"/>
      <c r="EX673" s="40"/>
      <c r="EY673" s="40"/>
      <c r="EZ673" s="40"/>
      <c r="FA673" s="40"/>
      <c r="FB673" s="40"/>
      <c r="FC673" s="40"/>
      <c r="FD673" s="40"/>
      <c r="FE673" s="40"/>
      <c r="FF673" s="40"/>
      <c r="FG673" s="40"/>
      <c r="FH673" s="40"/>
      <c r="FI673" s="40"/>
      <c r="FJ673" s="40"/>
      <c r="FK673" s="40"/>
      <c r="FL673" s="40"/>
      <c r="FM673" s="40"/>
      <c r="FN673" s="40"/>
      <c r="FO673" s="40"/>
      <c r="FP673" s="40"/>
      <c r="FQ673" s="40"/>
      <c r="FR673" s="40"/>
      <c r="FS673" s="40"/>
      <c r="FT673" s="40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1"/>
    </row>
    <row r="674" spans="1:187" s="25" customFormat="1" ht="20.149999999999999" customHeight="1" x14ac:dyDescent="0.35">
      <c r="A674" s="204"/>
      <c r="B674" s="206"/>
      <c r="C674" s="208"/>
      <c r="D674" s="208"/>
      <c r="E674" s="210"/>
      <c r="F674" s="202"/>
      <c r="G674" s="26" t="s">
        <v>44</v>
      </c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  <c r="FM674" s="35"/>
      <c r="FN674" s="35"/>
      <c r="FO674" s="35"/>
      <c r="FP674" s="35"/>
      <c r="FQ674" s="35"/>
      <c r="FR674" s="35"/>
      <c r="FS674" s="35"/>
      <c r="FT674" s="35"/>
      <c r="FU674" s="35"/>
      <c r="FV674" s="35"/>
      <c r="FW674" s="35"/>
      <c r="FX674" s="35"/>
      <c r="FY674" s="35"/>
      <c r="FZ674" s="35"/>
      <c r="GA674" s="35"/>
      <c r="GB674" s="35"/>
      <c r="GC674" s="35"/>
      <c r="GD674" s="35"/>
      <c r="GE674" s="42"/>
    </row>
    <row r="675" spans="1:187" s="25" customFormat="1" ht="20.149999999999999" customHeight="1" x14ac:dyDescent="0.35">
      <c r="A675" s="211">
        <f t="shared" si="540"/>
        <v>330</v>
      </c>
      <c r="B675" s="213" t="str">
        <f ca="1">HYPERLINK("#"&amp;"PAINEL!"&amp;ADDRESS(ROW(PAINEL!$B$40)+$A675,2),TRIM(INDIRECT("PAINEL!"&amp;ADDRESS(ROW(PAINEL!$B$40)+$A675,COLUMN(LANÇAMENTOS!C671)))))</f>
        <v/>
      </c>
      <c r="C675" s="215" t="str">
        <f ca="1">TRIM(INDIRECT("PAINEL!"&amp;ADDRESS(ROW(PAINEL!$B$40)+$A675,COLUMN(LANÇAMENTOS!E671))))</f>
        <v/>
      </c>
      <c r="D675" s="215" t="str">
        <f ca="1">TRIM(INDIRECT("PAINEL!"&amp;ADDRESS(ROW(PAINEL!$B$40)+$A675,COLUMN(LANÇAMENTOS!K671))))</f>
        <v/>
      </c>
      <c r="E675" s="217"/>
      <c r="F675" s="199" t="str">
        <f t="shared" ref="F675" ca="1" si="547">IF(B675&lt;&gt;"",E675+SUM(H675:GE675)-SUM(H676:GE676),"")</f>
        <v/>
      </c>
      <c r="G675" s="27" t="s">
        <v>43</v>
      </c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  <c r="BI675" s="36"/>
      <c r="BJ675" s="36"/>
      <c r="BK675" s="36"/>
      <c r="BL675" s="36"/>
      <c r="BM675" s="36"/>
      <c r="BN675" s="36"/>
      <c r="BO675" s="36"/>
      <c r="BP675" s="36"/>
      <c r="BQ675" s="36"/>
      <c r="BR675" s="36"/>
      <c r="BS675" s="36"/>
      <c r="BT675" s="36"/>
      <c r="BU675" s="36"/>
      <c r="BV675" s="36"/>
      <c r="BW675" s="36"/>
      <c r="BX675" s="36"/>
      <c r="BY675" s="36"/>
      <c r="BZ675" s="36"/>
      <c r="CA675" s="36"/>
      <c r="CB675" s="36"/>
      <c r="CC675" s="36"/>
      <c r="CD675" s="36"/>
      <c r="CE675" s="36"/>
      <c r="CF675" s="36"/>
      <c r="CG675" s="36"/>
      <c r="CH675" s="36"/>
      <c r="CI675" s="36"/>
      <c r="CJ675" s="36"/>
      <c r="CK675" s="36"/>
      <c r="CL675" s="36"/>
      <c r="CM675" s="36"/>
      <c r="CN675" s="36"/>
      <c r="CO675" s="36"/>
      <c r="CP675" s="36"/>
      <c r="CQ675" s="36"/>
      <c r="CR675" s="36"/>
      <c r="CS675" s="36"/>
      <c r="CT675" s="36"/>
      <c r="CU675" s="36"/>
      <c r="CV675" s="36"/>
      <c r="CW675" s="36"/>
      <c r="CX675" s="36"/>
      <c r="CY675" s="36"/>
      <c r="CZ675" s="36"/>
      <c r="DA675" s="36"/>
      <c r="DB675" s="36"/>
      <c r="DC675" s="36"/>
      <c r="DD675" s="36"/>
      <c r="DE675" s="36"/>
      <c r="DF675" s="36"/>
      <c r="DG675" s="36"/>
      <c r="DH675" s="36"/>
      <c r="DI675" s="36"/>
      <c r="DJ675" s="36"/>
      <c r="DK675" s="36"/>
      <c r="DL675" s="36"/>
      <c r="DM675" s="36"/>
      <c r="DN675" s="36"/>
      <c r="DO675" s="36"/>
      <c r="DP675" s="36"/>
      <c r="DQ675" s="36"/>
      <c r="DR675" s="36"/>
      <c r="DS675" s="36"/>
      <c r="DT675" s="36"/>
      <c r="DU675" s="36"/>
      <c r="DV675" s="36"/>
      <c r="DW675" s="36"/>
      <c r="DX675" s="36"/>
      <c r="DY675" s="36"/>
      <c r="DZ675" s="36"/>
      <c r="EA675" s="36"/>
      <c r="EB675" s="36"/>
      <c r="EC675" s="36"/>
      <c r="ED675" s="36"/>
      <c r="EE675" s="36"/>
      <c r="EF675" s="36"/>
      <c r="EG675" s="36"/>
      <c r="EH675" s="36"/>
      <c r="EI675" s="36"/>
      <c r="EJ675" s="36"/>
      <c r="EK675" s="36"/>
      <c r="EL675" s="36"/>
      <c r="EM675" s="36"/>
      <c r="EN675" s="36"/>
      <c r="EO675" s="36"/>
      <c r="EP675" s="36"/>
      <c r="EQ675" s="36"/>
      <c r="ER675" s="36"/>
      <c r="ES675" s="36"/>
      <c r="ET675" s="36"/>
      <c r="EU675" s="36"/>
      <c r="EV675" s="36"/>
      <c r="EW675" s="36"/>
      <c r="EX675" s="36"/>
      <c r="EY675" s="36"/>
      <c r="EZ675" s="36"/>
      <c r="FA675" s="36"/>
      <c r="FB675" s="36"/>
      <c r="FC675" s="36"/>
      <c r="FD675" s="36"/>
      <c r="FE675" s="36"/>
      <c r="FF675" s="36"/>
      <c r="FG675" s="36"/>
      <c r="FH675" s="36"/>
      <c r="FI675" s="36"/>
      <c r="FJ675" s="36"/>
      <c r="FK675" s="36"/>
      <c r="FL675" s="36"/>
      <c r="FM675" s="36"/>
      <c r="FN675" s="36"/>
      <c r="FO675" s="36"/>
      <c r="FP675" s="36"/>
      <c r="FQ675" s="36"/>
      <c r="FR675" s="36"/>
      <c r="FS675" s="36"/>
      <c r="FT675" s="36"/>
      <c r="FU675" s="36"/>
      <c r="FV675" s="36"/>
      <c r="FW675" s="36"/>
      <c r="FX675" s="36"/>
      <c r="FY675" s="36"/>
      <c r="FZ675" s="36"/>
      <c r="GA675" s="36"/>
      <c r="GB675" s="36"/>
      <c r="GC675" s="36"/>
      <c r="GD675" s="36"/>
      <c r="GE675" s="37"/>
    </row>
    <row r="676" spans="1:187" s="25" customFormat="1" ht="20.149999999999999" customHeight="1" x14ac:dyDescent="0.35">
      <c r="A676" s="212"/>
      <c r="B676" s="214"/>
      <c r="C676" s="216"/>
      <c r="D676" s="216"/>
      <c r="E676" s="218"/>
      <c r="F676" s="200"/>
      <c r="G676" s="28" t="s">
        <v>44</v>
      </c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  <c r="FZ676" s="38"/>
      <c r="GA676" s="38"/>
      <c r="GB676" s="38"/>
      <c r="GC676" s="38"/>
      <c r="GD676" s="38"/>
      <c r="GE676" s="39"/>
    </row>
    <row r="677" spans="1:187" s="25" customFormat="1" ht="20.149999999999999" customHeight="1" x14ac:dyDescent="0.35">
      <c r="A677" s="203">
        <f t="shared" ref="A677" si="548">A675+1</f>
        <v>331</v>
      </c>
      <c r="B677" s="205" t="str">
        <f ca="1">HYPERLINK("#"&amp;"PAINEL!"&amp;ADDRESS(ROW(PAINEL!$B$40)+$A677,2),TRIM(INDIRECT("PAINEL!"&amp;ADDRESS(ROW(PAINEL!$B$40)+$A677,COLUMN(LANÇAMENTOS!C673)))))</f>
        <v/>
      </c>
      <c r="C677" s="207" t="str">
        <f ca="1">TRIM(INDIRECT("PAINEL!"&amp;ADDRESS(ROW(PAINEL!$B$40)+$A677,COLUMN(LANÇAMENTOS!E673))))</f>
        <v/>
      </c>
      <c r="D677" s="207" t="str">
        <f ca="1">TRIM(INDIRECT("PAINEL!"&amp;ADDRESS(ROW(PAINEL!$B$40)+$A677,COLUMN(LANÇAMENTOS!K673))))</f>
        <v/>
      </c>
      <c r="E677" s="209"/>
      <c r="F677" s="201" t="str">
        <f t="shared" ref="F677" ca="1" si="549">IF(B677&lt;&gt;"",E677+SUM(H677:GE677)-SUM(H678:GE678),"")</f>
        <v/>
      </c>
      <c r="G677" s="29" t="s">
        <v>43</v>
      </c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  <c r="CH677" s="40"/>
      <c r="CI677" s="40"/>
      <c r="CJ677" s="40"/>
      <c r="CK677" s="40"/>
      <c r="CL677" s="40"/>
      <c r="CM677" s="40"/>
      <c r="CN677" s="40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  <c r="DJ677" s="40"/>
      <c r="DK677" s="40"/>
      <c r="DL677" s="40"/>
      <c r="DM677" s="40"/>
      <c r="DN677" s="40"/>
      <c r="DO677" s="40"/>
      <c r="DP677" s="40"/>
      <c r="DQ677" s="40"/>
      <c r="DR677" s="40"/>
      <c r="DS677" s="40"/>
      <c r="DT677" s="40"/>
      <c r="DU677" s="40"/>
      <c r="DV677" s="40"/>
      <c r="DW677" s="40"/>
      <c r="DX677" s="40"/>
      <c r="DY677" s="40"/>
      <c r="DZ677" s="40"/>
      <c r="EA677" s="40"/>
      <c r="EB677" s="40"/>
      <c r="EC677" s="40"/>
      <c r="ED677" s="40"/>
      <c r="EE677" s="40"/>
      <c r="EF677" s="40"/>
      <c r="EG677" s="40"/>
      <c r="EH677" s="40"/>
      <c r="EI677" s="40"/>
      <c r="EJ677" s="40"/>
      <c r="EK677" s="40"/>
      <c r="EL677" s="40"/>
      <c r="EM677" s="40"/>
      <c r="EN677" s="40"/>
      <c r="EO677" s="40"/>
      <c r="EP677" s="40"/>
      <c r="EQ677" s="40"/>
      <c r="ER677" s="40"/>
      <c r="ES677" s="40"/>
      <c r="ET677" s="40"/>
      <c r="EU677" s="40"/>
      <c r="EV677" s="40"/>
      <c r="EW677" s="40"/>
      <c r="EX677" s="40"/>
      <c r="EY677" s="40"/>
      <c r="EZ677" s="40"/>
      <c r="FA677" s="40"/>
      <c r="FB677" s="40"/>
      <c r="FC677" s="40"/>
      <c r="FD677" s="40"/>
      <c r="FE677" s="40"/>
      <c r="FF677" s="40"/>
      <c r="FG677" s="40"/>
      <c r="FH677" s="40"/>
      <c r="FI677" s="40"/>
      <c r="FJ677" s="40"/>
      <c r="FK677" s="40"/>
      <c r="FL677" s="40"/>
      <c r="FM677" s="40"/>
      <c r="FN677" s="40"/>
      <c r="FO677" s="40"/>
      <c r="FP677" s="40"/>
      <c r="FQ677" s="40"/>
      <c r="FR677" s="40"/>
      <c r="FS677" s="40"/>
      <c r="FT677" s="40"/>
      <c r="FU677" s="40"/>
      <c r="FV677" s="40"/>
      <c r="FW677" s="40"/>
      <c r="FX677" s="40"/>
      <c r="FY677" s="40"/>
      <c r="FZ677" s="40"/>
      <c r="GA677" s="40"/>
      <c r="GB677" s="40"/>
      <c r="GC677" s="40"/>
      <c r="GD677" s="40"/>
      <c r="GE677" s="41"/>
    </row>
    <row r="678" spans="1:187" s="25" customFormat="1" ht="20.149999999999999" customHeight="1" x14ac:dyDescent="0.35">
      <c r="A678" s="204"/>
      <c r="B678" s="206"/>
      <c r="C678" s="208"/>
      <c r="D678" s="208"/>
      <c r="E678" s="210"/>
      <c r="F678" s="202"/>
      <c r="G678" s="26" t="s">
        <v>44</v>
      </c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  <c r="FM678" s="35"/>
      <c r="FN678" s="35"/>
      <c r="FO678" s="35"/>
      <c r="FP678" s="35"/>
      <c r="FQ678" s="35"/>
      <c r="FR678" s="35"/>
      <c r="FS678" s="35"/>
      <c r="FT678" s="35"/>
      <c r="FU678" s="35"/>
      <c r="FV678" s="35"/>
      <c r="FW678" s="35"/>
      <c r="FX678" s="35"/>
      <c r="FY678" s="35"/>
      <c r="FZ678" s="35"/>
      <c r="GA678" s="35"/>
      <c r="GB678" s="35"/>
      <c r="GC678" s="35"/>
      <c r="GD678" s="35"/>
      <c r="GE678" s="42"/>
    </row>
    <row r="679" spans="1:187" s="25" customFormat="1" ht="20.149999999999999" customHeight="1" x14ac:dyDescent="0.35">
      <c r="A679" s="211">
        <f t="shared" si="540"/>
        <v>332</v>
      </c>
      <c r="B679" s="213" t="str">
        <f ca="1">HYPERLINK("#"&amp;"PAINEL!"&amp;ADDRESS(ROW(PAINEL!$B$40)+$A679,2),TRIM(INDIRECT("PAINEL!"&amp;ADDRESS(ROW(PAINEL!$B$40)+$A679,COLUMN(LANÇAMENTOS!C675)))))</f>
        <v/>
      </c>
      <c r="C679" s="215" t="str">
        <f ca="1">TRIM(INDIRECT("PAINEL!"&amp;ADDRESS(ROW(PAINEL!$B$40)+$A679,COLUMN(LANÇAMENTOS!E675))))</f>
        <v/>
      </c>
      <c r="D679" s="215" t="str">
        <f ca="1">TRIM(INDIRECT("PAINEL!"&amp;ADDRESS(ROW(PAINEL!$B$40)+$A679,COLUMN(LANÇAMENTOS!K675))))</f>
        <v/>
      </c>
      <c r="E679" s="217"/>
      <c r="F679" s="199" t="str">
        <f t="shared" ref="F679" ca="1" si="550">IF(B679&lt;&gt;"",E679+SUM(H679:GE679)-SUM(H680:GE680),"")</f>
        <v/>
      </c>
      <c r="G679" s="27" t="s">
        <v>43</v>
      </c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6"/>
      <c r="BN679" s="36"/>
      <c r="BO679" s="36"/>
      <c r="BP679" s="36"/>
      <c r="BQ679" s="36"/>
      <c r="BR679" s="36"/>
      <c r="BS679" s="36"/>
      <c r="BT679" s="36"/>
      <c r="BU679" s="36"/>
      <c r="BV679" s="36"/>
      <c r="BW679" s="36"/>
      <c r="BX679" s="36"/>
      <c r="BY679" s="36"/>
      <c r="BZ679" s="36"/>
      <c r="CA679" s="36"/>
      <c r="CB679" s="36"/>
      <c r="CC679" s="36"/>
      <c r="CD679" s="36"/>
      <c r="CE679" s="36"/>
      <c r="CF679" s="36"/>
      <c r="CG679" s="36"/>
      <c r="CH679" s="36"/>
      <c r="CI679" s="36"/>
      <c r="CJ679" s="36"/>
      <c r="CK679" s="36"/>
      <c r="CL679" s="36"/>
      <c r="CM679" s="36"/>
      <c r="CN679" s="36"/>
      <c r="CO679" s="36"/>
      <c r="CP679" s="36"/>
      <c r="CQ679" s="36"/>
      <c r="CR679" s="36"/>
      <c r="CS679" s="36"/>
      <c r="CT679" s="36"/>
      <c r="CU679" s="36"/>
      <c r="CV679" s="36"/>
      <c r="CW679" s="36"/>
      <c r="CX679" s="36"/>
      <c r="CY679" s="36"/>
      <c r="CZ679" s="36"/>
      <c r="DA679" s="36"/>
      <c r="DB679" s="36"/>
      <c r="DC679" s="36"/>
      <c r="DD679" s="36"/>
      <c r="DE679" s="36"/>
      <c r="DF679" s="36"/>
      <c r="DG679" s="36"/>
      <c r="DH679" s="36"/>
      <c r="DI679" s="36"/>
      <c r="DJ679" s="36"/>
      <c r="DK679" s="36"/>
      <c r="DL679" s="36"/>
      <c r="DM679" s="36"/>
      <c r="DN679" s="36"/>
      <c r="DO679" s="36"/>
      <c r="DP679" s="36"/>
      <c r="DQ679" s="36"/>
      <c r="DR679" s="36"/>
      <c r="DS679" s="36"/>
      <c r="DT679" s="36"/>
      <c r="DU679" s="36"/>
      <c r="DV679" s="36"/>
      <c r="DW679" s="36"/>
      <c r="DX679" s="36"/>
      <c r="DY679" s="36"/>
      <c r="DZ679" s="36"/>
      <c r="EA679" s="36"/>
      <c r="EB679" s="36"/>
      <c r="EC679" s="36"/>
      <c r="ED679" s="36"/>
      <c r="EE679" s="36"/>
      <c r="EF679" s="36"/>
      <c r="EG679" s="36"/>
      <c r="EH679" s="36"/>
      <c r="EI679" s="36"/>
      <c r="EJ679" s="36"/>
      <c r="EK679" s="36"/>
      <c r="EL679" s="36"/>
      <c r="EM679" s="36"/>
      <c r="EN679" s="36"/>
      <c r="EO679" s="36"/>
      <c r="EP679" s="36"/>
      <c r="EQ679" s="36"/>
      <c r="ER679" s="36"/>
      <c r="ES679" s="36"/>
      <c r="ET679" s="36"/>
      <c r="EU679" s="36"/>
      <c r="EV679" s="36"/>
      <c r="EW679" s="36"/>
      <c r="EX679" s="36"/>
      <c r="EY679" s="36"/>
      <c r="EZ679" s="36"/>
      <c r="FA679" s="36"/>
      <c r="FB679" s="36"/>
      <c r="FC679" s="36"/>
      <c r="FD679" s="36"/>
      <c r="FE679" s="36"/>
      <c r="FF679" s="36"/>
      <c r="FG679" s="36"/>
      <c r="FH679" s="36"/>
      <c r="FI679" s="36"/>
      <c r="FJ679" s="36"/>
      <c r="FK679" s="36"/>
      <c r="FL679" s="36"/>
      <c r="FM679" s="36"/>
      <c r="FN679" s="36"/>
      <c r="FO679" s="36"/>
      <c r="FP679" s="36"/>
      <c r="FQ679" s="36"/>
      <c r="FR679" s="36"/>
      <c r="FS679" s="36"/>
      <c r="FT679" s="36"/>
      <c r="FU679" s="36"/>
      <c r="FV679" s="36"/>
      <c r="FW679" s="36"/>
      <c r="FX679" s="36"/>
      <c r="FY679" s="36"/>
      <c r="FZ679" s="36"/>
      <c r="GA679" s="36"/>
      <c r="GB679" s="36"/>
      <c r="GC679" s="36"/>
      <c r="GD679" s="36"/>
      <c r="GE679" s="37"/>
    </row>
    <row r="680" spans="1:187" s="25" customFormat="1" ht="20.149999999999999" customHeight="1" x14ac:dyDescent="0.35">
      <c r="A680" s="212"/>
      <c r="B680" s="214"/>
      <c r="C680" s="216"/>
      <c r="D680" s="216"/>
      <c r="E680" s="218"/>
      <c r="F680" s="200"/>
      <c r="G680" s="28" t="s">
        <v>44</v>
      </c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  <c r="FZ680" s="38"/>
      <c r="GA680" s="38"/>
      <c r="GB680" s="38"/>
      <c r="GC680" s="38"/>
      <c r="GD680" s="38"/>
      <c r="GE680" s="39"/>
    </row>
    <row r="681" spans="1:187" s="25" customFormat="1" ht="20.149999999999999" customHeight="1" x14ac:dyDescent="0.35">
      <c r="A681" s="203">
        <f t="shared" ref="A681" si="551">A679+1</f>
        <v>333</v>
      </c>
      <c r="B681" s="205" t="str">
        <f ca="1">HYPERLINK("#"&amp;"PAINEL!"&amp;ADDRESS(ROW(PAINEL!$B$40)+$A681,2),TRIM(INDIRECT("PAINEL!"&amp;ADDRESS(ROW(PAINEL!$B$40)+$A681,COLUMN(LANÇAMENTOS!C677)))))</f>
        <v/>
      </c>
      <c r="C681" s="207" t="str">
        <f ca="1">TRIM(INDIRECT("PAINEL!"&amp;ADDRESS(ROW(PAINEL!$B$40)+$A681,COLUMN(LANÇAMENTOS!E677))))</f>
        <v/>
      </c>
      <c r="D681" s="207" t="str">
        <f ca="1">TRIM(INDIRECT("PAINEL!"&amp;ADDRESS(ROW(PAINEL!$B$40)+$A681,COLUMN(LANÇAMENTOS!K677))))</f>
        <v/>
      </c>
      <c r="E681" s="209"/>
      <c r="F681" s="201" t="str">
        <f t="shared" ref="F681" ca="1" si="552">IF(B681&lt;&gt;"",E681+SUM(H681:GE681)-SUM(H682:GE682),"")</f>
        <v/>
      </c>
      <c r="G681" s="29" t="s">
        <v>43</v>
      </c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  <c r="CH681" s="40"/>
      <c r="CI681" s="40"/>
      <c r="CJ681" s="40"/>
      <c r="CK681" s="40"/>
      <c r="CL681" s="40"/>
      <c r="CM681" s="40"/>
      <c r="CN681" s="40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  <c r="DJ681" s="40"/>
      <c r="DK681" s="40"/>
      <c r="DL681" s="40"/>
      <c r="DM681" s="40"/>
      <c r="DN681" s="40"/>
      <c r="DO681" s="40"/>
      <c r="DP681" s="40"/>
      <c r="DQ681" s="40"/>
      <c r="DR681" s="40"/>
      <c r="DS681" s="40"/>
      <c r="DT681" s="40"/>
      <c r="DU681" s="40"/>
      <c r="DV681" s="40"/>
      <c r="DW681" s="40"/>
      <c r="DX681" s="40"/>
      <c r="DY681" s="40"/>
      <c r="DZ681" s="40"/>
      <c r="EA681" s="40"/>
      <c r="EB681" s="40"/>
      <c r="EC681" s="40"/>
      <c r="ED681" s="40"/>
      <c r="EE681" s="40"/>
      <c r="EF681" s="40"/>
      <c r="EG681" s="40"/>
      <c r="EH681" s="40"/>
      <c r="EI681" s="40"/>
      <c r="EJ681" s="40"/>
      <c r="EK681" s="40"/>
      <c r="EL681" s="40"/>
      <c r="EM681" s="40"/>
      <c r="EN681" s="40"/>
      <c r="EO681" s="40"/>
      <c r="EP681" s="40"/>
      <c r="EQ681" s="40"/>
      <c r="ER681" s="40"/>
      <c r="ES681" s="40"/>
      <c r="ET681" s="40"/>
      <c r="EU681" s="40"/>
      <c r="EV681" s="40"/>
      <c r="EW681" s="40"/>
      <c r="EX681" s="40"/>
      <c r="EY681" s="40"/>
      <c r="EZ681" s="40"/>
      <c r="FA681" s="40"/>
      <c r="FB681" s="40"/>
      <c r="FC681" s="40"/>
      <c r="FD681" s="40"/>
      <c r="FE681" s="40"/>
      <c r="FF681" s="40"/>
      <c r="FG681" s="40"/>
      <c r="FH681" s="40"/>
      <c r="FI681" s="40"/>
      <c r="FJ681" s="40"/>
      <c r="FK681" s="40"/>
      <c r="FL681" s="40"/>
      <c r="FM681" s="40"/>
      <c r="FN681" s="40"/>
      <c r="FO681" s="40"/>
      <c r="FP681" s="40"/>
      <c r="FQ681" s="40"/>
      <c r="FR681" s="40"/>
      <c r="FS681" s="40"/>
      <c r="FT681" s="40"/>
      <c r="FU681" s="40"/>
      <c r="FV681" s="40"/>
      <c r="FW681" s="40"/>
      <c r="FX681" s="40"/>
      <c r="FY681" s="40"/>
      <c r="FZ681" s="40"/>
      <c r="GA681" s="40"/>
      <c r="GB681" s="40"/>
      <c r="GC681" s="40"/>
      <c r="GD681" s="40"/>
      <c r="GE681" s="41"/>
    </row>
    <row r="682" spans="1:187" s="25" customFormat="1" ht="20.149999999999999" customHeight="1" x14ac:dyDescent="0.35">
      <c r="A682" s="204"/>
      <c r="B682" s="206"/>
      <c r="C682" s="208"/>
      <c r="D682" s="208"/>
      <c r="E682" s="210"/>
      <c r="F682" s="202"/>
      <c r="G682" s="26" t="s">
        <v>44</v>
      </c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  <c r="FM682" s="35"/>
      <c r="FN682" s="35"/>
      <c r="FO682" s="35"/>
      <c r="FP682" s="35"/>
      <c r="FQ682" s="35"/>
      <c r="FR682" s="35"/>
      <c r="FS682" s="35"/>
      <c r="FT682" s="35"/>
      <c r="FU682" s="35"/>
      <c r="FV682" s="35"/>
      <c r="FW682" s="35"/>
      <c r="FX682" s="35"/>
      <c r="FY682" s="35"/>
      <c r="FZ682" s="35"/>
      <c r="GA682" s="35"/>
      <c r="GB682" s="35"/>
      <c r="GC682" s="35"/>
      <c r="GD682" s="35"/>
      <c r="GE682" s="42"/>
    </row>
    <row r="683" spans="1:187" s="25" customFormat="1" ht="20.149999999999999" customHeight="1" x14ac:dyDescent="0.35">
      <c r="A683" s="211">
        <f t="shared" si="540"/>
        <v>334</v>
      </c>
      <c r="B683" s="213" t="str">
        <f ca="1">HYPERLINK("#"&amp;"PAINEL!"&amp;ADDRESS(ROW(PAINEL!$B$40)+$A683,2),TRIM(INDIRECT("PAINEL!"&amp;ADDRESS(ROW(PAINEL!$B$40)+$A683,COLUMN(LANÇAMENTOS!C679)))))</f>
        <v/>
      </c>
      <c r="C683" s="215" t="str">
        <f ca="1">TRIM(INDIRECT("PAINEL!"&amp;ADDRESS(ROW(PAINEL!$B$40)+$A683,COLUMN(LANÇAMENTOS!E679))))</f>
        <v/>
      </c>
      <c r="D683" s="215" t="str">
        <f ca="1">TRIM(INDIRECT("PAINEL!"&amp;ADDRESS(ROW(PAINEL!$B$40)+$A683,COLUMN(LANÇAMENTOS!K679))))</f>
        <v/>
      </c>
      <c r="E683" s="217"/>
      <c r="F683" s="199" t="str">
        <f t="shared" ref="F683" ca="1" si="553">IF(B683&lt;&gt;"",E683+SUM(H683:GE683)-SUM(H684:GE684),"")</f>
        <v/>
      </c>
      <c r="G683" s="27" t="s">
        <v>43</v>
      </c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6"/>
      <c r="BN683" s="36"/>
      <c r="BO683" s="36"/>
      <c r="BP683" s="36"/>
      <c r="BQ683" s="36"/>
      <c r="BR683" s="36"/>
      <c r="BS683" s="36"/>
      <c r="BT683" s="36"/>
      <c r="BU683" s="36"/>
      <c r="BV683" s="36"/>
      <c r="BW683" s="36"/>
      <c r="BX683" s="36"/>
      <c r="BY683" s="36"/>
      <c r="BZ683" s="36"/>
      <c r="CA683" s="36"/>
      <c r="CB683" s="36"/>
      <c r="CC683" s="36"/>
      <c r="CD683" s="36"/>
      <c r="CE683" s="36"/>
      <c r="CF683" s="36"/>
      <c r="CG683" s="36"/>
      <c r="CH683" s="36"/>
      <c r="CI683" s="36"/>
      <c r="CJ683" s="36"/>
      <c r="CK683" s="36"/>
      <c r="CL683" s="36"/>
      <c r="CM683" s="36"/>
      <c r="CN683" s="36"/>
      <c r="CO683" s="36"/>
      <c r="CP683" s="36"/>
      <c r="CQ683" s="36"/>
      <c r="CR683" s="36"/>
      <c r="CS683" s="36"/>
      <c r="CT683" s="36"/>
      <c r="CU683" s="36"/>
      <c r="CV683" s="36"/>
      <c r="CW683" s="36"/>
      <c r="CX683" s="36"/>
      <c r="CY683" s="36"/>
      <c r="CZ683" s="36"/>
      <c r="DA683" s="36"/>
      <c r="DB683" s="36"/>
      <c r="DC683" s="36"/>
      <c r="DD683" s="36"/>
      <c r="DE683" s="36"/>
      <c r="DF683" s="36"/>
      <c r="DG683" s="36"/>
      <c r="DH683" s="36"/>
      <c r="DI683" s="36"/>
      <c r="DJ683" s="36"/>
      <c r="DK683" s="36"/>
      <c r="DL683" s="36"/>
      <c r="DM683" s="36"/>
      <c r="DN683" s="36"/>
      <c r="DO683" s="36"/>
      <c r="DP683" s="36"/>
      <c r="DQ683" s="36"/>
      <c r="DR683" s="36"/>
      <c r="DS683" s="36"/>
      <c r="DT683" s="36"/>
      <c r="DU683" s="36"/>
      <c r="DV683" s="36"/>
      <c r="DW683" s="36"/>
      <c r="DX683" s="36"/>
      <c r="DY683" s="36"/>
      <c r="DZ683" s="36"/>
      <c r="EA683" s="36"/>
      <c r="EB683" s="36"/>
      <c r="EC683" s="36"/>
      <c r="ED683" s="36"/>
      <c r="EE683" s="36"/>
      <c r="EF683" s="36"/>
      <c r="EG683" s="36"/>
      <c r="EH683" s="36"/>
      <c r="EI683" s="36"/>
      <c r="EJ683" s="36"/>
      <c r="EK683" s="36"/>
      <c r="EL683" s="36"/>
      <c r="EM683" s="36"/>
      <c r="EN683" s="36"/>
      <c r="EO683" s="36"/>
      <c r="EP683" s="36"/>
      <c r="EQ683" s="36"/>
      <c r="ER683" s="36"/>
      <c r="ES683" s="36"/>
      <c r="ET683" s="36"/>
      <c r="EU683" s="36"/>
      <c r="EV683" s="36"/>
      <c r="EW683" s="36"/>
      <c r="EX683" s="36"/>
      <c r="EY683" s="36"/>
      <c r="EZ683" s="36"/>
      <c r="FA683" s="36"/>
      <c r="FB683" s="36"/>
      <c r="FC683" s="36"/>
      <c r="FD683" s="36"/>
      <c r="FE683" s="36"/>
      <c r="FF683" s="36"/>
      <c r="FG683" s="36"/>
      <c r="FH683" s="36"/>
      <c r="FI683" s="36"/>
      <c r="FJ683" s="36"/>
      <c r="FK683" s="36"/>
      <c r="FL683" s="36"/>
      <c r="FM683" s="36"/>
      <c r="FN683" s="36"/>
      <c r="FO683" s="36"/>
      <c r="FP683" s="36"/>
      <c r="FQ683" s="36"/>
      <c r="FR683" s="36"/>
      <c r="FS683" s="36"/>
      <c r="FT683" s="36"/>
      <c r="FU683" s="36"/>
      <c r="FV683" s="36"/>
      <c r="FW683" s="36"/>
      <c r="FX683" s="36"/>
      <c r="FY683" s="36"/>
      <c r="FZ683" s="36"/>
      <c r="GA683" s="36"/>
      <c r="GB683" s="36"/>
      <c r="GC683" s="36"/>
      <c r="GD683" s="36"/>
      <c r="GE683" s="37"/>
    </row>
    <row r="684" spans="1:187" s="25" customFormat="1" ht="20.149999999999999" customHeight="1" x14ac:dyDescent="0.35">
      <c r="A684" s="212"/>
      <c r="B684" s="214"/>
      <c r="C684" s="216"/>
      <c r="D684" s="216"/>
      <c r="E684" s="218"/>
      <c r="F684" s="200"/>
      <c r="G684" s="28" t="s">
        <v>44</v>
      </c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  <c r="FZ684" s="38"/>
      <c r="GA684" s="38"/>
      <c r="GB684" s="38"/>
      <c r="GC684" s="38"/>
      <c r="GD684" s="38"/>
      <c r="GE684" s="39"/>
    </row>
    <row r="685" spans="1:187" s="25" customFormat="1" ht="20.149999999999999" customHeight="1" x14ac:dyDescent="0.35">
      <c r="A685" s="203">
        <f t="shared" ref="A685" si="554">A683+1</f>
        <v>335</v>
      </c>
      <c r="B685" s="205" t="str">
        <f ca="1">HYPERLINK("#"&amp;"PAINEL!"&amp;ADDRESS(ROW(PAINEL!$B$40)+$A685,2),TRIM(INDIRECT("PAINEL!"&amp;ADDRESS(ROW(PAINEL!$B$40)+$A685,COLUMN(LANÇAMENTOS!C681)))))</f>
        <v/>
      </c>
      <c r="C685" s="207" t="str">
        <f ca="1">TRIM(INDIRECT("PAINEL!"&amp;ADDRESS(ROW(PAINEL!$B$40)+$A685,COLUMN(LANÇAMENTOS!E681))))</f>
        <v/>
      </c>
      <c r="D685" s="207" t="str">
        <f ca="1">TRIM(INDIRECT("PAINEL!"&amp;ADDRESS(ROW(PAINEL!$B$40)+$A685,COLUMN(LANÇAMENTOS!K681))))</f>
        <v/>
      </c>
      <c r="E685" s="209"/>
      <c r="F685" s="201" t="str">
        <f t="shared" ref="F685" ca="1" si="555">IF(B685&lt;&gt;"",E685+SUM(H685:GE685)-SUM(H686:GE686),"")</f>
        <v/>
      </c>
      <c r="G685" s="29" t="s">
        <v>43</v>
      </c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  <c r="CH685" s="40"/>
      <c r="CI685" s="40"/>
      <c r="CJ685" s="40"/>
      <c r="CK685" s="40"/>
      <c r="CL685" s="40"/>
      <c r="CM685" s="40"/>
      <c r="CN685" s="40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  <c r="DJ685" s="40"/>
      <c r="DK685" s="40"/>
      <c r="DL685" s="40"/>
      <c r="DM685" s="40"/>
      <c r="DN685" s="40"/>
      <c r="DO685" s="40"/>
      <c r="DP685" s="40"/>
      <c r="DQ685" s="40"/>
      <c r="DR685" s="40"/>
      <c r="DS685" s="40"/>
      <c r="DT685" s="40"/>
      <c r="DU685" s="40"/>
      <c r="DV685" s="40"/>
      <c r="DW685" s="40"/>
      <c r="DX685" s="40"/>
      <c r="DY685" s="40"/>
      <c r="DZ685" s="40"/>
      <c r="EA685" s="40"/>
      <c r="EB685" s="40"/>
      <c r="EC685" s="40"/>
      <c r="ED685" s="40"/>
      <c r="EE685" s="40"/>
      <c r="EF685" s="40"/>
      <c r="EG685" s="40"/>
      <c r="EH685" s="40"/>
      <c r="EI685" s="40"/>
      <c r="EJ685" s="40"/>
      <c r="EK685" s="40"/>
      <c r="EL685" s="40"/>
      <c r="EM685" s="40"/>
      <c r="EN685" s="40"/>
      <c r="EO685" s="40"/>
      <c r="EP685" s="40"/>
      <c r="EQ685" s="40"/>
      <c r="ER685" s="40"/>
      <c r="ES685" s="40"/>
      <c r="ET685" s="40"/>
      <c r="EU685" s="40"/>
      <c r="EV685" s="40"/>
      <c r="EW685" s="40"/>
      <c r="EX685" s="40"/>
      <c r="EY685" s="40"/>
      <c r="EZ685" s="40"/>
      <c r="FA685" s="40"/>
      <c r="FB685" s="40"/>
      <c r="FC685" s="40"/>
      <c r="FD685" s="40"/>
      <c r="FE685" s="40"/>
      <c r="FF685" s="40"/>
      <c r="FG685" s="40"/>
      <c r="FH685" s="40"/>
      <c r="FI685" s="40"/>
      <c r="FJ685" s="40"/>
      <c r="FK685" s="40"/>
      <c r="FL685" s="40"/>
      <c r="FM685" s="40"/>
      <c r="FN685" s="40"/>
      <c r="FO685" s="40"/>
      <c r="FP685" s="40"/>
      <c r="FQ685" s="40"/>
      <c r="FR685" s="40"/>
      <c r="FS685" s="40"/>
      <c r="FT685" s="40"/>
      <c r="FU685" s="40"/>
      <c r="FV685" s="40"/>
      <c r="FW685" s="40"/>
      <c r="FX685" s="40"/>
      <c r="FY685" s="40"/>
      <c r="FZ685" s="40"/>
      <c r="GA685" s="40"/>
      <c r="GB685" s="40"/>
      <c r="GC685" s="40"/>
      <c r="GD685" s="40"/>
      <c r="GE685" s="41"/>
    </row>
    <row r="686" spans="1:187" s="25" customFormat="1" ht="20.149999999999999" customHeight="1" x14ac:dyDescent="0.35">
      <c r="A686" s="204"/>
      <c r="B686" s="206"/>
      <c r="C686" s="208"/>
      <c r="D686" s="208"/>
      <c r="E686" s="210"/>
      <c r="F686" s="202"/>
      <c r="G686" s="26" t="s">
        <v>44</v>
      </c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  <c r="FM686" s="35"/>
      <c r="FN686" s="35"/>
      <c r="FO686" s="35"/>
      <c r="FP686" s="35"/>
      <c r="FQ686" s="35"/>
      <c r="FR686" s="35"/>
      <c r="FS686" s="35"/>
      <c r="FT686" s="35"/>
      <c r="FU686" s="35"/>
      <c r="FV686" s="35"/>
      <c r="FW686" s="35"/>
      <c r="FX686" s="35"/>
      <c r="FY686" s="35"/>
      <c r="FZ686" s="35"/>
      <c r="GA686" s="35"/>
      <c r="GB686" s="35"/>
      <c r="GC686" s="35"/>
      <c r="GD686" s="35"/>
      <c r="GE686" s="42"/>
    </row>
    <row r="687" spans="1:187" s="25" customFormat="1" ht="20.149999999999999" customHeight="1" x14ac:dyDescent="0.35">
      <c r="A687" s="211">
        <f t="shared" si="540"/>
        <v>336</v>
      </c>
      <c r="B687" s="213" t="str">
        <f ca="1">HYPERLINK("#"&amp;"PAINEL!"&amp;ADDRESS(ROW(PAINEL!$B$40)+$A687,2),TRIM(INDIRECT("PAINEL!"&amp;ADDRESS(ROW(PAINEL!$B$40)+$A687,COLUMN(LANÇAMENTOS!C683)))))</f>
        <v/>
      </c>
      <c r="C687" s="215" t="str">
        <f ca="1">TRIM(INDIRECT("PAINEL!"&amp;ADDRESS(ROW(PAINEL!$B$40)+$A687,COLUMN(LANÇAMENTOS!E683))))</f>
        <v/>
      </c>
      <c r="D687" s="215" t="str">
        <f ca="1">TRIM(INDIRECT("PAINEL!"&amp;ADDRESS(ROW(PAINEL!$B$40)+$A687,COLUMN(LANÇAMENTOS!K683))))</f>
        <v/>
      </c>
      <c r="E687" s="217"/>
      <c r="F687" s="199" t="str">
        <f t="shared" ref="F687" ca="1" si="556">IF(B687&lt;&gt;"",E687+SUM(H687:GE687)-SUM(H688:GE688),"")</f>
        <v/>
      </c>
      <c r="G687" s="27" t="s">
        <v>43</v>
      </c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  <c r="BT687" s="36"/>
      <c r="BU687" s="36"/>
      <c r="BV687" s="36"/>
      <c r="BW687" s="36"/>
      <c r="BX687" s="36"/>
      <c r="BY687" s="36"/>
      <c r="BZ687" s="36"/>
      <c r="CA687" s="36"/>
      <c r="CB687" s="36"/>
      <c r="CC687" s="36"/>
      <c r="CD687" s="36"/>
      <c r="CE687" s="36"/>
      <c r="CF687" s="36"/>
      <c r="CG687" s="36"/>
      <c r="CH687" s="36"/>
      <c r="CI687" s="36"/>
      <c r="CJ687" s="36"/>
      <c r="CK687" s="36"/>
      <c r="CL687" s="36"/>
      <c r="CM687" s="36"/>
      <c r="CN687" s="36"/>
      <c r="CO687" s="36"/>
      <c r="CP687" s="36"/>
      <c r="CQ687" s="36"/>
      <c r="CR687" s="36"/>
      <c r="CS687" s="36"/>
      <c r="CT687" s="36"/>
      <c r="CU687" s="36"/>
      <c r="CV687" s="36"/>
      <c r="CW687" s="36"/>
      <c r="CX687" s="36"/>
      <c r="CY687" s="36"/>
      <c r="CZ687" s="36"/>
      <c r="DA687" s="36"/>
      <c r="DB687" s="36"/>
      <c r="DC687" s="36"/>
      <c r="DD687" s="36"/>
      <c r="DE687" s="36"/>
      <c r="DF687" s="36"/>
      <c r="DG687" s="36"/>
      <c r="DH687" s="36"/>
      <c r="DI687" s="36"/>
      <c r="DJ687" s="36"/>
      <c r="DK687" s="36"/>
      <c r="DL687" s="36"/>
      <c r="DM687" s="36"/>
      <c r="DN687" s="36"/>
      <c r="DO687" s="36"/>
      <c r="DP687" s="36"/>
      <c r="DQ687" s="36"/>
      <c r="DR687" s="36"/>
      <c r="DS687" s="36"/>
      <c r="DT687" s="36"/>
      <c r="DU687" s="36"/>
      <c r="DV687" s="36"/>
      <c r="DW687" s="36"/>
      <c r="DX687" s="36"/>
      <c r="DY687" s="36"/>
      <c r="DZ687" s="36"/>
      <c r="EA687" s="36"/>
      <c r="EB687" s="36"/>
      <c r="EC687" s="36"/>
      <c r="ED687" s="36"/>
      <c r="EE687" s="36"/>
      <c r="EF687" s="36"/>
      <c r="EG687" s="36"/>
      <c r="EH687" s="36"/>
      <c r="EI687" s="36"/>
      <c r="EJ687" s="36"/>
      <c r="EK687" s="36"/>
      <c r="EL687" s="36"/>
      <c r="EM687" s="36"/>
      <c r="EN687" s="36"/>
      <c r="EO687" s="36"/>
      <c r="EP687" s="36"/>
      <c r="EQ687" s="36"/>
      <c r="ER687" s="36"/>
      <c r="ES687" s="36"/>
      <c r="ET687" s="36"/>
      <c r="EU687" s="36"/>
      <c r="EV687" s="36"/>
      <c r="EW687" s="36"/>
      <c r="EX687" s="36"/>
      <c r="EY687" s="36"/>
      <c r="EZ687" s="36"/>
      <c r="FA687" s="36"/>
      <c r="FB687" s="36"/>
      <c r="FC687" s="36"/>
      <c r="FD687" s="36"/>
      <c r="FE687" s="36"/>
      <c r="FF687" s="36"/>
      <c r="FG687" s="36"/>
      <c r="FH687" s="36"/>
      <c r="FI687" s="36"/>
      <c r="FJ687" s="36"/>
      <c r="FK687" s="36"/>
      <c r="FL687" s="36"/>
      <c r="FM687" s="36"/>
      <c r="FN687" s="36"/>
      <c r="FO687" s="36"/>
      <c r="FP687" s="36"/>
      <c r="FQ687" s="36"/>
      <c r="FR687" s="36"/>
      <c r="FS687" s="36"/>
      <c r="FT687" s="36"/>
      <c r="FU687" s="36"/>
      <c r="FV687" s="36"/>
      <c r="FW687" s="36"/>
      <c r="FX687" s="36"/>
      <c r="FY687" s="36"/>
      <c r="FZ687" s="36"/>
      <c r="GA687" s="36"/>
      <c r="GB687" s="36"/>
      <c r="GC687" s="36"/>
      <c r="GD687" s="36"/>
      <c r="GE687" s="37"/>
    </row>
    <row r="688" spans="1:187" s="25" customFormat="1" ht="20.149999999999999" customHeight="1" x14ac:dyDescent="0.35">
      <c r="A688" s="212"/>
      <c r="B688" s="214"/>
      <c r="C688" s="216"/>
      <c r="D688" s="216"/>
      <c r="E688" s="218"/>
      <c r="F688" s="200"/>
      <c r="G688" s="28" t="s">
        <v>44</v>
      </c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  <c r="FZ688" s="38"/>
      <c r="GA688" s="38"/>
      <c r="GB688" s="38"/>
      <c r="GC688" s="38"/>
      <c r="GD688" s="38"/>
      <c r="GE688" s="39"/>
    </row>
    <row r="689" spans="1:187" s="25" customFormat="1" ht="20.149999999999999" customHeight="1" x14ac:dyDescent="0.35">
      <c r="A689" s="203">
        <f t="shared" ref="A689" si="557">A687+1</f>
        <v>337</v>
      </c>
      <c r="B689" s="205" t="str">
        <f ca="1">HYPERLINK("#"&amp;"PAINEL!"&amp;ADDRESS(ROW(PAINEL!$B$40)+$A689,2),TRIM(INDIRECT("PAINEL!"&amp;ADDRESS(ROW(PAINEL!$B$40)+$A689,COLUMN(LANÇAMENTOS!C685)))))</f>
        <v/>
      </c>
      <c r="C689" s="207" t="str">
        <f ca="1">TRIM(INDIRECT("PAINEL!"&amp;ADDRESS(ROW(PAINEL!$B$40)+$A689,COLUMN(LANÇAMENTOS!E685))))</f>
        <v/>
      </c>
      <c r="D689" s="207" t="str">
        <f ca="1">TRIM(INDIRECT("PAINEL!"&amp;ADDRESS(ROW(PAINEL!$B$40)+$A689,COLUMN(LANÇAMENTOS!K685))))</f>
        <v/>
      </c>
      <c r="E689" s="209"/>
      <c r="F689" s="201" t="str">
        <f t="shared" ref="F689" ca="1" si="558">IF(B689&lt;&gt;"",E689+SUM(H689:GE689)-SUM(H690:GE690),"")</f>
        <v/>
      </c>
      <c r="G689" s="29" t="s">
        <v>43</v>
      </c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  <c r="CH689" s="40"/>
      <c r="CI689" s="40"/>
      <c r="CJ689" s="40"/>
      <c r="CK689" s="40"/>
      <c r="CL689" s="40"/>
      <c r="CM689" s="40"/>
      <c r="CN689" s="40"/>
      <c r="CO689" s="40"/>
      <c r="CP689" s="40"/>
      <c r="CQ689" s="40"/>
      <c r="CR689" s="40"/>
      <c r="CS689" s="40"/>
      <c r="CT689" s="40"/>
      <c r="CU689" s="40"/>
      <c r="CV689" s="40"/>
      <c r="CW689" s="40"/>
      <c r="CX689" s="40"/>
      <c r="CY689" s="40"/>
      <c r="CZ689" s="40"/>
      <c r="DA689" s="40"/>
      <c r="DB689" s="40"/>
      <c r="DC689" s="40"/>
      <c r="DD689" s="40"/>
      <c r="DE689" s="40"/>
      <c r="DF689" s="40"/>
      <c r="DG689" s="40"/>
      <c r="DH689" s="40"/>
      <c r="DI689" s="40"/>
      <c r="DJ689" s="40"/>
      <c r="DK689" s="40"/>
      <c r="DL689" s="40"/>
      <c r="DM689" s="40"/>
      <c r="DN689" s="40"/>
      <c r="DO689" s="40"/>
      <c r="DP689" s="40"/>
      <c r="DQ689" s="40"/>
      <c r="DR689" s="40"/>
      <c r="DS689" s="40"/>
      <c r="DT689" s="40"/>
      <c r="DU689" s="40"/>
      <c r="DV689" s="40"/>
      <c r="DW689" s="40"/>
      <c r="DX689" s="40"/>
      <c r="DY689" s="40"/>
      <c r="DZ689" s="40"/>
      <c r="EA689" s="40"/>
      <c r="EB689" s="40"/>
      <c r="EC689" s="40"/>
      <c r="ED689" s="40"/>
      <c r="EE689" s="40"/>
      <c r="EF689" s="40"/>
      <c r="EG689" s="40"/>
      <c r="EH689" s="40"/>
      <c r="EI689" s="40"/>
      <c r="EJ689" s="40"/>
      <c r="EK689" s="40"/>
      <c r="EL689" s="40"/>
      <c r="EM689" s="40"/>
      <c r="EN689" s="40"/>
      <c r="EO689" s="40"/>
      <c r="EP689" s="40"/>
      <c r="EQ689" s="40"/>
      <c r="ER689" s="40"/>
      <c r="ES689" s="40"/>
      <c r="ET689" s="40"/>
      <c r="EU689" s="40"/>
      <c r="EV689" s="40"/>
      <c r="EW689" s="40"/>
      <c r="EX689" s="40"/>
      <c r="EY689" s="40"/>
      <c r="EZ689" s="40"/>
      <c r="FA689" s="40"/>
      <c r="FB689" s="40"/>
      <c r="FC689" s="40"/>
      <c r="FD689" s="40"/>
      <c r="FE689" s="40"/>
      <c r="FF689" s="40"/>
      <c r="FG689" s="40"/>
      <c r="FH689" s="40"/>
      <c r="FI689" s="40"/>
      <c r="FJ689" s="40"/>
      <c r="FK689" s="40"/>
      <c r="FL689" s="40"/>
      <c r="FM689" s="40"/>
      <c r="FN689" s="40"/>
      <c r="FO689" s="40"/>
      <c r="FP689" s="40"/>
      <c r="FQ689" s="40"/>
      <c r="FR689" s="40"/>
      <c r="FS689" s="40"/>
      <c r="FT689" s="40"/>
      <c r="FU689" s="40"/>
      <c r="FV689" s="40"/>
      <c r="FW689" s="40"/>
      <c r="FX689" s="40"/>
      <c r="FY689" s="40"/>
      <c r="FZ689" s="40"/>
      <c r="GA689" s="40"/>
      <c r="GB689" s="40"/>
      <c r="GC689" s="40"/>
      <c r="GD689" s="40"/>
      <c r="GE689" s="41"/>
    </row>
    <row r="690" spans="1:187" s="25" customFormat="1" ht="20.149999999999999" customHeight="1" x14ac:dyDescent="0.35">
      <c r="A690" s="204"/>
      <c r="B690" s="206"/>
      <c r="C690" s="208"/>
      <c r="D690" s="208"/>
      <c r="E690" s="210"/>
      <c r="F690" s="202"/>
      <c r="G690" s="26" t="s">
        <v>44</v>
      </c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  <c r="FM690" s="35"/>
      <c r="FN690" s="35"/>
      <c r="FO690" s="35"/>
      <c r="FP690" s="35"/>
      <c r="FQ690" s="35"/>
      <c r="FR690" s="35"/>
      <c r="FS690" s="35"/>
      <c r="FT690" s="35"/>
      <c r="FU690" s="35"/>
      <c r="FV690" s="35"/>
      <c r="FW690" s="35"/>
      <c r="FX690" s="35"/>
      <c r="FY690" s="35"/>
      <c r="FZ690" s="35"/>
      <c r="GA690" s="35"/>
      <c r="GB690" s="35"/>
      <c r="GC690" s="35"/>
      <c r="GD690" s="35"/>
      <c r="GE690" s="42"/>
    </row>
    <row r="691" spans="1:187" s="25" customFormat="1" ht="20.149999999999999" customHeight="1" x14ac:dyDescent="0.35">
      <c r="A691" s="211">
        <f t="shared" si="540"/>
        <v>338</v>
      </c>
      <c r="B691" s="213" t="str">
        <f ca="1">HYPERLINK("#"&amp;"PAINEL!"&amp;ADDRESS(ROW(PAINEL!$B$40)+$A691,2),TRIM(INDIRECT("PAINEL!"&amp;ADDRESS(ROW(PAINEL!$B$40)+$A691,COLUMN(LANÇAMENTOS!C687)))))</f>
        <v/>
      </c>
      <c r="C691" s="215" t="str">
        <f ca="1">TRIM(INDIRECT("PAINEL!"&amp;ADDRESS(ROW(PAINEL!$B$40)+$A691,COLUMN(LANÇAMENTOS!E687))))</f>
        <v/>
      </c>
      <c r="D691" s="215" t="str">
        <f ca="1">TRIM(INDIRECT("PAINEL!"&amp;ADDRESS(ROW(PAINEL!$B$40)+$A691,COLUMN(LANÇAMENTOS!K687))))</f>
        <v/>
      </c>
      <c r="E691" s="217"/>
      <c r="F691" s="199" t="str">
        <f t="shared" ref="F691" ca="1" si="559">IF(B691&lt;&gt;"",E691+SUM(H691:GE691)-SUM(H692:GE692),"")</f>
        <v/>
      </c>
      <c r="G691" s="27" t="s">
        <v>43</v>
      </c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6"/>
      <c r="BN691" s="36"/>
      <c r="BO691" s="36"/>
      <c r="BP691" s="36"/>
      <c r="BQ691" s="36"/>
      <c r="BR691" s="36"/>
      <c r="BS691" s="36"/>
      <c r="BT691" s="36"/>
      <c r="BU691" s="36"/>
      <c r="BV691" s="36"/>
      <c r="BW691" s="36"/>
      <c r="BX691" s="36"/>
      <c r="BY691" s="36"/>
      <c r="BZ691" s="36"/>
      <c r="CA691" s="36"/>
      <c r="CB691" s="36"/>
      <c r="CC691" s="36"/>
      <c r="CD691" s="36"/>
      <c r="CE691" s="36"/>
      <c r="CF691" s="36"/>
      <c r="CG691" s="36"/>
      <c r="CH691" s="36"/>
      <c r="CI691" s="36"/>
      <c r="CJ691" s="36"/>
      <c r="CK691" s="36"/>
      <c r="CL691" s="36"/>
      <c r="CM691" s="36"/>
      <c r="CN691" s="36"/>
      <c r="CO691" s="36"/>
      <c r="CP691" s="36"/>
      <c r="CQ691" s="36"/>
      <c r="CR691" s="36"/>
      <c r="CS691" s="36"/>
      <c r="CT691" s="36"/>
      <c r="CU691" s="36"/>
      <c r="CV691" s="36"/>
      <c r="CW691" s="36"/>
      <c r="CX691" s="36"/>
      <c r="CY691" s="36"/>
      <c r="CZ691" s="36"/>
      <c r="DA691" s="36"/>
      <c r="DB691" s="36"/>
      <c r="DC691" s="36"/>
      <c r="DD691" s="36"/>
      <c r="DE691" s="36"/>
      <c r="DF691" s="36"/>
      <c r="DG691" s="36"/>
      <c r="DH691" s="36"/>
      <c r="DI691" s="36"/>
      <c r="DJ691" s="36"/>
      <c r="DK691" s="36"/>
      <c r="DL691" s="36"/>
      <c r="DM691" s="36"/>
      <c r="DN691" s="36"/>
      <c r="DO691" s="36"/>
      <c r="DP691" s="36"/>
      <c r="DQ691" s="36"/>
      <c r="DR691" s="36"/>
      <c r="DS691" s="36"/>
      <c r="DT691" s="36"/>
      <c r="DU691" s="36"/>
      <c r="DV691" s="36"/>
      <c r="DW691" s="36"/>
      <c r="DX691" s="36"/>
      <c r="DY691" s="36"/>
      <c r="DZ691" s="36"/>
      <c r="EA691" s="36"/>
      <c r="EB691" s="36"/>
      <c r="EC691" s="36"/>
      <c r="ED691" s="36"/>
      <c r="EE691" s="36"/>
      <c r="EF691" s="36"/>
      <c r="EG691" s="36"/>
      <c r="EH691" s="36"/>
      <c r="EI691" s="36"/>
      <c r="EJ691" s="36"/>
      <c r="EK691" s="36"/>
      <c r="EL691" s="36"/>
      <c r="EM691" s="36"/>
      <c r="EN691" s="36"/>
      <c r="EO691" s="36"/>
      <c r="EP691" s="36"/>
      <c r="EQ691" s="36"/>
      <c r="ER691" s="36"/>
      <c r="ES691" s="36"/>
      <c r="ET691" s="36"/>
      <c r="EU691" s="36"/>
      <c r="EV691" s="36"/>
      <c r="EW691" s="36"/>
      <c r="EX691" s="36"/>
      <c r="EY691" s="36"/>
      <c r="EZ691" s="36"/>
      <c r="FA691" s="36"/>
      <c r="FB691" s="36"/>
      <c r="FC691" s="36"/>
      <c r="FD691" s="36"/>
      <c r="FE691" s="36"/>
      <c r="FF691" s="36"/>
      <c r="FG691" s="36"/>
      <c r="FH691" s="36"/>
      <c r="FI691" s="36"/>
      <c r="FJ691" s="36"/>
      <c r="FK691" s="36"/>
      <c r="FL691" s="36"/>
      <c r="FM691" s="36"/>
      <c r="FN691" s="36"/>
      <c r="FO691" s="36"/>
      <c r="FP691" s="36"/>
      <c r="FQ691" s="36"/>
      <c r="FR691" s="36"/>
      <c r="FS691" s="36"/>
      <c r="FT691" s="36"/>
      <c r="FU691" s="36"/>
      <c r="FV691" s="36"/>
      <c r="FW691" s="36"/>
      <c r="FX691" s="36"/>
      <c r="FY691" s="36"/>
      <c r="FZ691" s="36"/>
      <c r="GA691" s="36"/>
      <c r="GB691" s="36"/>
      <c r="GC691" s="36"/>
      <c r="GD691" s="36"/>
      <c r="GE691" s="37"/>
    </row>
    <row r="692" spans="1:187" s="25" customFormat="1" ht="20.149999999999999" customHeight="1" x14ac:dyDescent="0.35">
      <c r="A692" s="212"/>
      <c r="B692" s="214"/>
      <c r="C692" s="216"/>
      <c r="D692" s="216"/>
      <c r="E692" s="218"/>
      <c r="F692" s="200"/>
      <c r="G692" s="28" t="s">
        <v>44</v>
      </c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  <c r="FZ692" s="38"/>
      <c r="GA692" s="38"/>
      <c r="GB692" s="38"/>
      <c r="GC692" s="38"/>
      <c r="GD692" s="38"/>
      <c r="GE692" s="39"/>
    </row>
    <row r="693" spans="1:187" s="25" customFormat="1" ht="20.149999999999999" customHeight="1" x14ac:dyDescent="0.35">
      <c r="A693" s="203">
        <f t="shared" ref="A693" si="560">A691+1</f>
        <v>339</v>
      </c>
      <c r="B693" s="205" t="str">
        <f ca="1">HYPERLINK("#"&amp;"PAINEL!"&amp;ADDRESS(ROW(PAINEL!$B$40)+$A693,2),TRIM(INDIRECT("PAINEL!"&amp;ADDRESS(ROW(PAINEL!$B$40)+$A693,COLUMN(LANÇAMENTOS!C689)))))</f>
        <v/>
      </c>
      <c r="C693" s="207" t="str">
        <f ca="1">TRIM(INDIRECT("PAINEL!"&amp;ADDRESS(ROW(PAINEL!$B$40)+$A693,COLUMN(LANÇAMENTOS!E689))))</f>
        <v/>
      </c>
      <c r="D693" s="207" t="str">
        <f ca="1">TRIM(INDIRECT("PAINEL!"&amp;ADDRESS(ROW(PAINEL!$B$40)+$A693,COLUMN(LANÇAMENTOS!K689))))</f>
        <v/>
      </c>
      <c r="E693" s="209"/>
      <c r="F693" s="201" t="str">
        <f t="shared" ref="F693" ca="1" si="561">IF(B693&lt;&gt;"",E693+SUM(H693:GE693)-SUM(H694:GE694),"")</f>
        <v/>
      </c>
      <c r="G693" s="29" t="s">
        <v>43</v>
      </c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  <c r="CH693" s="40"/>
      <c r="CI693" s="40"/>
      <c r="CJ693" s="40"/>
      <c r="CK693" s="40"/>
      <c r="CL693" s="40"/>
      <c r="CM693" s="40"/>
      <c r="CN693" s="40"/>
      <c r="CO693" s="40"/>
      <c r="CP693" s="40"/>
      <c r="CQ693" s="40"/>
      <c r="CR693" s="40"/>
      <c r="CS693" s="40"/>
      <c r="CT693" s="40"/>
      <c r="CU693" s="40"/>
      <c r="CV693" s="40"/>
      <c r="CW693" s="40"/>
      <c r="CX693" s="40"/>
      <c r="CY693" s="40"/>
      <c r="CZ693" s="40"/>
      <c r="DA693" s="40"/>
      <c r="DB693" s="40"/>
      <c r="DC693" s="40"/>
      <c r="DD693" s="40"/>
      <c r="DE693" s="40"/>
      <c r="DF693" s="40"/>
      <c r="DG693" s="40"/>
      <c r="DH693" s="40"/>
      <c r="DI693" s="40"/>
      <c r="DJ693" s="40"/>
      <c r="DK693" s="40"/>
      <c r="DL693" s="40"/>
      <c r="DM693" s="40"/>
      <c r="DN693" s="40"/>
      <c r="DO693" s="40"/>
      <c r="DP693" s="40"/>
      <c r="DQ693" s="40"/>
      <c r="DR693" s="40"/>
      <c r="DS693" s="40"/>
      <c r="DT693" s="40"/>
      <c r="DU693" s="40"/>
      <c r="DV693" s="40"/>
      <c r="DW693" s="40"/>
      <c r="DX693" s="40"/>
      <c r="DY693" s="40"/>
      <c r="DZ693" s="40"/>
      <c r="EA693" s="40"/>
      <c r="EB693" s="40"/>
      <c r="EC693" s="40"/>
      <c r="ED693" s="40"/>
      <c r="EE693" s="40"/>
      <c r="EF693" s="40"/>
      <c r="EG693" s="40"/>
      <c r="EH693" s="40"/>
      <c r="EI693" s="40"/>
      <c r="EJ693" s="40"/>
      <c r="EK693" s="40"/>
      <c r="EL693" s="40"/>
      <c r="EM693" s="40"/>
      <c r="EN693" s="40"/>
      <c r="EO693" s="40"/>
      <c r="EP693" s="40"/>
      <c r="EQ693" s="40"/>
      <c r="ER693" s="40"/>
      <c r="ES693" s="40"/>
      <c r="ET693" s="40"/>
      <c r="EU693" s="40"/>
      <c r="EV693" s="40"/>
      <c r="EW693" s="40"/>
      <c r="EX693" s="40"/>
      <c r="EY693" s="40"/>
      <c r="EZ693" s="40"/>
      <c r="FA693" s="40"/>
      <c r="FB693" s="40"/>
      <c r="FC693" s="40"/>
      <c r="FD693" s="40"/>
      <c r="FE693" s="40"/>
      <c r="FF693" s="40"/>
      <c r="FG693" s="40"/>
      <c r="FH693" s="40"/>
      <c r="FI693" s="40"/>
      <c r="FJ693" s="40"/>
      <c r="FK693" s="40"/>
      <c r="FL693" s="40"/>
      <c r="FM693" s="40"/>
      <c r="FN693" s="40"/>
      <c r="FO693" s="40"/>
      <c r="FP693" s="40"/>
      <c r="FQ693" s="40"/>
      <c r="FR693" s="40"/>
      <c r="FS693" s="40"/>
      <c r="FT693" s="40"/>
      <c r="FU693" s="40"/>
      <c r="FV693" s="40"/>
      <c r="FW693" s="40"/>
      <c r="FX693" s="40"/>
      <c r="FY693" s="40"/>
      <c r="FZ693" s="40"/>
      <c r="GA693" s="40"/>
      <c r="GB693" s="40"/>
      <c r="GC693" s="40"/>
      <c r="GD693" s="40"/>
      <c r="GE693" s="41"/>
    </row>
    <row r="694" spans="1:187" s="25" customFormat="1" ht="20.149999999999999" customHeight="1" x14ac:dyDescent="0.35">
      <c r="A694" s="204"/>
      <c r="B694" s="206"/>
      <c r="C694" s="208"/>
      <c r="D694" s="208"/>
      <c r="E694" s="210"/>
      <c r="F694" s="202"/>
      <c r="G694" s="26" t="s">
        <v>44</v>
      </c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  <c r="FM694" s="35"/>
      <c r="FN694" s="35"/>
      <c r="FO694" s="35"/>
      <c r="FP694" s="35"/>
      <c r="FQ694" s="35"/>
      <c r="FR694" s="35"/>
      <c r="FS694" s="35"/>
      <c r="FT694" s="35"/>
      <c r="FU694" s="35"/>
      <c r="FV694" s="35"/>
      <c r="FW694" s="35"/>
      <c r="FX694" s="35"/>
      <c r="FY694" s="35"/>
      <c r="FZ694" s="35"/>
      <c r="GA694" s="35"/>
      <c r="GB694" s="35"/>
      <c r="GC694" s="35"/>
      <c r="GD694" s="35"/>
      <c r="GE694" s="42"/>
    </row>
    <row r="695" spans="1:187" s="25" customFormat="1" ht="20.149999999999999" customHeight="1" x14ac:dyDescent="0.35">
      <c r="A695" s="211">
        <f t="shared" si="540"/>
        <v>340</v>
      </c>
      <c r="B695" s="213" t="str">
        <f ca="1">HYPERLINK("#"&amp;"PAINEL!"&amp;ADDRESS(ROW(PAINEL!$B$40)+$A695,2),TRIM(INDIRECT("PAINEL!"&amp;ADDRESS(ROW(PAINEL!$B$40)+$A695,COLUMN(LANÇAMENTOS!C691)))))</f>
        <v/>
      </c>
      <c r="C695" s="215" t="str">
        <f ca="1">TRIM(INDIRECT("PAINEL!"&amp;ADDRESS(ROW(PAINEL!$B$40)+$A695,COLUMN(LANÇAMENTOS!E691))))</f>
        <v/>
      </c>
      <c r="D695" s="215" t="str">
        <f ca="1">TRIM(INDIRECT("PAINEL!"&amp;ADDRESS(ROW(PAINEL!$B$40)+$A695,COLUMN(LANÇAMENTOS!K691))))</f>
        <v/>
      </c>
      <c r="E695" s="217"/>
      <c r="F695" s="199" t="str">
        <f t="shared" ref="F695" ca="1" si="562">IF(B695&lt;&gt;"",E695+SUM(H695:GE695)-SUM(H696:GE696),"")</f>
        <v/>
      </c>
      <c r="G695" s="27" t="s">
        <v>43</v>
      </c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6"/>
      <c r="BN695" s="36"/>
      <c r="BO695" s="36"/>
      <c r="BP695" s="36"/>
      <c r="BQ695" s="36"/>
      <c r="BR695" s="36"/>
      <c r="BS695" s="36"/>
      <c r="BT695" s="36"/>
      <c r="BU695" s="36"/>
      <c r="BV695" s="36"/>
      <c r="BW695" s="36"/>
      <c r="BX695" s="36"/>
      <c r="BY695" s="36"/>
      <c r="BZ695" s="36"/>
      <c r="CA695" s="36"/>
      <c r="CB695" s="36"/>
      <c r="CC695" s="36"/>
      <c r="CD695" s="36"/>
      <c r="CE695" s="36"/>
      <c r="CF695" s="36"/>
      <c r="CG695" s="36"/>
      <c r="CH695" s="36"/>
      <c r="CI695" s="36"/>
      <c r="CJ695" s="36"/>
      <c r="CK695" s="36"/>
      <c r="CL695" s="36"/>
      <c r="CM695" s="36"/>
      <c r="CN695" s="36"/>
      <c r="CO695" s="36"/>
      <c r="CP695" s="36"/>
      <c r="CQ695" s="36"/>
      <c r="CR695" s="36"/>
      <c r="CS695" s="36"/>
      <c r="CT695" s="36"/>
      <c r="CU695" s="36"/>
      <c r="CV695" s="36"/>
      <c r="CW695" s="36"/>
      <c r="CX695" s="36"/>
      <c r="CY695" s="36"/>
      <c r="CZ695" s="36"/>
      <c r="DA695" s="36"/>
      <c r="DB695" s="36"/>
      <c r="DC695" s="36"/>
      <c r="DD695" s="36"/>
      <c r="DE695" s="36"/>
      <c r="DF695" s="36"/>
      <c r="DG695" s="36"/>
      <c r="DH695" s="36"/>
      <c r="DI695" s="36"/>
      <c r="DJ695" s="36"/>
      <c r="DK695" s="36"/>
      <c r="DL695" s="36"/>
      <c r="DM695" s="36"/>
      <c r="DN695" s="36"/>
      <c r="DO695" s="36"/>
      <c r="DP695" s="36"/>
      <c r="DQ695" s="36"/>
      <c r="DR695" s="36"/>
      <c r="DS695" s="36"/>
      <c r="DT695" s="36"/>
      <c r="DU695" s="36"/>
      <c r="DV695" s="36"/>
      <c r="DW695" s="36"/>
      <c r="DX695" s="36"/>
      <c r="DY695" s="36"/>
      <c r="DZ695" s="36"/>
      <c r="EA695" s="36"/>
      <c r="EB695" s="36"/>
      <c r="EC695" s="36"/>
      <c r="ED695" s="36"/>
      <c r="EE695" s="36"/>
      <c r="EF695" s="36"/>
      <c r="EG695" s="36"/>
      <c r="EH695" s="36"/>
      <c r="EI695" s="36"/>
      <c r="EJ695" s="36"/>
      <c r="EK695" s="36"/>
      <c r="EL695" s="36"/>
      <c r="EM695" s="36"/>
      <c r="EN695" s="36"/>
      <c r="EO695" s="36"/>
      <c r="EP695" s="36"/>
      <c r="EQ695" s="36"/>
      <c r="ER695" s="36"/>
      <c r="ES695" s="36"/>
      <c r="ET695" s="36"/>
      <c r="EU695" s="36"/>
      <c r="EV695" s="36"/>
      <c r="EW695" s="36"/>
      <c r="EX695" s="36"/>
      <c r="EY695" s="36"/>
      <c r="EZ695" s="36"/>
      <c r="FA695" s="36"/>
      <c r="FB695" s="36"/>
      <c r="FC695" s="36"/>
      <c r="FD695" s="36"/>
      <c r="FE695" s="36"/>
      <c r="FF695" s="36"/>
      <c r="FG695" s="36"/>
      <c r="FH695" s="36"/>
      <c r="FI695" s="36"/>
      <c r="FJ695" s="36"/>
      <c r="FK695" s="36"/>
      <c r="FL695" s="36"/>
      <c r="FM695" s="36"/>
      <c r="FN695" s="36"/>
      <c r="FO695" s="36"/>
      <c r="FP695" s="36"/>
      <c r="FQ695" s="36"/>
      <c r="FR695" s="36"/>
      <c r="FS695" s="36"/>
      <c r="FT695" s="36"/>
      <c r="FU695" s="36"/>
      <c r="FV695" s="36"/>
      <c r="FW695" s="36"/>
      <c r="FX695" s="36"/>
      <c r="FY695" s="36"/>
      <c r="FZ695" s="36"/>
      <c r="GA695" s="36"/>
      <c r="GB695" s="36"/>
      <c r="GC695" s="36"/>
      <c r="GD695" s="36"/>
      <c r="GE695" s="37"/>
    </row>
    <row r="696" spans="1:187" s="25" customFormat="1" ht="20.149999999999999" customHeight="1" x14ac:dyDescent="0.35">
      <c r="A696" s="212"/>
      <c r="B696" s="214"/>
      <c r="C696" s="216"/>
      <c r="D696" s="216"/>
      <c r="E696" s="218"/>
      <c r="F696" s="200"/>
      <c r="G696" s="28" t="s">
        <v>44</v>
      </c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  <c r="FL696" s="38"/>
      <c r="FM696" s="38"/>
      <c r="FN696" s="38"/>
      <c r="FO696" s="38"/>
      <c r="FP696" s="38"/>
      <c r="FQ696" s="38"/>
      <c r="FR696" s="38"/>
      <c r="FS696" s="38"/>
      <c r="FT696" s="38"/>
      <c r="FU696" s="38"/>
      <c r="FV696" s="38"/>
      <c r="FW696" s="38"/>
      <c r="FX696" s="38"/>
      <c r="FY696" s="38"/>
      <c r="FZ696" s="38"/>
      <c r="GA696" s="38"/>
      <c r="GB696" s="38"/>
      <c r="GC696" s="38"/>
      <c r="GD696" s="38"/>
      <c r="GE696" s="39"/>
    </row>
    <row r="697" spans="1:187" s="25" customFormat="1" ht="20.149999999999999" customHeight="1" x14ac:dyDescent="0.35">
      <c r="A697" s="203">
        <f t="shared" ref="A697" si="563">A695+1</f>
        <v>341</v>
      </c>
      <c r="B697" s="205" t="str">
        <f ca="1">HYPERLINK("#"&amp;"PAINEL!"&amp;ADDRESS(ROW(PAINEL!$B$40)+$A697,2),TRIM(INDIRECT("PAINEL!"&amp;ADDRESS(ROW(PAINEL!$B$40)+$A697,COLUMN(LANÇAMENTOS!C693)))))</f>
        <v/>
      </c>
      <c r="C697" s="207" t="str">
        <f ca="1">TRIM(INDIRECT("PAINEL!"&amp;ADDRESS(ROW(PAINEL!$B$40)+$A697,COLUMN(LANÇAMENTOS!E693))))</f>
        <v/>
      </c>
      <c r="D697" s="207" t="str">
        <f ca="1">TRIM(INDIRECT("PAINEL!"&amp;ADDRESS(ROW(PAINEL!$B$40)+$A697,COLUMN(LANÇAMENTOS!K693))))</f>
        <v/>
      </c>
      <c r="E697" s="209"/>
      <c r="F697" s="201" t="str">
        <f t="shared" ref="F697" ca="1" si="564">IF(B697&lt;&gt;"",E697+SUM(H697:GE697)-SUM(H698:GE698),"")</f>
        <v/>
      </c>
      <c r="G697" s="29" t="s">
        <v>43</v>
      </c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  <c r="CH697" s="40"/>
      <c r="CI697" s="40"/>
      <c r="CJ697" s="40"/>
      <c r="CK697" s="40"/>
      <c r="CL697" s="40"/>
      <c r="CM697" s="40"/>
      <c r="CN697" s="40"/>
      <c r="CO697" s="40"/>
      <c r="CP697" s="40"/>
      <c r="CQ697" s="40"/>
      <c r="CR697" s="40"/>
      <c r="CS697" s="40"/>
      <c r="CT697" s="40"/>
      <c r="CU697" s="40"/>
      <c r="CV697" s="40"/>
      <c r="CW697" s="40"/>
      <c r="CX697" s="40"/>
      <c r="CY697" s="40"/>
      <c r="CZ697" s="40"/>
      <c r="DA697" s="40"/>
      <c r="DB697" s="40"/>
      <c r="DC697" s="40"/>
      <c r="DD697" s="40"/>
      <c r="DE697" s="40"/>
      <c r="DF697" s="40"/>
      <c r="DG697" s="40"/>
      <c r="DH697" s="40"/>
      <c r="DI697" s="40"/>
      <c r="DJ697" s="40"/>
      <c r="DK697" s="40"/>
      <c r="DL697" s="40"/>
      <c r="DM697" s="40"/>
      <c r="DN697" s="40"/>
      <c r="DO697" s="40"/>
      <c r="DP697" s="40"/>
      <c r="DQ697" s="40"/>
      <c r="DR697" s="40"/>
      <c r="DS697" s="40"/>
      <c r="DT697" s="40"/>
      <c r="DU697" s="40"/>
      <c r="DV697" s="40"/>
      <c r="DW697" s="40"/>
      <c r="DX697" s="40"/>
      <c r="DY697" s="40"/>
      <c r="DZ697" s="40"/>
      <c r="EA697" s="40"/>
      <c r="EB697" s="40"/>
      <c r="EC697" s="40"/>
      <c r="ED697" s="40"/>
      <c r="EE697" s="40"/>
      <c r="EF697" s="40"/>
      <c r="EG697" s="40"/>
      <c r="EH697" s="40"/>
      <c r="EI697" s="40"/>
      <c r="EJ697" s="40"/>
      <c r="EK697" s="40"/>
      <c r="EL697" s="40"/>
      <c r="EM697" s="40"/>
      <c r="EN697" s="40"/>
      <c r="EO697" s="40"/>
      <c r="EP697" s="40"/>
      <c r="EQ697" s="40"/>
      <c r="ER697" s="40"/>
      <c r="ES697" s="40"/>
      <c r="ET697" s="40"/>
      <c r="EU697" s="40"/>
      <c r="EV697" s="40"/>
      <c r="EW697" s="40"/>
      <c r="EX697" s="40"/>
      <c r="EY697" s="40"/>
      <c r="EZ697" s="40"/>
      <c r="FA697" s="40"/>
      <c r="FB697" s="40"/>
      <c r="FC697" s="40"/>
      <c r="FD697" s="40"/>
      <c r="FE697" s="40"/>
      <c r="FF697" s="40"/>
      <c r="FG697" s="40"/>
      <c r="FH697" s="40"/>
      <c r="FI697" s="40"/>
      <c r="FJ697" s="40"/>
      <c r="FK697" s="40"/>
      <c r="FL697" s="40"/>
      <c r="FM697" s="40"/>
      <c r="FN697" s="40"/>
      <c r="FO697" s="40"/>
      <c r="FP697" s="40"/>
      <c r="FQ697" s="40"/>
      <c r="FR697" s="40"/>
      <c r="FS697" s="40"/>
      <c r="FT697" s="40"/>
      <c r="FU697" s="40"/>
      <c r="FV697" s="40"/>
      <c r="FW697" s="40"/>
      <c r="FX697" s="40"/>
      <c r="FY697" s="40"/>
      <c r="FZ697" s="40"/>
      <c r="GA697" s="40"/>
      <c r="GB697" s="40"/>
      <c r="GC697" s="40"/>
      <c r="GD697" s="40"/>
      <c r="GE697" s="41"/>
    </row>
    <row r="698" spans="1:187" s="25" customFormat="1" ht="20.149999999999999" customHeight="1" x14ac:dyDescent="0.35">
      <c r="A698" s="204"/>
      <c r="B698" s="206"/>
      <c r="C698" s="208"/>
      <c r="D698" s="208"/>
      <c r="E698" s="210"/>
      <c r="F698" s="202"/>
      <c r="G698" s="26" t="s">
        <v>44</v>
      </c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  <c r="FM698" s="35"/>
      <c r="FN698" s="35"/>
      <c r="FO698" s="35"/>
      <c r="FP698" s="35"/>
      <c r="FQ698" s="35"/>
      <c r="FR698" s="35"/>
      <c r="FS698" s="35"/>
      <c r="FT698" s="35"/>
      <c r="FU698" s="35"/>
      <c r="FV698" s="35"/>
      <c r="FW698" s="35"/>
      <c r="FX698" s="35"/>
      <c r="FY698" s="35"/>
      <c r="FZ698" s="35"/>
      <c r="GA698" s="35"/>
      <c r="GB698" s="35"/>
      <c r="GC698" s="35"/>
      <c r="GD698" s="35"/>
      <c r="GE698" s="42"/>
    </row>
    <row r="699" spans="1:187" s="25" customFormat="1" ht="20.149999999999999" customHeight="1" x14ac:dyDescent="0.35">
      <c r="A699" s="211">
        <f t="shared" si="540"/>
        <v>342</v>
      </c>
      <c r="B699" s="213" t="str">
        <f ca="1">HYPERLINK("#"&amp;"PAINEL!"&amp;ADDRESS(ROW(PAINEL!$B$40)+$A699,2),TRIM(INDIRECT("PAINEL!"&amp;ADDRESS(ROW(PAINEL!$B$40)+$A699,COLUMN(LANÇAMENTOS!C695)))))</f>
        <v/>
      </c>
      <c r="C699" s="215" t="str">
        <f ca="1">TRIM(INDIRECT("PAINEL!"&amp;ADDRESS(ROW(PAINEL!$B$40)+$A699,COLUMN(LANÇAMENTOS!E695))))</f>
        <v/>
      </c>
      <c r="D699" s="215" t="str">
        <f ca="1">TRIM(INDIRECT("PAINEL!"&amp;ADDRESS(ROW(PAINEL!$B$40)+$A699,COLUMN(LANÇAMENTOS!K695))))</f>
        <v/>
      </c>
      <c r="E699" s="217"/>
      <c r="F699" s="199" t="str">
        <f t="shared" ref="F699" ca="1" si="565">IF(B699&lt;&gt;"",E699+SUM(H699:GE699)-SUM(H700:GE700),"")</f>
        <v/>
      </c>
      <c r="G699" s="27" t="s">
        <v>43</v>
      </c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  <c r="BY699" s="36"/>
      <c r="BZ699" s="36"/>
      <c r="CA699" s="36"/>
      <c r="CB699" s="36"/>
      <c r="CC699" s="36"/>
      <c r="CD699" s="36"/>
      <c r="CE699" s="36"/>
      <c r="CF699" s="36"/>
      <c r="CG699" s="36"/>
      <c r="CH699" s="36"/>
      <c r="CI699" s="36"/>
      <c r="CJ699" s="36"/>
      <c r="CK699" s="36"/>
      <c r="CL699" s="36"/>
      <c r="CM699" s="36"/>
      <c r="CN699" s="36"/>
      <c r="CO699" s="36"/>
      <c r="CP699" s="36"/>
      <c r="CQ699" s="36"/>
      <c r="CR699" s="36"/>
      <c r="CS699" s="36"/>
      <c r="CT699" s="36"/>
      <c r="CU699" s="36"/>
      <c r="CV699" s="36"/>
      <c r="CW699" s="36"/>
      <c r="CX699" s="36"/>
      <c r="CY699" s="36"/>
      <c r="CZ699" s="36"/>
      <c r="DA699" s="36"/>
      <c r="DB699" s="36"/>
      <c r="DC699" s="36"/>
      <c r="DD699" s="36"/>
      <c r="DE699" s="36"/>
      <c r="DF699" s="36"/>
      <c r="DG699" s="36"/>
      <c r="DH699" s="36"/>
      <c r="DI699" s="36"/>
      <c r="DJ699" s="36"/>
      <c r="DK699" s="36"/>
      <c r="DL699" s="36"/>
      <c r="DM699" s="36"/>
      <c r="DN699" s="36"/>
      <c r="DO699" s="36"/>
      <c r="DP699" s="36"/>
      <c r="DQ699" s="36"/>
      <c r="DR699" s="36"/>
      <c r="DS699" s="36"/>
      <c r="DT699" s="36"/>
      <c r="DU699" s="36"/>
      <c r="DV699" s="36"/>
      <c r="DW699" s="36"/>
      <c r="DX699" s="36"/>
      <c r="DY699" s="36"/>
      <c r="DZ699" s="36"/>
      <c r="EA699" s="36"/>
      <c r="EB699" s="36"/>
      <c r="EC699" s="36"/>
      <c r="ED699" s="36"/>
      <c r="EE699" s="36"/>
      <c r="EF699" s="36"/>
      <c r="EG699" s="36"/>
      <c r="EH699" s="36"/>
      <c r="EI699" s="36"/>
      <c r="EJ699" s="36"/>
      <c r="EK699" s="36"/>
      <c r="EL699" s="36"/>
      <c r="EM699" s="36"/>
      <c r="EN699" s="36"/>
      <c r="EO699" s="36"/>
      <c r="EP699" s="36"/>
      <c r="EQ699" s="36"/>
      <c r="ER699" s="36"/>
      <c r="ES699" s="36"/>
      <c r="ET699" s="36"/>
      <c r="EU699" s="36"/>
      <c r="EV699" s="36"/>
      <c r="EW699" s="36"/>
      <c r="EX699" s="36"/>
      <c r="EY699" s="36"/>
      <c r="EZ699" s="36"/>
      <c r="FA699" s="36"/>
      <c r="FB699" s="36"/>
      <c r="FC699" s="36"/>
      <c r="FD699" s="36"/>
      <c r="FE699" s="36"/>
      <c r="FF699" s="36"/>
      <c r="FG699" s="36"/>
      <c r="FH699" s="36"/>
      <c r="FI699" s="36"/>
      <c r="FJ699" s="36"/>
      <c r="FK699" s="36"/>
      <c r="FL699" s="36"/>
      <c r="FM699" s="36"/>
      <c r="FN699" s="36"/>
      <c r="FO699" s="36"/>
      <c r="FP699" s="36"/>
      <c r="FQ699" s="36"/>
      <c r="FR699" s="36"/>
      <c r="FS699" s="36"/>
      <c r="FT699" s="36"/>
      <c r="FU699" s="36"/>
      <c r="FV699" s="36"/>
      <c r="FW699" s="36"/>
      <c r="FX699" s="36"/>
      <c r="FY699" s="36"/>
      <c r="FZ699" s="36"/>
      <c r="GA699" s="36"/>
      <c r="GB699" s="36"/>
      <c r="GC699" s="36"/>
      <c r="GD699" s="36"/>
      <c r="GE699" s="37"/>
    </row>
    <row r="700" spans="1:187" s="25" customFormat="1" ht="20.149999999999999" customHeight="1" x14ac:dyDescent="0.35">
      <c r="A700" s="212"/>
      <c r="B700" s="214"/>
      <c r="C700" s="216"/>
      <c r="D700" s="216"/>
      <c r="E700" s="218"/>
      <c r="F700" s="200"/>
      <c r="G700" s="28" t="s">
        <v>44</v>
      </c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  <c r="FZ700" s="38"/>
      <c r="GA700" s="38"/>
      <c r="GB700" s="38"/>
      <c r="GC700" s="38"/>
      <c r="GD700" s="38"/>
      <c r="GE700" s="39"/>
    </row>
    <row r="701" spans="1:187" s="25" customFormat="1" ht="20.149999999999999" customHeight="1" x14ac:dyDescent="0.35">
      <c r="A701" s="203">
        <f t="shared" ref="A701" si="566">A699+1</f>
        <v>343</v>
      </c>
      <c r="B701" s="205" t="str">
        <f ca="1">HYPERLINK("#"&amp;"PAINEL!"&amp;ADDRESS(ROW(PAINEL!$B$40)+$A701,2),TRIM(INDIRECT("PAINEL!"&amp;ADDRESS(ROW(PAINEL!$B$40)+$A701,COLUMN(LANÇAMENTOS!C697)))))</f>
        <v/>
      </c>
      <c r="C701" s="207" t="str">
        <f ca="1">TRIM(INDIRECT("PAINEL!"&amp;ADDRESS(ROW(PAINEL!$B$40)+$A701,COLUMN(LANÇAMENTOS!E697))))</f>
        <v/>
      </c>
      <c r="D701" s="207" t="str">
        <f ca="1">TRIM(INDIRECT("PAINEL!"&amp;ADDRESS(ROW(PAINEL!$B$40)+$A701,COLUMN(LANÇAMENTOS!K697))))</f>
        <v/>
      </c>
      <c r="E701" s="209"/>
      <c r="F701" s="201" t="str">
        <f t="shared" ref="F701" ca="1" si="567">IF(B701&lt;&gt;"",E701+SUM(H701:GE701)-SUM(H702:GE702),"")</f>
        <v/>
      </c>
      <c r="G701" s="29" t="s">
        <v>43</v>
      </c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  <c r="CH701" s="40"/>
      <c r="CI701" s="40"/>
      <c r="CJ701" s="40"/>
      <c r="CK701" s="40"/>
      <c r="CL701" s="40"/>
      <c r="CM701" s="40"/>
      <c r="CN701" s="40"/>
      <c r="CO701" s="40"/>
      <c r="CP701" s="40"/>
      <c r="CQ701" s="40"/>
      <c r="CR701" s="40"/>
      <c r="CS701" s="40"/>
      <c r="CT701" s="40"/>
      <c r="CU701" s="40"/>
      <c r="CV701" s="40"/>
      <c r="CW701" s="40"/>
      <c r="CX701" s="40"/>
      <c r="CY701" s="40"/>
      <c r="CZ701" s="40"/>
      <c r="DA701" s="40"/>
      <c r="DB701" s="40"/>
      <c r="DC701" s="40"/>
      <c r="DD701" s="40"/>
      <c r="DE701" s="40"/>
      <c r="DF701" s="40"/>
      <c r="DG701" s="40"/>
      <c r="DH701" s="40"/>
      <c r="DI701" s="40"/>
      <c r="DJ701" s="40"/>
      <c r="DK701" s="40"/>
      <c r="DL701" s="40"/>
      <c r="DM701" s="40"/>
      <c r="DN701" s="40"/>
      <c r="DO701" s="40"/>
      <c r="DP701" s="40"/>
      <c r="DQ701" s="40"/>
      <c r="DR701" s="40"/>
      <c r="DS701" s="40"/>
      <c r="DT701" s="40"/>
      <c r="DU701" s="40"/>
      <c r="DV701" s="40"/>
      <c r="DW701" s="40"/>
      <c r="DX701" s="40"/>
      <c r="DY701" s="40"/>
      <c r="DZ701" s="40"/>
      <c r="EA701" s="40"/>
      <c r="EB701" s="40"/>
      <c r="EC701" s="40"/>
      <c r="ED701" s="40"/>
      <c r="EE701" s="40"/>
      <c r="EF701" s="40"/>
      <c r="EG701" s="40"/>
      <c r="EH701" s="40"/>
      <c r="EI701" s="40"/>
      <c r="EJ701" s="40"/>
      <c r="EK701" s="40"/>
      <c r="EL701" s="40"/>
      <c r="EM701" s="40"/>
      <c r="EN701" s="40"/>
      <c r="EO701" s="40"/>
      <c r="EP701" s="40"/>
      <c r="EQ701" s="40"/>
      <c r="ER701" s="40"/>
      <c r="ES701" s="40"/>
      <c r="ET701" s="40"/>
      <c r="EU701" s="40"/>
      <c r="EV701" s="40"/>
      <c r="EW701" s="40"/>
      <c r="EX701" s="40"/>
      <c r="EY701" s="40"/>
      <c r="EZ701" s="40"/>
      <c r="FA701" s="40"/>
      <c r="FB701" s="40"/>
      <c r="FC701" s="40"/>
      <c r="FD701" s="40"/>
      <c r="FE701" s="40"/>
      <c r="FF701" s="40"/>
      <c r="FG701" s="40"/>
      <c r="FH701" s="40"/>
      <c r="FI701" s="40"/>
      <c r="FJ701" s="40"/>
      <c r="FK701" s="40"/>
      <c r="FL701" s="40"/>
      <c r="FM701" s="40"/>
      <c r="FN701" s="40"/>
      <c r="FO701" s="40"/>
      <c r="FP701" s="40"/>
      <c r="FQ701" s="40"/>
      <c r="FR701" s="40"/>
      <c r="FS701" s="40"/>
      <c r="FT701" s="40"/>
      <c r="FU701" s="40"/>
      <c r="FV701" s="40"/>
      <c r="FW701" s="40"/>
      <c r="FX701" s="40"/>
      <c r="FY701" s="40"/>
      <c r="FZ701" s="40"/>
      <c r="GA701" s="40"/>
      <c r="GB701" s="40"/>
      <c r="GC701" s="40"/>
      <c r="GD701" s="40"/>
      <c r="GE701" s="41"/>
    </row>
    <row r="702" spans="1:187" s="25" customFormat="1" ht="20.149999999999999" customHeight="1" x14ac:dyDescent="0.35">
      <c r="A702" s="204"/>
      <c r="B702" s="206"/>
      <c r="C702" s="208"/>
      <c r="D702" s="208"/>
      <c r="E702" s="210"/>
      <c r="F702" s="202"/>
      <c r="G702" s="26" t="s">
        <v>44</v>
      </c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  <c r="FM702" s="35"/>
      <c r="FN702" s="35"/>
      <c r="FO702" s="35"/>
      <c r="FP702" s="35"/>
      <c r="FQ702" s="35"/>
      <c r="FR702" s="35"/>
      <c r="FS702" s="35"/>
      <c r="FT702" s="35"/>
      <c r="FU702" s="35"/>
      <c r="FV702" s="35"/>
      <c r="FW702" s="35"/>
      <c r="FX702" s="35"/>
      <c r="FY702" s="35"/>
      <c r="FZ702" s="35"/>
      <c r="GA702" s="35"/>
      <c r="GB702" s="35"/>
      <c r="GC702" s="35"/>
      <c r="GD702" s="35"/>
      <c r="GE702" s="42"/>
    </row>
    <row r="703" spans="1:187" s="25" customFormat="1" ht="20.149999999999999" customHeight="1" x14ac:dyDescent="0.35">
      <c r="A703" s="211">
        <f t="shared" si="540"/>
        <v>344</v>
      </c>
      <c r="B703" s="213" t="str">
        <f ca="1">HYPERLINK("#"&amp;"PAINEL!"&amp;ADDRESS(ROW(PAINEL!$B$40)+$A703,2),TRIM(INDIRECT("PAINEL!"&amp;ADDRESS(ROW(PAINEL!$B$40)+$A703,COLUMN(LANÇAMENTOS!C699)))))</f>
        <v/>
      </c>
      <c r="C703" s="215" t="str">
        <f ca="1">TRIM(INDIRECT("PAINEL!"&amp;ADDRESS(ROW(PAINEL!$B$40)+$A703,COLUMN(LANÇAMENTOS!E699))))</f>
        <v/>
      </c>
      <c r="D703" s="215" t="str">
        <f ca="1">TRIM(INDIRECT("PAINEL!"&amp;ADDRESS(ROW(PAINEL!$B$40)+$A703,COLUMN(LANÇAMENTOS!K699))))</f>
        <v/>
      </c>
      <c r="E703" s="217"/>
      <c r="F703" s="199" t="str">
        <f t="shared" ref="F703" ca="1" si="568">IF(B703&lt;&gt;"",E703+SUM(H703:GE703)-SUM(H704:GE704),"")</f>
        <v/>
      </c>
      <c r="G703" s="27" t="s">
        <v>43</v>
      </c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  <c r="BY703" s="36"/>
      <c r="BZ703" s="36"/>
      <c r="CA703" s="36"/>
      <c r="CB703" s="36"/>
      <c r="CC703" s="36"/>
      <c r="CD703" s="36"/>
      <c r="CE703" s="36"/>
      <c r="CF703" s="36"/>
      <c r="CG703" s="36"/>
      <c r="CH703" s="36"/>
      <c r="CI703" s="36"/>
      <c r="CJ703" s="36"/>
      <c r="CK703" s="36"/>
      <c r="CL703" s="36"/>
      <c r="CM703" s="36"/>
      <c r="CN703" s="36"/>
      <c r="CO703" s="36"/>
      <c r="CP703" s="36"/>
      <c r="CQ703" s="36"/>
      <c r="CR703" s="36"/>
      <c r="CS703" s="36"/>
      <c r="CT703" s="36"/>
      <c r="CU703" s="36"/>
      <c r="CV703" s="36"/>
      <c r="CW703" s="36"/>
      <c r="CX703" s="36"/>
      <c r="CY703" s="36"/>
      <c r="CZ703" s="36"/>
      <c r="DA703" s="36"/>
      <c r="DB703" s="36"/>
      <c r="DC703" s="36"/>
      <c r="DD703" s="36"/>
      <c r="DE703" s="36"/>
      <c r="DF703" s="36"/>
      <c r="DG703" s="36"/>
      <c r="DH703" s="36"/>
      <c r="DI703" s="36"/>
      <c r="DJ703" s="36"/>
      <c r="DK703" s="36"/>
      <c r="DL703" s="36"/>
      <c r="DM703" s="36"/>
      <c r="DN703" s="36"/>
      <c r="DO703" s="36"/>
      <c r="DP703" s="36"/>
      <c r="DQ703" s="36"/>
      <c r="DR703" s="36"/>
      <c r="DS703" s="36"/>
      <c r="DT703" s="36"/>
      <c r="DU703" s="36"/>
      <c r="DV703" s="36"/>
      <c r="DW703" s="36"/>
      <c r="DX703" s="36"/>
      <c r="DY703" s="36"/>
      <c r="DZ703" s="36"/>
      <c r="EA703" s="36"/>
      <c r="EB703" s="36"/>
      <c r="EC703" s="36"/>
      <c r="ED703" s="36"/>
      <c r="EE703" s="36"/>
      <c r="EF703" s="36"/>
      <c r="EG703" s="36"/>
      <c r="EH703" s="36"/>
      <c r="EI703" s="36"/>
      <c r="EJ703" s="36"/>
      <c r="EK703" s="36"/>
      <c r="EL703" s="36"/>
      <c r="EM703" s="36"/>
      <c r="EN703" s="36"/>
      <c r="EO703" s="36"/>
      <c r="EP703" s="36"/>
      <c r="EQ703" s="36"/>
      <c r="ER703" s="36"/>
      <c r="ES703" s="36"/>
      <c r="ET703" s="36"/>
      <c r="EU703" s="36"/>
      <c r="EV703" s="36"/>
      <c r="EW703" s="36"/>
      <c r="EX703" s="36"/>
      <c r="EY703" s="36"/>
      <c r="EZ703" s="36"/>
      <c r="FA703" s="36"/>
      <c r="FB703" s="36"/>
      <c r="FC703" s="36"/>
      <c r="FD703" s="36"/>
      <c r="FE703" s="36"/>
      <c r="FF703" s="36"/>
      <c r="FG703" s="36"/>
      <c r="FH703" s="36"/>
      <c r="FI703" s="36"/>
      <c r="FJ703" s="36"/>
      <c r="FK703" s="36"/>
      <c r="FL703" s="36"/>
      <c r="FM703" s="36"/>
      <c r="FN703" s="36"/>
      <c r="FO703" s="36"/>
      <c r="FP703" s="36"/>
      <c r="FQ703" s="36"/>
      <c r="FR703" s="36"/>
      <c r="FS703" s="36"/>
      <c r="FT703" s="36"/>
      <c r="FU703" s="36"/>
      <c r="FV703" s="36"/>
      <c r="FW703" s="36"/>
      <c r="FX703" s="36"/>
      <c r="FY703" s="36"/>
      <c r="FZ703" s="36"/>
      <c r="GA703" s="36"/>
      <c r="GB703" s="36"/>
      <c r="GC703" s="36"/>
      <c r="GD703" s="36"/>
      <c r="GE703" s="37"/>
    </row>
    <row r="704" spans="1:187" s="25" customFormat="1" ht="20.149999999999999" customHeight="1" x14ac:dyDescent="0.35">
      <c r="A704" s="212"/>
      <c r="B704" s="214"/>
      <c r="C704" s="216"/>
      <c r="D704" s="216"/>
      <c r="E704" s="218"/>
      <c r="F704" s="200"/>
      <c r="G704" s="28" t="s">
        <v>44</v>
      </c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  <c r="FZ704" s="38"/>
      <c r="GA704" s="38"/>
      <c r="GB704" s="38"/>
      <c r="GC704" s="38"/>
      <c r="GD704" s="38"/>
      <c r="GE704" s="39"/>
    </row>
    <row r="705" spans="1:187" s="25" customFormat="1" ht="20.149999999999999" customHeight="1" x14ac:dyDescent="0.35">
      <c r="A705" s="203">
        <f t="shared" ref="A705" si="569">A703+1</f>
        <v>345</v>
      </c>
      <c r="B705" s="205" t="str">
        <f ca="1">HYPERLINK("#"&amp;"PAINEL!"&amp;ADDRESS(ROW(PAINEL!$B$40)+$A705,2),TRIM(INDIRECT("PAINEL!"&amp;ADDRESS(ROW(PAINEL!$B$40)+$A705,COLUMN(LANÇAMENTOS!C701)))))</f>
        <v/>
      </c>
      <c r="C705" s="207" t="str">
        <f ca="1">TRIM(INDIRECT("PAINEL!"&amp;ADDRESS(ROW(PAINEL!$B$40)+$A705,COLUMN(LANÇAMENTOS!E701))))</f>
        <v/>
      </c>
      <c r="D705" s="207" t="str">
        <f ca="1">TRIM(INDIRECT("PAINEL!"&amp;ADDRESS(ROW(PAINEL!$B$40)+$A705,COLUMN(LANÇAMENTOS!K701))))</f>
        <v/>
      </c>
      <c r="E705" s="209"/>
      <c r="F705" s="201" t="str">
        <f t="shared" ref="F705" ca="1" si="570">IF(B705&lt;&gt;"",E705+SUM(H705:GE705)-SUM(H706:GE706),"")</f>
        <v/>
      </c>
      <c r="G705" s="29" t="s">
        <v>43</v>
      </c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  <c r="CH705" s="40"/>
      <c r="CI705" s="40"/>
      <c r="CJ705" s="40"/>
      <c r="CK705" s="40"/>
      <c r="CL705" s="40"/>
      <c r="CM705" s="40"/>
      <c r="CN705" s="40"/>
      <c r="CO705" s="40"/>
      <c r="CP705" s="40"/>
      <c r="CQ705" s="40"/>
      <c r="CR705" s="40"/>
      <c r="CS705" s="40"/>
      <c r="CT705" s="40"/>
      <c r="CU705" s="40"/>
      <c r="CV705" s="40"/>
      <c r="CW705" s="40"/>
      <c r="CX705" s="40"/>
      <c r="CY705" s="40"/>
      <c r="CZ705" s="40"/>
      <c r="DA705" s="40"/>
      <c r="DB705" s="40"/>
      <c r="DC705" s="40"/>
      <c r="DD705" s="40"/>
      <c r="DE705" s="40"/>
      <c r="DF705" s="40"/>
      <c r="DG705" s="40"/>
      <c r="DH705" s="40"/>
      <c r="DI705" s="40"/>
      <c r="DJ705" s="40"/>
      <c r="DK705" s="40"/>
      <c r="DL705" s="40"/>
      <c r="DM705" s="40"/>
      <c r="DN705" s="40"/>
      <c r="DO705" s="40"/>
      <c r="DP705" s="40"/>
      <c r="DQ705" s="40"/>
      <c r="DR705" s="40"/>
      <c r="DS705" s="40"/>
      <c r="DT705" s="40"/>
      <c r="DU705" s="40"/>
      <c r="DV705" s="40"/>
      <c r="DW705" s="40"/>
      <c r="DX705" s="40"/>
      <c r="DY705" s="40"/>
      <c r="DZ705" s="40"/>
      <c r="EA705" s="40"/>
      <c r="EB705" s="40"/>
      <c r="EC705" s="40"/>
      <c r="ED705" s="40"/>
      <c r="EE705" s="40"/>
      <c r="EF705" s="40"/>
      <c r="EG705" s="40"/>
      <c r="EH705" s="40"/>
      <c r="EI705" s="40"/>
      <c r="EJ705" s="40"/>
      <c r="EK705" s="40"/>
      <c r="EL705" s="40"/>
      <c r="EM705" s="40"/>
      <c r="EN705" s="40"/>
      <c r="EO705" s="40"/>
      <c r="EP705" s="40"/>
      <c r="EQ705" s="40"/>
      <c r="ER705" s="40"/>
      <c r="ES705" s="40"/>
      <c r="ET705" s="40"/>
      <c r="EU705" s="40"/>
      <c r="EV705" s="40"/>
      <c r="EW705" s="40"/>
      <c r="EX705" s="40"/>
      <c r="EY705" s="40"/>
      <c r="EZ705" s="40"/>
      <c r="FA705" s="40"/>
      <c r="FB705" s="40"/>
      <c r="FC705" s="40"/>
      <c r="FD705" s="40"/>
      <c r="FE705" s="40"/>
      <c r="FF705" s="40"/>
      <c r="FG705" s="40"/>
      <c r="FH705" s="40"/>
      <c r="FI705" s="40"/>
      <c r="FJ705" s="40"/>
      <c r="FK705" s="40"/>
      <c r="FL705" s="40"/>
      <c r="FM705" s="40"/>
      <c r="FN705" s="40"/>
      <c r="FO705" s="40"/>
      <c r="FP705" s="40"/>
      <c r="FQ705" s="40"/>
      <c r="FR705" s="40"/>
      <c r="FS705" s="40"/>
      <c r="FT705" s="40"/>
      <c r="FU705" s="40"/>
      <c r="FV705" s="40"/>
      <c r="FW705" s="40"/>
      <c r="FX705" s="40"/>
      <c r="FY705" s="40"/>
      <c r="FZ705" s="40"/>
      <c r="GA705" s="40"/>
      <c r="GB705" s="40"/>
      <c r="GC705" s="40"/>
      <c r="GD705" s="40"/>
      <c r="GE705" s="41"/>
    </row>
    <row r="706" spans="1:187" s="25" customFormat="1" ht="20.149999999999999" customHeight="1" x14ac:dyDescent="0.35">
      <c r="A706" s="204"/>
      <c r="B706" s="206"/>
      <c r="C706" s="208"/>
      <c r="D706" s="208"/>
      <c r="E706" s="210"/>
      <c r="F706" s="202"/>
      <c r="G706" s="26" t="s">
        <v>44</v>
      </c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  <c r="FM706" s="35"/>
      <c r="FN706" s="35"/>
      <c r="FO706" s="35"/>
      <c r="FP706" s="35"/>
      <c r="FQ706" s="35"/>
      <c r="FR706" s="35"/>
      <c r="FS706" s="35"/>
      <c r="FT706" s="35"/>
      <c r="FU706" s="35"/>
      <c r="FV706" s="35"/>
      <c r="FW706" s="35"/>
      <c r="FX706" s="35"/>
      <c r="FY706" s="35"/>
      <c r="FZ706" s="35"/>
      <c r="GA706" s="35"/>
      <c r="GB706" s="35"/>
      <c r="GC706" s="35"/>
      <c r="GD706" s="35"/>
      <c r="GE706" s="42"/>
    </row>
    <row r="707" spans="1:187" s="25" customFormat="1" ht="20.149999999999999" customHeight="1" x14ac:dyDescent="0.35">
      <c r="A707" s="211">
        <f t="shared" si="540"/>
        <v>346</v>
      </c>
      <c r="B707" s="213" t="str">
        <f ca="1">HYPERLINK("#"&amp;"PAINEL!"&amp;ADDRESS(ROW(PAINEL!$B$40)+$A707,2),TRIM(INDIRECT("PAINEL!"&amp;ADDRESS(ROW(PAINEL!$B$40)+$A707,COLUMN(LANÇAMENTOS!C703)))))</f>
        <v/>
      </c>
      <c r="C707" s="215" t="str">
        <f ca="1">TRIM(INDIRECT("PAINEL!"&amp;ADDRESS(ROW(PAINEL!$B$40)+$A707,COLUMN(LANÇAMENTOS!E703))))</f>
        <v/>
      </c>
      <c r="D707" s="215" t="str">
        <f ca="1">TRIM(INDIRECT("PAINEL!"&amp;ADDRESS(ROW(PAINEL!$B$40)+$A707,COLUMN(LANÇAMENTOS!K703))))</f>
        <v/>
      </c>
      <c r="E707" s="217"/>
      <c r="F707" s="199" t="str">
        <f t="shared" ref="F707" ca="1" si="571">IF(B707&lt;&gt;"",E707+SUM(H707:GE707)-SUM(H708:GE708),"")</f>
        <v/>
      </c>
      <c r="G707" s="27" t="s">
        <v>43</v>
      </c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6"/>
      <c r="BN707" s="36"/>
      <c r="BO707" s="36"/>
      <c r="BP707" s="36"/>
      <c r="BQ707" s="36"/>
      <c r="BR707" s="36"/>
      <c r="BS707" s="36"/>
      <c r="BT707" s="36"/>
      <c r="BU707" s="36"/>
      <c r="BV707" s="36"/>
      <c r="BW707" s="36"/>
      <c r="BX707" s="36"/>
      <c r="BY707" s="36"/>
      <c r="BZ707" s="36"/>
      <c r="CA707" s="36"/>
      <c r="CB707" s="36"/>
      <c r="CC707" s="36"/>
      <c r="CD707" s="36"/>
      <c r="CE707" s="36"/>
      <c r="CF707" s="36"/>
      <c r="CG707" s="36"/>
      <c r="CH707" s="36"/>
      <c r="CI707" s="36"/>
      <c r="CJ707" s="36"/>
      <c r="CK707" s="36"/>
      <c r="CL707" s="36"/>
      <c r="CM707" s="36"/>
      <c r="CN707" s="36"/>
      <c r="CO707" s="36"/>
      <c r="CP707" s="36"/>
      <c r="CQ707" s="36"/>
      <c r="CR707" s="36"/>
      <c r="CS707" s="36"/>
      <c r="CT707" s="36"/>
      <c r="CU707" s="36"/>
      <c r="CV707" s="36"/>
      <c r="CW707" s="36"/>
      <c r="CX707" s="36"/>
      <c r="CY707" s="36"/>
      <c r="CZ707" s="36"/>
      <c r="DA707" s="36"/>
      <c r="DB707" s="36"/>
      <c r="DC707" s="36"/>
      <c r="DD707" s="36"/>
      <c r="DE707" s="36"/>
      <c r="DF707" s="36"/>
      <c r="DG707" s="36"/>
      <c r="DH707" s="36"/>
      <c r="DI707" s="36"/>
      <c r="DJ707" s="36"/>
      <c r="DK707" s="36"/>
      <c r="DL707" s="36"/>
      <c r="DM707" s="36"/>
      <c r="DN707" s="36"/>
      <c r="DO707" s="36"/>
      <c r="DP707" s="36"/>
      <c r="DQ707" s="36"/>
      <c r="DR707" s="36"/>
      <c r="DS707" s="36"/>
      <c r="DT707" s="36"/>
      <c r="DU707" s="36"/>
      <c r="DV707" s="36"/>
      <c r="DW707" s="36"/>
      <c r="DX707" s="36"/>
      <c r="DY707" s="36"/>
      <c r="DZ707" s="36"/>
      <c r="EA707" s="36"/>
      <c r="EB707" s="36"/>
      <c r="EC707" s="36"/>
      <c r="ED707" s="36"/>
      <c r="EE707" s="36"/>
      <c r="EF707" s="36"/>
      <c r="EG707" s="36"/>
      <c r="EH707" s="36"/>
      <c r="EI707" s="36"/>
      <c r="EJ707" s="36"/>
      <c r="EK707" s="36"/>
      <c r="EL707" s="36"/>
      <c r="EM707" s="36"/>
      <c r="EN707" s="36"/>
      <c r="EO707" s="36"/>
      <c r="EP707" s="36"/>
      <c r="EQ707" s="36"/>
      <c r="ER707" s="36"/>
      <c r="ES707" s="36"/>
      <c r="ET707" s="36"/>
      <c r="EU707" s="36"/>
      <c r="EV707" s="36"/>
      <c r="EW707" s="36"/>
      <c r="EX707" s="36"/>
      <c r="EY707" s="36"/>
      <c r="EZ707" s="36"/>
      <c r="FA707" s="36"/>
      <c r="FB707" s="36"/>
      <c r="FC707" s="36"/>
      <c r="FD707" s="36"/>
      <c r="FE707" s="36"/>
      <c r="FF707" s="36"/>
      <c r="FG707" s="36"/>
      <c r="FH707" s="36"/>
      <c r="FI707" s="36"/>
      <c r="FJ707" s="36"/>
      <c r="FK707" s="36"/>
      <c r="FL707" s="36"/>
      <c r="FM707" s="36"/>
      <c r="FN707" s="36"/>
      <c r="FO707" s="36"/>
      <c r="FP707" s="36"/>
      <c r="FQ707" s="36"/>
      <c r="FR707" s="36"/>
      <c r="FS707" s="36"/>
      <c r="FT707" s="36"/>
      <c r="FU707" s="36"/>
      <c r="FV707" s="36"/>
      <c r="FW707" s="36"/>
      <c r="FX707" s="36"/>
      <c r="FY707" s="36"/>
      <c r="FZ707" s="36"/>
      <c r="GA707" s="36"/>
      <c r="GB707" s="36"/>
      <c r="GC707" s="36"/>
      <c r="GD707" s="36"/>
      <c r="GE707" s="37"/>
    </row>
    <row r="708" spans="1:187" s="25" customFormat="1" ht="20.149999999999999" customHeight="1" x14ac:dyDescent="0.35">
      <c r="A708" s="212"/>
      <c r="B708" s="214"/>
      <c r="C708" s="216"/>
      <c r="D708" s="216"/>
      <c r="E708" s="218"/>
      <c r="F708" s="200"/>
      <c r="G708" s="28" t="s">
        <v>44</v>
      </c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  <c r="FL708" s="38"/>
      <c r="FM708" s="38"/>
      <c r="FN708" s="38"/>
      <c r="FO708" s="38"/>
      <c r="FP708" s="38"/>
      <c r="FQ708" s="38"/>
      <c r="FR708" s="38"/>
      <c r="FS708" s="38"/>
      <c r="FT708" s="38"/>
      <c r="FU708" s="38"/>
      <c r="FV708" s="38"/>
      <c r="FW708" s="38"/>
      <c r="FX708" s="38"/>
      <c r="FY708" s="38"/>
      <c r="FZ708" s="38"/>
      <c r="GA708" s="38"/>
      <c r="GB708" s="38"/>
      <c r="GC708" s="38"/>
      <c r="GD708" s="38"/>
      <c r="GE708" s="39"/>
    </row>
    <row r="709" spans="1:187" s="25" customFormat="1" ht="20.149999999999999" customHeight="1" x14ac:dyDescent="0.35">
      <c r="A709" s="203">
        <f t="shared" ref="A709" si="572">A707+1</f>
        <v>347</v>
      </c>
      <c r="B709" s="205" t="str">
        <f ca="1">HYPERLINK("#"&amp;"PAINEL!"&amp;ADDRESS(ROW(PAINEL!$B$40)+$A709,2),TRIM(INDIRECT("PAINEL!"&amp;ADDRESS(ROW(PAINEL!$B$40)+$A709,COLUMN(LANÇAMENTOS!C705)))))</f>
        <v/>
      </c>
      <c r="C709" s="207" t="str">
        <f ca="1">TRIM(INDIRECT("PAINEL!"&amp;ADDRESS(ROW(PAINEL!$B$40)+$A709,COLUMN(LANÇAMENTOS!E705))))</f>
        <v/>
      </c>
      <c r="D709" s="207" t="str">
        <f ca="1">TRIM(INDIRECT("PAINEL!"&amp;ADDRESS(ROW(PAINEL!$B$40)+$A709,COLUMN(LANÇAMENTOS!K705))))</f>
        <v/>
      </c>
      <c r="E709" s="209"/>
      <c r="F709" s="201" t="str">
        <f t="shared" ref="F709" ca="1" si="573">IF(B709&lt;&gt;"",E709+SUM(H709:GE709)-SUM(H710:GE710),"")</f>
        <v/>
      </c>
      <c r="G709" s="29" t="s">
        <v>43</v>
      </c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  <c r="CH709" s="40"/>
      <c r="CI709" s="40"/>
      <c r="CJ709" s="40"/>
      <c r="CK709" s="40"/>
      <c r="CL709" s="40"/>
      <c r="CM709" s="40"/>
      <c r="CN709" s="40"/>
      <c r="CO709" s="40"/>
      <c r="CP709" s="40"/>
      <c r="CQ709" s="40"/>
      <c r="CR709" s="40"/>
      <c r="CS709" s="40"/>
      <c r="CT709" s="40"/>
      <c r="CU709" s="40"/>
      <c r="CV709" s="40"/>
      <c r="CW709" s="40"/>
      <c r="CX709" s="40"/>
      <c r="CY709" s="40"/>
      <c r="CZ709" s="40"/>
      <c r="DA709" s="40"/>
      <c r="DB709" s="40"/>
      <c r="DC709" s="40"/>
      <c r="DD709" s="40"/>
      <c r="DE709" s="40"/>
      <c r="DF709" s="40"/>
      <c r="DG709" s="40"/>
      <c r="DH709" s="40"/>
      <c r="DI709" s="40"/>
      <c r="DJ709" s="40"/>
      <c r="DK709" s="40"/>
      <c r="DL709" s="40"/>
      <c r="DM709" s="40"/>
      <c r="DN709" s="40"/>
      <c r="DO709" s="40"/>
      <c r="DP709" s="40"/>
      <c r="DQ709" s="40"/>
      <c r="DR709" s="40"/>
      <c r="DS709" s="40"/>
      <c r="DT709" s="40"/>
      <c r="DU709" s="40"/>
      <c r="DV709" s="40"/>
      <c r="DW709" s="40"/>
      <c r="DX709" s="40"/>
      <c r="DY709" s="40"/>
      <c r="DZ709" s="40"/>
      <c r="EA709" s="40"/>
      <c r="EB709" s="40"/>
      <c r="EC709" s="40"/>
      <c r="ED709" s="40"/>
      <c r="EE709" s="40"/>
      <c r="EF709" s="40"/>
      <c r="EG709" s="40"/>
      <c r="EH709" s="40"/>
      <c r="EI709" s="40"/>
      <c r="EJ709" s="40"/>
      <c r="EK709" s="40"/>
      <c r="EL709" s="40"/>
      <c r="EM709" s="40"/>
      <c r="EN709" s="40"/>
      <c r="EO709" s="40"/>
      <c r="EP709" s="40"/>
      <c r="EQ709" s="40"/>
      <c r="ER709" s="40"/>
      <c r="ES709" s="40"/>
      <c r="ET709" s="40"/>
      <c r="EU709" s="40"/>
      <c r="EV709" s="40"/>
      <c r="EW709" s="40"/>
      <c r="EX709" s="40"/>
      <c r="EY709" s="40"/>
      <c r="EZ709" s="40"/>
      <c r="FA709" s="40"/>
      <c r="FB709" s="40"/>
      <c r="FC709" s="40"/>
      <c r="FD709" s="40"/>
      <c r="FE709" s="40"/>
      <c r="FF709" s="40"/>
      <c r="FG709" s="40"/>
      <c r="FH709" s="40"/>
      <c r="FI709" s="40"/>
      <c r="FJ709" s="40"/>
      <c r="FK709" s="40"/>
      <c r="FL709" s="40"/>
      <c r="FM709" s="40"/>
      <c r="FN709" s="40"/>
      <c r="FO709" s="40"/>
      <c r="FP709" s="40"/>
      <c r="FQ709" s="40"/>
      <c r="FR709" s="40"/>
      <c r="FS709" s="40"/>
      <c r="FT709" s="40"/>
      <c r="FU709" s="40"/>
      <c r="FV709" s="40"/>
      <c r="FW709" s="40"/>
      <c r="FX709" s="40"/>
      <c r="FY709" s="40"/>
      <c r="FZ709" s="40"/>
      <c r="GA709" s="40"/>
      <c r="GB709" s="40"/>
      <c r="GC709" s="40"/>
      <c r="GD709" s="40"/>
      <c r="GE709" s="41"/>
    </row>
    <row r="710" spans="1:187" s="25" customFormat="1" ht="20.149999999999999" customHeight="1" x14ac:dyDescent="0.35">
      <c r="A710" s="204"/>
      <c r="B710" s="206"/>
      <c r="C710" s="208"/>
      <c r="D710" s="208"/>
      <c r="E710" s="210"/>
      <c r="F710" s="202"/>
      <c r="G710" s="26" t="s">
        <v>44</v>
      </c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  <c r="FM710" s="35"/>
      <c r="FN710" s="35"/>
      <c r="FO710" s="35"/>
      <c r="FP710" s="35"/>
      <c r="FQ710" s="35"/>
      <c r="FR710" s="35"/>
      <c r="FS710" s="35"/>
      <c r="FT710" s="35"/>
      <c r="FU710" s="35"/>
      <c r="FV710" s="35"/>
      <c r="FW710" s="35"/>
      <c r="FX710" s="35"/>
      <c r="FY710" s="35"/>
      <c r="FZ710" s="35"/>
      <c r="GA710" s="35"/>
      <c r="GB710" s="35"/>
      <c r="GC710" s="35"/>
      <c r="GD710" s="35"/>
      <c r="GE710" s="42"/>
    </row>
    <row r="711" spans="1:187" s="25" customFormat="1" ht="20.149999999999999" customHeight="1" x14ac:dyDescent="0.35">
      <c r="A711" s="211">
        <f t="shared" si="540"/>
        <v>348</v>
      </c>
      <c r="B711" s="213" t="str">
        <f ca="1">HYPERLINK("#"&amp;"PAINEL!"&amp;ADDRESS(ROW(PAINEL!$B$40)+$A711,2),TRIM(INDIRECT("PAINEL!"&amp;ADDRESS(ROW(PAINEL!$B$40)+$A711,COLUMN(LANÇAMENTOS!C707)))))</f>
        <v/>
      </c>
      <c r="C711" s="215" t="str">
        <f ca="1">TRIM(INDIRECT("PAINEL!"&amp;ADDRESS(ROW(PAINEL!$B$40)+$A711,COLUMN(LANÇAMENTOS!E707))))</f>
        <v/>
      </c>
      <c r="D711" s="215" t="str">
        <f ca="1">TRIM(INDIRECT("PAINEL!"&amp;ADDRESS(ROW(PAINEL!$B$40)+$A711,COLUMN(LANÇAMENTOS!K707))))</f>
        <v/>
      </c>
      <c r="E711" s="217"/>
      <c r="F711" s="199" t="str">
        <f t="shared" ref="F711" ca="1" si="574">IF(B711&lt;&gt;"",E711+SUM(H711:GE711)-SUM(H712:GE712),"")</f>
        <v/>
      </c>
      <c r="G711" s="27" t="s">
        <v>43</v>
      </c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6"/>
      <c r="BN711" s="36"/>
      <c r="BO711" s="36"/>
      <c r="BP711" s="36"/>
      <c r="BQ711" s="36"/>
      <c r="BR711" s="36"/>
      <c r="BS711" s="36"/>
      <c r="BT711" s="36"/>
      <c r="BU711" s="36"/>
      <c r="BV711" s="36"/>
      <c r="BW711" s="36"/>
      <c r="BX711" s="36"/>
      <c r="BY711" s="36"/>
      <c r="BZ711" s="36"/>
      <c r="CA711" s="36"/>
      <c r="CB711" s="36"/>
      <c r="CC711" s="36"/>
      <c r="CD711" s="36"/>
      <c r="CE711" s="36"/>
      <c r="CF711" s="36"/>
      <c r="CG711" s="36"/>
      <c r="CH711" s="36"/>
      <c r="CI711" s="36"/>
      <c r="CJ711" s="36"/>
      <c r="CK711" s="36"/>
      <c r="CL711" s="36"/>
      <c r="CM711" s="36"/>
      <c r="CN711" s="36"/>
      <c r="CO711" s="36"/>
      <c r="CP711" s="36"/>
      <c r="CQ711" s="36"/>
      <c r="CR711" s="36"/>
      <c r="CS711" s="36"/>
      <c r="CT711" s="36"/>
      <c r="CU711" s="36"/>
      <c r="CV711" s="36"/>
      <c r="CW711" s="36"/>
      <c r="CX711" s="36"/>
      <c r="CY711" s="36"/>
      <c r="CZ711" s="36"/>
      <c r="DA711" s="36"/>
      <c r="DB711" s="36"/>
      <c r="DC711" s="36"/>
      <c r="DD711" s="36"/>
      <c r="DE711" s="36"/>
      <c r="DF711" s="36"/>
      <c r="DG711" s="36"/>
      <c r="DH711" s="36"/>
      <c r="DI711" s="36"/>
      <c r="DJ711" s="36"/>
      <c r="DK711" s="36"/>
      <c r="DL711" s="36"/>
      <c r="DM711" s="36"/>
      <c r="DN711" s="36"/>
      <c r="DO711" s="36"/>
      <c r="DP711" s="36"/>
      <c r="DQ711" s="36"/>
      <c r="DR711" s="36"/>
      <c r="DS711" s="36"/>
      <c r="DT711" s="36"/>
      <c r="DU711" s="36"/>
      <c r="DV711" s="36"/>
      <c r="DW711" s="36"/>
      <c r="DX711" s="36"/>
      <c r="DY711" s="36"/>
      <c r="DZ711" s="36"/>
      <c r="EA711" s="36"/>
      <c r="EB711" s="36"/>
      <c r="EC711" s="36"/>
      <c r="ED711" s="36"/>
      <c r="EE711" s="36"/>
      <c r="EF711" s="36"/>
      <c r="EG711" s="36"/>
      <c r="EH711" s="36"/>
      <c r="EI711" s="36"/>
      <c r="EJ711" s="36"/>
      <c r="EK711" s="36"/>
      <c r="EL711" s="36"/>
      <c r="EM711" s="36"/>
      <c r="EN711" s="36"/>
      <c r="EO711" s="36"/>
      <c r="EP711" s="36"/>
      <c r="EQ711" s="36"/>
      <c r="ER711" s="36"/>
      <c r="ES711" s="36"/>
      <c r="ET711" s="36"/>
      <c r="EU711" s="36"/>
      <c r="EV711" s="36"/>
      <c r="EW711" s="36"/>
      <c r="EX711" s="36"/>
      <c r="EY711" s="36"/>
      <c r="EZ711" s="36"/>
      <c r="FA711" s="36"/>
      <c r="FB711" s="36"/>
      <c r="FC711" s="36"/>
      <c r="FD711" s="36"/>
      <c r="FE711" s="36"/>
      <c r="FF711" s="36"/>
      <c r="FG711" s="36"/>
      <c r="FH711" s="36"/>
      <c r="FI711" s="36"/>
      <c r="FJ711" s="36"/>
      <c r="FK711" s="36"/>
      <c r="FL711" s="36"/>
      <c r="FM711" s="36"/>
      <c r="FN711" s="36"/>
      <c r="FO711" s="36"/>
      <c r="FP711" s="36"/>
      <c r="FQ711" s="36"/>
      <c r="FR711" s="36"/>
      <c r="FS711" s="36"/>
      <c r="FT711" s="36"/>
      <c r="FU711" s="36"/>
      <c r="FV711" s="36"/>
      <c r="FW711" s="36"/>
      <c r="FX711" s="36"/>
      <c r="FY711" s="36"/>
      <c r="FZ711" s="36"/>
      <c r="GA711" s="36"/>
      <c r="GB711" s="36"/>
      <c r="GC711" s="36"/>
      <c r="GD711" s="36"/>
      <c r="GE711" s="37"/>
    </row>
    <row r="712" spans="1:187" s="25" customFormat="1" ht="20.149999999999999" customHeight="1" x14ac:dyDescent="0.35">
      <c r="A712" s="212"/>
      <c r="B712" s="214"/>
      <c r="C712" s="216"/>
      <c r="D712" s="216"/>
      <c r="E712" s="218"/>
      <c r="F712" s="200"/>
      <c r="G712" s="28" t="s">
        <v>44</v>
      </c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  <c r="FZ712" s="38"/>
      <c r="GA712" s="38"/>
      <c r="GB712" s="38"/>
      <c r="GC712" s="38"/>
      <c r="GD712" s="38"/>
      <c r="GE712" s="39"/>
    </row>
    <row r="713" spans="1:187" s="25" customFormat="1" ht="20.149999999999999" customHeight="1" x14ac:dyDescent="0.35">
      <c r="A713" s="203">
        <f t="shared" ref="A713" si="575">A711+1</f>
        <v>349</v>
      </c>
      <c r="B713" s="205" t="str">
        <f ca="1">HYPERLINK("#"&amp;"PAINEL!"&amp;ADDRESS(ROW(PAINEL!$B$40)+$A713,2),TRIM(INDIRECT("PAINEL!"&amp;ADDRESS(ROW(PAINEL!$B$40)+$A713,COLUMN(LANÇAMENTOS!C709)))))</f>
        <v/>
      </c>
      <c r="C713" s="207" t="str">
        <f ca="1">TRIM(INDIRECT("PAINEL!"&amp;ADDRESS(ROW(PAINEL!$B$40)+$A713,COLUMN(LANÇAMENTOS!E709))))</f>
        <v/>
      </c>
      <c r="D713" s="207" t="str">
        <f ca="1">TRIM(INDIRECT("PAINEL!"&amp;ADDRESS(ROW(PAINEL!$B$40)+$A713,COLUMN(LANÇAMENTOS!K709))))</f>
        <v/>
      </c>
      <c r="E713" s="209"/>
      <c r="F713" s="201" t="str">
        <f t="shared" ref="F713" ca="1" si="576">IF(B713&lt;&gt;"",E713+SUM(H713:GE713)-SUM(H714:GE714),"")</f>
        <v/>
      </c>
      <c r="G713" s="29" t="s">
        <v>43</v>
      </c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  <c r="CH713" s="40"/>
      <c r="CI713" s="40"/>
      <c r="CJ713" s="40"/>
      <c r="CK713" s="40"/>
      <c r="CL713" s="40"/>
      <c r="CM713" s="40"/>
      <c r="CN713" s="40"/>
      <c r="CO713" s="40"/>
      <c r="CP713" s="40"/>
      <c r="CQ713" s="40"/>
      <c r="CR713" s="40"/>
      <c r="CS713" s="40"/>
      <c r="CT713" s="40"/>
      <c r="CU713" s="40"/>
      <c r="CV713" s="40"/>
      <c r="CW713" s="40"/>
      <c r="CX713" s="40"/>
      <c r="CY713" s="40"/>
      <c r="CZ713" s="40"/>
      <c r="DA713" s="40"/>
      <c r="DB713" s="40"/>
      <c r="DC713" s="40"/>
      <c r="DD713" s="40"/>
      <c r="DE713" s="40"/>
      <c r="DF713" s="40"/>
      <c r="DG713" s="40"/>
      <c r="DH713" s="40"/>
      <c r="DI713" s="40"/>
      <c r="DJ713" s="40"/>
      <c r="DK713" s="40"/>
      <c r="DL713" s="40"/>
      <c r="DM713" s="40"/>
      <c r="DN713" s="40"/>
      <c r="DO713" s="40"/>
      <c r="DP713" s="40"/>
      <c r="DQ713" s="40"/>
      <c r="DR713" s="40"/>
      <c r="DS713" s="40"/>
      <c r="DT713" s="40"/>
      <c r="DU713" s="40"/>
      <c r="DV713" s="40"/>
      <c r="DW713" s="40"/>
      <c r="DX713" s="40"/>
      <c r="DY713" s="40"/>
      <c r="DZ713" s="40"/>
      <c r="EA713" s="40"/>
      <c r="EB713" s="40"/>
      <c r="EC713" s="40"/>
      <c r="ED713" s="40"/>
      <c r="EE713" s="40"/>
      <c r="EF713" s="40"/>
      <c r="EG713" s="40"/>
      <c r="EH713" s="40"/>
      <c r="EI713" s="40"/>
      <c r="EJ713" s="40"/>
      <c r="EK713" s="40"/>
      <c r="EL713" s="40"/>
      <c r="EM713" s="40"/>
      <c r="EN713" s="40"/>
      <c r="EO713" s="40"/>
      <c r="EP713" s="40"/>
      <c r="EQ713" s="40"/>
      <c r="ER713" s="40"/>
      <c r="ES713" s="40"/>
      <c r="ET713" s="40"/>
      <c r="EU713" s="40"/>
      <c r="EV713" s="40"/>
      <c r="EW713" s="40"/>
      <c r="EX713" s="40"/>
      <c r="EY713" s="40"/>
      <c r="EZ713" s="40"/>
      <c r="FA713" s="40"/>
      <c r="FB713" s="40"/>
      <c r="FC713" s="40"/>
      <c r="FD713" s="40"/>
      <c r="FE713" s="40"/>
      <c r="FF713" s="40"/>
      <c r="FG713" s="40"/>
      <c r="FH713" s="40"/>
      <c r="FI713" s="40"/>
      <c r="FJ713" s="40"/>
      <c r="FK713" s="40"/>
      <c r="FL713" s="40"/>
      <c r="FM713" s="40"/>
      <c r="FN713" s="40"/>
      <c r="FO713" s="40"/>
      <c r="FP713" s="40"/>
      <c r="FQ713" s="40"/>
      <c r="FR713" s="40"/>
      <c r="FS713" s="40"/>
      <c r="FT713" s="40"/>
      <c r="FU713" s="40"/>
      <c r="FV713" s="40"/>
      <c r="FW713" s="40"/>
      <c r="FX713" s="40"/>
      <c r="FY713" s="40"/>
      <c r="FZ713" s="40"/>
      <c r="GA713" s="40"/>
      <c r="GB713" s="40"/>
      <c r="GC713" s="40"/>
      <c r="GD713" s="40"/>
      <c r="GE713" s="41"/>
    </row>
    <row r="714" spans="1:187" s="25" customFormat="1" ht="20.149999999999999" customHeight="1" x14ac:dyDescent="0.35">
      <c r="A714" s="204"/>
      <c r="B714" s="206"/>
      <c r="C714" s="208"/>
      <c r="D714" s="208"/>
      <c r="E714" s="210"/>
      <c r="F714" s="202"/>
      <c r="G714" s="26" t="s">
        <v>44</v>
      </c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  <c r="FM714" s="35"/>
      <c r="FN714" s="35"/>
      <c r="FO714" s="35"/>
      <c r="FP714" s="35"/>
      <c r="FQ714" s="35"/>
      <c r="FR714" s="35"/>
      <c r="FS714" s="35"/>
      <c r="FT714" s="35"/>
      <c r="FU714" s="35"/>
      <c r="FV714" s="35"/>
      <c r="FW714" s="35"/>
      <c r="FX714" s="35"/>
      <c r="FY714" s="35"/>
      <c r="FZ714" s="35"/>
      <c r="GA714" s="35"/>
      <c r="GB714" s="35"/>
      <c r="GC714" s="35"/>
      <c r="GD714" s="35"/>
      <c r="GE714" s="42"/>
    </row>
    <row r="715" spans="1:187" s="25" customFormat="1" ht="20.149999999999999" customHeight="1" x14ac:dyDescent="0.35">
      <c r="A715" s="211">
        <f t="shared" si="540"/>
        <v>350</v>
      </c>
      <c r="B715" s="213" t="str">
        <f ca="1">HYPERLINK("#"&amp;"PAINEL!"&amp;ADDRESS(ROW(PAINEL!$B$40)+$A715,2),TRIM(INDIRECT("PAINEL!"&amp;ADDRESS(ROW(PAINEL!$B$40)+$A715,COLUMN(LANÇAMENTOS!C711)))))</f>
        <v/>
      </c>
      <c r="C715" s="215" t="str">
        <f ca="1">TRIM(INDIRECT("PAINEL!"&amp;ADDRESS(ROW(PAINEL!$B$40)+$A715,COLUMN(LANÇAMENTOS!E711))))</f>
        <v/>
      </c>
      <c r="D715" s="215" t="str">
        <f ca="1">TRIM(INDIRECT("PAINEL!"&amp;ADDRESS(ROW(PAINEL!$B$40)+$A715,COLUMN(LANÇAMENTOS!K711))))</f>
        <v/>
      </c>
      <c r="E715" s="217"/>
      <c r="F715" s="199" t="str">
        <f t="shared" ref="F715" ca="1" si="577">IF(B715&lt;&gt;"",E715+SUM(H715:GE715)-SUM(H716:GE716),"")</f>
        <v/>
      </c>
      <c r="G715" s="27" t="s">
        <v>43</v>
      </c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  <c r="BI715" s="36"/>
      <c r="BJ715" s="36"/>
      <c r="BK715" s="36"/>
      <c r="BL715" s="36"/>
      <c r="BM715" s="36"/>
      <c r="BN715" s="36"/>
      <c r="BO715" s="36"/>
      <c r="BP715" s="36"/>
      <c r="BQ715" s="36"/>
      <c r="BR715" s="36"/>
      <c r="BS715" s="36"/>
      <c r="BT715" s="36"/>
      <c r="BU715" s="36"/>
      <c r="BV715" s="36"/>
      <c r="BW715" s="36"/>
      <c r="BX715" s="36"/>
      <c r="BY715" s="36"/>
      <c r="BZ715" s="36"/>
      <c r="CA715" s="36"/>
      <c r="CB715" s="36"/>
      <c r="CC715" s="36"/>
      <c r="CD715" s="36"/>
      <c r="CE715" s="36"/>
      <c r="CF715" s="36"/>
      <c r="CG715" s="36"/>
      <c r="CH715" s="36"/>
      <c r="CI715" s="36"/>
      <c r="CJ715" s="36"/>
      <c r="CK715" s="36"/>
      <c r="CL715" s="36"/>
      <c r="CM715" s="36"/>
      <c r="CN715" s="36"/>
      <c r="CO715" s="36"/>
      <c r="CP715" s="36"/>
      <c r="CQ715" s="36"/>
      <c r="CR715" s="36"/>
      <c r="CS715" s="36"/>
      <c r="CT715" s="36"/>
      <c r="CU715" s="36"/>
      <c r="CV715" s="36"/>
      <c r="CW715" s="36"/>
      <c r="CX715" s="36"/>
      <c r="CY715" s="36"/>
      <c r="CZ715" s="36"/>
      <c r="DA715" s="36"/>
      <c r="DB715" s="36"/>
      <c r="DC715" s="36"/>
      <c r="DD715" s="36"/>
      <c r="DE715" s="36"/>
      <c r="DF715" s="36"/>
      <c r="DG715" s="36"/>
      <c r="DH715" s="36"/>
      <c r="DI715" s="36"/>
      <c r="DJ715" s="36"/>
      <c r="DK715" s="36"/>
      <c r="DL715" s="36"/>
      <c r="DM715" s="36"/>
      <c r="DN715" s="36"/>
      <c r="DO715" s="36"/>
      <c r="DP715" s="36"/>
      <c r="DQ715" s="36"/>
      <c r="DR715" s="36"/>
      <c r="DS715" s="36"/>
      <c r="DT715" s="36"/>
      <c r="DU715" s="36"/>
      <c r="DV715" s="36"/>
      <c r="DW715" s="36"/>
      <c r="DX715" s="36"/>
      <c r="DY715" s="36"/>
      <c r="DZ715" s="36"/>
      <c r="EA715" s="36"/>
      <c r="EB715" s="36"/>
      <c r="EC715" s="36"/>
      <c r="ED715" s="36"/>
      <c r="EE715" s="36"/>
      <c r="EF715" s="36"/>
      <c r="EG715" s="36"/>
      <c r="EH715" s="36"/>
      <c r="EI715" s="36"/>
      <c r="EJ715" s="36"/>
      <c r="EK715" s="36"/>
      <c r="EL715" s="36"/>
      <c r="EM715" s="36"/>
      <c r="EN715" s="36"/>
      <c r="EO715" s="36"/>
      <c r="EP715" s="36"/>
      <c r="EQ715" s="36"/>
      <c r="ER715" s="36"/>
      <c r="ES715" s="36"/>
      <c r="ET715" s="36"/>
      <c r="EU715" s="36"/>
      <c r="EV715" s="36"/>
      <c r="EW715" s="36"/>
      <c r="EX715" s="36"/>
      <c r="EY715" s="36"/>
      <c r="EZ715" s="36"/>
      <c r="FA715" s="36"/>
      <c r="FB715" s="36"/>
      <c r="FC715" s="36"/>
      <c r="FD715" s="36"/>
      <c r="FE715" s="36"/>
      <c r="FF715" s="36"/>
      <c r="FG715" s="36"/>
      <c r="FH715" s="36"/>
      <c r="FI715" s="36"/>
      <c r="FJ715" s="36"/>
      <c r="FK715" s="36"/>
      <c r="FL715" s="36"/>
      <c r="FM715" s="36"/>
      <c r="FN715" s="36"/>
      <c r="FO715" s="36"/>
      <c r="FP715" s="36"/>
      <c r="FQ715" s="36"/>
      <c r="FR715" s="36"/>
      <c r="FS715" s="36"/>
      <c r="FT715" s="36"/>
      <c r="FU715" s="36"/>
      <c r="FV715" s="36"/>
      <c r="FW715" s="36"/>
      <c r="FX715" s="36"/>
      <c r="FY715" s="36"/>
      <c r="FZ715" s="36"/>
      <c r="GA715" s="36"/>
      <c r="GB715" s="36"/>
      <c r="GC715" s="36"/>
      <c r="GD715" s="36"/>
      <c r="GE715" s="37"/>
    </row>
    <row r="716" spans="1:187" s="25" customFormat="1" ht="20.149999999999999" customHeight="1" x14ac:dyDescent="0.35">
      <c r="A716" s="212"/>
      <c r="B716" s="214"/>
      <c r="C716" s="216"/>
      <c r="D716" s="216"/>
      <c r="E716" s="218"/>
      <c r="F716" s="200"/>
      <c r="G716" s="28" t="s">
        <v>44</v>
      </c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  <c r="FZ716" s="38"/>
      <c r="GA716" s="38"/>
      <c r="GB716" s="38"/>
      <c r="GC716" s="38"/>
      <c r="GD716" s="38"/>
      <c r="GE716" s="39"/>
    </row>
    <row r="717" spans="1:187" s="25" customFormat="1" ht="20.149999999999999" customHeight="1" x14ac:dyDescent="0.35">
      <c r="A717" s="203">
        <f t="shared" ref="A717" si="578">A715+1</f>
        <v>351</v>
      </c>
      <c r="B717" s="205" t="str">
        <f ca="1">HYPERLINK("#"&amp;"PAINEL!"&amp;ADDRESS(ROW(PAINEL!$B$40)+$A717,2),TRIM(INDIRECT("PAINEL!"&amp;ADDRESS(ROW(PAINEL!$B$40)+$A717,COLUMN(LANÇAMENTOS!C713)))))</f>
        <v/>
      </c>
      <c r="C717" s="207" t="str">
        <f ca="1">TRIM(INDIRECT("PAINEL!"&amp;ADDRESS(ROW(PAINEL!$B$40)+$A717,COLUMN(LANÇAMENTOS!E713))))</f>
        <v/>
      </c>
      <c r="D717" s="207" t="str">
        <f ca="1">TRIM(INDIRECT("PAINEL!"&amp;ADDRESS(ROW(PAINEL!$B$40)+$A717,COLUMN(LANÇAMENTOS!K713))))</f>
        <v/>
      </c>
      <c r="E717" s="209"/>
      <c r="F717" s="201" t="str">
        <f t="shared" ref="F717" ca="1" si="579">IF(B717&lt;&gt;"",E717+SUM(H717:GE717)-SUM(H718:GE718),"")</f>
        <v/>
      </c>
      <c r="G717" s="29" t="s">
        <v>43</v>
      </c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  <c r="CH717" s="40"/>
      <c r="CI717" s="40"/>
      <c r="CJ717" s="40"/>
      <c r="CK717" s="40"/>
      <c r="CL717" s="40"/>
      <c r="CM717" s="40"/>
      <c r="CN717" s="40"/>
      <c r="CO717" s="40"/>
      <c r="CP717" s="40"/>
      <c r="CQ717" s="40"/>
      <c r="CR717" s="40"/>
      <c r="CS717" s="40"/>
      <c r="CT717" s="40"/>
      <c r="CU717" s="40"/>
      <c r="CV717" s="40"/>
      <c r="CW717" s="40"/>
      <c r="CX717" s="40"/>
      <c r="CY717" s="40"/>
      <c r="CZ717" s="40"/>
      <c r="DA717" s="40"/>
      <c r="DB717" s="40"/>
      <c r="DC717" s="40"/>
      <c r="DD717" s="40"/>
      <c r="DE717" s="40"/>
      <c r="DF717" s="40"/>
      <c r="DG717" s="40"/>
      <c r="DH717" s="40"/>
      <c r="DI717" s="40"/>
      <c r="DJ717" s="40"/>
      <c r="DK717" s="40"/>
      <c r="DL717" s="40"/>
      <c r="DM717" s="40"/>
      <c r="DN717" s="40"/>
      <c r="DO717" s="40"/>
      <c r="DP717" s="40"/>
      <c r="DQ717" s="40"/>
      <c r="DR717" s="40"/>
      <c r="DS717" s="40"/>
      <c r="DT717" s="40"/>
      <c r="DU717" s="40"/>
      <c r="DV717" s="40"/>
      <c r="DW717" s="40"/>
      <c r="DX717" s="40"/>
      <c r="DY717" s="40"/>
      <c r="DZ717" s="40"/>
      <c r="EA717" s="40"/>
      <c r="EB717" s="40"/>
      <c r="EC717" s="40"/>
      <c r="ED717" s="40"/>
      <c r="EE717" s="40"/>
      <c r="EF717" s="40"/>
      <c r="EG717" s="40"/>
      <c r="EH717" s="40"/>
      <c r="EI717" s="40"/>
      <c r="EJ717" s="40"/>
      <c r="EK717" s="40"/>
      <c r="EL717" s="40"/>
      <c r="EM717" s="40"/>
      <c r="EN717" s="40"/>
      <c r="EO717" s="40"/>
      <c r="EP717" s="40"/>
      <c r="EQ717" s="40"/>
      <c r="ER717" s="40"/>
      <c r="ES717" s="40"/>
      <c r="ET717" s="40"/>
      <c r="EU717" s="40"/>
      <c r="EV717" s="40"/>
      <c r="EW717" s="40"/>
      <c r="EX717" s="40"/>
      <c r="EY717" s="40"/>
      <c r="EZ717" s="40"/>
      <c r="FA717" s="40"/>
      <c r="FB717" s="40"/>
      <c r="FC717" s="40"/>
      <c r="FD717" s="40"/>
      <c r="FE717" s="40"/>
      <c r="FF717" s="40"/>
      <c r="FG717" s="40"/>
      <c r="FH717" s="40"/>
      <c r="FI717" s="40"/>
      <c r="FJ717" s="40"/>
      <c r="FK717" s="40"/>
      <c r="FL717" s="40"/>
      <c r="FM717" s="40"/>
      <c r="FN717" s="40"/>
      <c r="FO717" s="40"/>
      <c r="FP717" s="40"/>
      <c r="FQ717" s="40"/>
      <c r="FR717" s="40"/>
      <c r="FS717" s="40"/>
      <c r="FT717" s="40"/>
      <c r="FU717" s="40"/>
      <c r="FV717" s="40"/>
      <c r="FW717" s="40"/>
      <c r="FX717" s="40"/>
      <c r="FY717" s="40"/>
      <c r="FZ717" s="40"/>
      <c r="GA717" s="40"/>
      <c r="GB717" s="40"/>
      <c r="GC717" s="40"/>
      <c r="GD717" s="40"/>
      <c r="GE717" s="41"/>
    </row>
    <row r="718" spans="1:187" s="25" customFormat="1" ht="20.149999999999999" customHeight="1" x14ac:dyDescent="0.35">
      <c r="A718" s="204"/>
      <c r="B718" s="206"/>
      <c r="C718" s="208"/>
      <c r="D718" s="208"/>
      <c r="E718" s="210"/>
      <c r="F718" s="202"/>
      <c r="G718" s="26" t="s">
        <v>44</v>
      </c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  <c r="FM718" s="35"/>
      <c r="FN718" s="35"/>
      <c r="FO718" s="35"/>
      <c r="FP718" s="35"/>
      <c r="FQ718" s="35"/>
      <c r="FR718" s="35"/>
      <c r="FS718" s="35"/>
      <c r="FT718" s="35"/>
      <c r="FU718" s="35"/>
      <c r="FV718" s="35"/>
      <c r="FW718" s="35"/>
      <c r="FX718" s="35"/>
      <c r="FY718" s="35"/>
      <c r="FZ718" s="35"/>
      <c r="GA718" s="35"/>
      <c r="GB718" s="35"/>
      <c r="GC718" s="35"/>
      <c r="GD718" s="35"/>
      <c r="GE718" s="42"/>
    </row>
    <row r="719" spans="1:187" s="25" customFormat="1" ht="20.149999999999999" customHeight="1" x14ac:dyDescent="0.35">
      <c r="A719" s="211">
        <f t="shared" si="540"/>
        <v>352</v>
      </c>
      <c r="B719" s="213" t="str">
        <f ca="1">HYPERLINK("#"&amp;"PAINEL!"&amp;ADDRESS(ROW(PAINEL!$B$40)+$A719,2),TRIM(INDIRECT("PAINEL!"&amp;ADDRESS(ROW(PAINEL!$B$40)+$A719,COLUMN(LANÇAMENTOS!C715)))))</f>
        <v/>
      </c>
      <c r="C719" s="215" t="str">
        <f ca="1">TRIM(INDIRECT("PAINEL!"&amp;ADDRESS(ROW(PAINEL!$B$40)+$A719,COLUMN(LANÇAMENTOS!E715))))</f>
        <v/>
      </c>
      <c r="D719" s="215" t="str">
        <f ca="1">TRIM(INDIRECT("PAINEL!"&amp;ADDRESS(ROW(PAINEL!$B$40)+$A719,COLUMN(LANÇAMENTOS!K715))))</f>
        <v/>
      </c>
      <c r="E719" s="217"/>
      <c r="F719" s="199" t="str">
        <f t="shared" ref="F719" ca="1" si="580">IF(B719&lt;&gt;"",E719+SUM(H719:GE719)-SUM(H720:GE720),"")</f>
        <v/>
      </c>
      <c r="G719" s="27" t="s">
        <v>43</v>
      </c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6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  <c r="BY719" s="36"/>
      <c r="BZ719" s="36"/>
      <c r="CA719" s="36"/>
      <c r="CB719" s="36"/>
      <c r="CC719" s="36"/>
      <c r="CD719" s="36"/>
      <c r="CE719" s="36"/>
      <c r="CF719" s="36"/>
      <c r="CG719" s="36"/>
      <c r="CH719" s="36"/>
      <c r="CI719" s="36"/>
      <c r="CJ719" s="36"/>
      <c r="CK719" s="36"/>
      <c r="CL719" s="36"/>
      <c r="CM719" s="36"/>
      <c r="CN719" s="36"/>
      <c r="CO719" s="36"/>
      <c r="CP719" s="36"/>
      <c r="CQ719" s="36"/>
      <c r="CR719" s="36"/>
      <c r="CS719" s="36"/>
      <c r="CT719" s="36"/>
      <c r="CU719" s="36"/>
      <c r="CV719" s="36"/>
      <c r="CW719" s="36"/>
      <c r="CX719" s="36"/>
      <c r="CY719" s="36"/>
      <c r="CZ719" s="36"/>
      <c r="DA719" s="36"/>
      <c r="DB719" s="36"/>
      <c r="DC719" s="36"/>
      <c r="DD719" s="36"/>
      <c r="DE719" s="36"/>
      <c r="DF719" s="36"/>
      <c r="DG719" s="36"/>
      <c r="DH719" s="36"/>
      <c r="DI719" s="36"/>
      <c r="DJ719" s="36"/>
      <c r="DK719" s="36"/>
      <c r="DL719" s="36"/>
      <c r="DM719" s="36"/>
      <c r="DN719" s="36"/>
      <c r="DO719" s="36"/>
      <c r="DP719" s="36"/>
      <c r="DQ719" s="36"/>
      <c r="DR719" s="36"/>
      <c r="DS719" s="36"/>
      <c r="DT719" s="36"/>
      <c r="DU719" s="36"/>
      <c r="DV719" s="36"/>
      <c r="DW719" s="36"/>
      <c r="DX719" s="36"/>
      <c r="DY719" s="36"/>
      <c r="DZ719" s="36"/>
      <c r="EA719" s="36"/>
      <c r="EB719" s="36"/>
      <c r="EC719" s="36"/>
      <c r="ED719" s="36"/>
      <c r="EE719" s="36"/>
      <c r="EF719" s="36"/>
      <c r="EG719" s="36"/>
      <c r="EH719" s="36"/>
      <c r="EI719" s="36"/>
      <c r="EJ719" s="36"/>
      <c r="EK719" s="36"/>
      <c r="EL719" s="36"/>
      <c r="EM719" s="36"/>
      <c r="EN719" s="36"/>
      <c r="EO719" s="36"/>
      <c r="EP719" s="36"/>
      <c r="EQ719" s="36"/>
      <c r="ER719" s="36"/>
      <c r="ES719" s="36"/>
      <c r="ET719" s="36"/>
      <c r="EU719" s="36"/>
      <c r="EV719" s="36"/>
      <c r="EW719" s="36"/>
      <c r="EX719" s="36"/>
      <c r="EY719" s="36"/>
      <c r="EZ719" s="36"/>
      <c r="FA719" s="36"/>
      <c r="FB719" s="36"/>
      <c r="FC719" s="36"/>
      <c r="FD719" s="36"/>
      <c r="FE719" s="36"/>
      <c r="FF719" s="36"/>
      <c r="FG719" s="36"/>
      <c r="FH719" s="36"/>
      <c r="FI719" s="36"/>
      <c r="FJ719" s="36"/>
      <c r="FK719" s="36"/>
      <c r="FL719" s="36"/>
      <c r="FM719" s="36"/>
      <c r="FN719" s="36"/>
      <c r="FO719" s="36"/>
      <c r="FP719" s="36"/>
      <c r="FQ719" s="36"/>
      <c r="FR719" s="36"/>
      <c r="FS719" s="36"/>
      <c r="FT719" s="36"/>
      <c r="FU719" s="36"/>
      <c r="FV719" s="36"/>
      <c r="FW719" s="36"/>
      <c r="FX719" s="36"/>
      <c r="FY719" s="36"/>
      <c r="FZ719" s="36"/>
      <c r="GA719" s="36"/>
      <c r="GB719" s="36"/>
      <c r="GC719" s="36"/>
      <c r="GD719" s="36"/>
      <c r="GE719" s="37"/>
    </row>
    <row r="720" spans="1:187" s="25" customFormat="1" ht="20.149999999999999" customHeight="1" x14ac:dyDescent="0.35">
      <c r="A720" s="212"/>
      <c r="B720" s="214"/>
      <c r="C720" s="216"/>
      <c r="D720" s="216"/>
      <c r="E720" s="218"/>
      <c r="F720" s="200"/>
      <c r="G720" s="28" t="s">
        <v>44</v>
      </c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  <c r="FZ720" s="38"/>
      <c r="GA720" s="38"/>
      <c r="GB720" s="38"/>
      <c r="GC720" s="38"/>
      <c r="GD720" s="38"/>
      <c r="GE720" s="39"/>
    </row>
    <row r="721" spans="1:187" s="25" customFormat="1" ht="20.149999999999999" customHeight="1" x14ac:dyDescent="0.35">
      <c r="A721" s="203">
        <f t="shared" ref="A721" si="581">A719+1</f>
        <v>353</v>
      </c>
      <c r="B721" s="205" t="str">
        <f ca="1">HYPERLINK("#"&amp;"PAINEL!"&amp;ADDRESS(ROW(PAINEL!$B$40)+$A721,2),TRIM(INDIRECT("PAINEL!"&amp;ADDRESS(ROW(PAINEL!$B$40)+$A721,COLUMN(LANÇAMENTOS!C717)))))</f>
        <v/>
      </c>
      <c r="C721" s="207" t="str">
        <f ca="1">TRIM(INDIRECT("PAINEL!"&amp;ADDRESS(ROW(PAINEL!$B$40)+$A721,COLUMN(LANÇAMENTOS!E717))))</f>
        <v/>
      </c>
      <c r="D721" s="207" t="str">
        <f ca="1">TRIM(INDIRECT("PAINEL!"&amp;ADDRESS(ROW(PAINEL!$B$40)+$A721,COLUMN(LANÇAMENTOS!K717))))</f>
        <v/>
      </c>
      <c r="E721" s="209"/>
      <c r="F721" s="201" t="str">
        <f t="shared" ref="F721" ca="1" si="582">IF(B721&lt;&gt;"",E721+SUM(H721:GE721)-SUM(H722:GE722),"")</f>
        <v/>
      </c>
      <c r="G721" s="29" t="s">
        <v>43</v>
      </c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  <c r="CH721" s="40"/>
      <c r="CI721" s="40"/>
      <c r="CJ721" s="40"/>
      <c r="CK721" s="40"/>
      <c r="CL721" s="40"/>
      <c r="CM721" s="40"/>
      <c r="CN721" s="40"/>
      <c r="CO721" s="40"/>
      <c r="CP721" s="40"/>
      <c r="CQ721" s="40"/>
      <c r="CR721" s="40"/>
      <c r="CS721" s="40"/>
      <c r="CT721" s="40"/>
      <c r="CU721" s="40"/>
      <c r="CV721" s="40"/>
      <c r="CW721" s="40"/>
      <c r="CX721" s="40"/>
      <c r="CY721" s="40"/>
      <c r="CZ721" s="40"/>
      <c r="DA721" s="40"/>
      <c r="DB721" s="40"/>
      <c r="DC721" s="40"/>
      <c r="DD721" s="40"/>
      <c r="DE721" s="40"/>
      <c r="DF721" s="40"/>
      <c r="DG721" s="40"/>
      <c r="DH721" s="40"/>
      <c r="DI721" s="40"/>
      <c r="DJ721" s="40"/>
      <c r="DK721" s="40"/>
      <c r="DL721" s="40"/>
      <c r="DM721" s="40"/>
      <c r="DN721" s="40"/>
      <c r="DO721" s="40"/>
      <c r="DP721" s="40"/>
      <c r="DQ721" s="40"/>
      <c r="DR721" s="40"/>
      <c r="DS721" s="40"/>
      <c r="DT721" s="40"/>
      <c r="DU721" s="40"/>
      <c r="DV721" s="40"/>
      <c r="DW721" s="40"/>
      <c r="DX721" s="40"/>
      <c r="DY721" s="40"/>
      <c r="DZ721" s="40"/>
      <c r="EA721" s="40"/>
      <c r="EB721" s="40"/>
      <c r="EC721" s="40"/>
      <c r="ED721" s="40"/>
      <c r="EE721" s="40"/>
      <c r="EF721" s="40"/>
      <c r="EG721" s="40"/>
      <c r="EH721" s="40"/>
      <c r="EI721" s="40"/>
      <c r="EJ721" s="40"/>
      <c r="EK721" s="40"/>
      <c r="EL721" s="40"/>
      <c r="EM721" s="40"/>
      <c r="EN721" s="40"/>
      <c r="EO721" s="40"/>
      <c r="EP721" s="40"/>
      <c r="EQ721" s="40"/>
      <c r="ER721" s="40"/>
      <c r="ES721" s="40"/>
      <c r="ET721" s="40"/>
      <c r="EU721" s="40"/>
      <c r="EV721" s="40"/>
      <c r="EW721" s="40"/>
      <c r="EX721" s="40"/>
      <c r="EY721" s="40"/>
      <c r="EZ721" s="40"/>
      <c r="FA721" s="40"/>
      <c r="FB721" s="40"/>
      <c r="FC721" s="40"/>
      <c r="FD721" s="40"/>
      <c r="FE721" s="40"/>
      <c r="FF721" s="40"/>
      <c r="FG721" s="40"/>
      <c r="FH721" s="40"/>
      <c r="FI721" s="40"/>
      <c r="FJ721" s="40"/>
      <c r="FK721" s="40"/>
      <c r="FL721" s="40"/>
      <c r="FM721" s="40"/>
      <c r="FN721" s="40"/>
      <c r="FO721" s="40"/>
      <c r="FP721" s="40"/>
      <c r="FQ721" s="40"/>
      <c r="FR721" s="40"/>
      <c r="FS721" s="40"/>
      <c r="FT721" s="40"/>
      <c r="FU721" s="40"/>
      <c r="FV721" s="40"/>
      <c r="FW721" s="40"/>
      <c r="FX721" s="40"/>
      <c r="FY721" s="40"/>
      <c r="FZ721" s="40"/>
      <c r="GA721" s="40"/>
      <c r="GB721" s="40"/>
      <c r="GC721" s="40"/>
      <c r="GD721" s="40"/>
      <c r="GE721" s="41"/>
    </row>
    <row r="722" spans="1:187" s="25" customFormat="1" ht="20.149999999999999" customHeight="1" x14ac:dyDescent="0.35">
      <c r="A722" s="204"/>
      <c r="B722" s="206"/>
      <c r="C722" s="208"/>
      <c r="D722" s="208"/>
      <c r="E722" s="210"/>
      <c r="F722" s="202"/>
      <c r="G722" s="26" t="s">
        <v>44</v>
      </c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  <c r="FM722" s="35"/>
      <c r="FN722" s="35"/>
      <c r="FO722" s="35"/>
      <c r="FP722" s="35"/>
      <c r="FQ722" s="35"/>
      <c r="FR722" s="35"/>
      <c r="FS722" s="35"/>
      <c r="FT722" s="35"/>
      <c r="FU722" s="35"/>
      <c r="FV722" s="35"/>
      <c r="FW722" s="35"/>
      <c r="FX722" s="35"/>
      <c r="FY722" s="35"/>
      <c r="FZ722" s="35"/>
      <c r="GA722" s="35"/>
      <c r="GB722" s="35"/>
      <c r="GC722" s="35"/>
      <c r="GD722" s="35"/>
      <c r="GE722" s="42"/>
    </row>
    <row r="723" spans="1:187" s="25" customFormat="1" ht="20.149999999999999" customHeight="1" x14ac:dyDescent="0.35">
      <c r="A723" s="211">
        <f t="shared" si="540"/>
        <v>354</v>
      </c>
      <c r="B723" s="213" t="str">
        <f ca="1">HYPERLINK("#"&amp;"PAINEL!"&amp;ADDRESS(ROW(PAINEL!$B$40)+$A723,2),TRIM(INDIRECT("PAINEL!"&amp;ADDRESS(ROW(PAINEL!$B$40)+$A723,COLUMN(LANÇAMENTOS!C719)))))</f>
        <v/>
      </c>
      <c r="C723" s="215" t="str">
        <f ca="1">TRIM(INDIRECT("PAINEL!"&amp;ADDRESS(ROW(PAINEL!$B$40)+$A723,COLUMN(LANÇAMENTOS!E719))))</f>
        <v/>
      </c>
      <c r="D723" s="215" t="str">
        <f ca="1">TRIM(INDIRECT("PAINEL!"&amp;ADDRESS(ROW(PAINEL!$B$40)+$A723,COLUMN(LANÇAMENTOS!K719))))</f>
        <v/>
      </c>
      <c r="E723" s="217"/>
      <c r="F723" s="199" t="str">
        <f t="shared" ref="F723" ca="1" si="583">IF(B723&lt;&gt;"",E723+SUM(H723:GE723)-SUM(H724:GE724),"")</f>
        <v/>
      </c>
      <c r="G723" s="27" t="s">
        <v>43</v>
      </c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6"/>
      <c r="BN723" s="36"/>
      <c r="BO723" s="36"/>
      <c r="BP723" s="36"/>
      <c r="BQ723" s="36"/>
      <c r="BR723" s="36"/>
      <c r="BS723" s="36"/>
      <c r="BT723" s="36"/>
      <c r="BU723" s="36"/>
      <c r="BV723" s="36"/>
      <c r="BW723" s="36"/>
      <c r="BX723" s="36"/>
      <c r="BY723" s="36"/>
      <c r="BZ723" s="36"/>
      <c r="CA723" s="36"/>
      <c r="CB723" s="36"/>
      <c r="CC723" s="36"/>
      <c r="CD723" s="36"/>
      <c r="CE723" s="36"/>
      <c r="CF723" s="36"/>
      <c r="CG723" s="36"/>
      <c r="CH723" s="36"/>
      <c r="CI723" s="36"/>
      <c r="CJ723" s="36"/>
      <c r="CK723" s="36"/>
      <c r="CL723" s="36"/>
      <c r="CM723" s="36"/>
      <c r="CN723" s="36"/>
      <c r="CO723" s="36"/>
      <c r="CP723" s="36"/>
      <c r="CQ723" s="36"/>
      <c r="CR723" s="36"/>
      <c r="CS723" s="36"/>
      <c r="CT723" s="36"/>
      <c r="CU723" s="36"/>
      <c r="CV723" s="36"/>
      <c r="CW723" s="36"/>
      <c r="CX723" s="36"/>
      <c r="CY723" s="36"/>
      <c r="CZ723" s="36"/>
      <c r="DA723" s="36"/>
      <c r="DB723" s="36"/>
      <c r="DC723" s="36"/>
      <c r="DD723" s="36"/>
      <c r="DE723" s="36"/>
      <c r="DF723" s="36"/>
      <c r="DG723" s="36"/>
      <c r="DH723" s="36"/>
      <c r="DI723" s="36"/>
      <c r="DJ723" s="36"/>
      <c r="DK723" s="36"/>
      <c r="DL723" s="36"/>
      <c r="DM723" s="36"/>
      <c r="DN723" s="36"/>
      <c r="DO723" s="36"/>
      <c r="DP723" s="36"/>
      <c r="DQ723" s="36"/>
      <c r="DR723" s="36"/>
      <c r="DS723" s="36"/>
      <c r="DT723" s="36"/>
      <c r="DU723" s="36"/>
      <c r="DV723" s="36"/>
      <c r="DW723" s="36"/>
      <c r="DX723" s="36"/>
      <c r="DY723" s="36"/>
      <c r="DZ723" s="36"/>
      <c r="EA723" s="36"/>
      <c r="EB723" s="36"/>
      <c r="EC723" s="36"/>
      <c r="ED723" s="36"/>
      <c r="EE723" s="36"/>
      <c r="EF723" s="36"/>
      <c r="EG723" s="36"/>
      <c r="EH723" s="36"/>
      <c r="EI723" s="36"/>
      <c r="EJ723" s="36"/>
      <c r="EK723" s="36"/>
      <c r="EL723" s="36"/>
      <c r="EM723" s="36"/>
      <c r="EN723" s="36"/>
      <c r="EO723" s="36"/>
      <c r="EP723" s="36"/>
      <c r="EQ723" s="36"/>
      <c r="ER723" s="36"/>
      <c r="ES723" s="36"/>
      <c r="ET723" s="36"/>
      <c r="EU723" s="36"/>
      <c r="EV723" s="36"/>
      <c r="EW723" s="36"/>
      <c r="EX723" s="36"/>
      <c r="EY723" s="36"/>
      <c r="EZ723" s="36"/>
      <c r="FA723" s="36"/>
      <c r="FB723" s="36"/>
      <c r="FC723" s="36"/>
      <c r="FD723" s="36"/>
      <c r="FE723" s="36"/>
      <c r="FF723" s="36"/>
      <c r="FG723" s="36"/>
      <c r="FH723" s="36"/>
      <c r="FI723" s="36"/>
      <c r="FJ723" s="36"/>
      <c r="FK723" s="36"/>
      <c r="FL723" s="36"/>
      <c r="FM723" s="36"/>
      <c r="FN723" s="36"/>
      <c r="FO723" s="36"/>
      <c r="FP723" s="36"/>
      <c r="FQ723" s="36"/>
      <c r="FR723" s="36"/>
      <c r="FS723" s="36"/>
      <c r="FT723" s="36"/>
      <c r="FU723" s="36"/>
      <c r="FV723" s="36"/>
      <c r="FW723" s="36"/>
      <c r="FX723" s="36"/>
      <c r="FY723" s="36"/>
      <c r="FZ723" s="36"/>
      <c r="GA723" s="36"/>
      <c r="GB723" s="36"/>
      <c r="GC723" s="36"/>
      <c r="GD723" s="36"/>
      <c r="GE723" s="37"/>
    </row>
    <row r="724" spans="1:187" s="25" customFormat="1" ht="20.149999999999999" customHeight="1" x14ac:dyDescent="0.35">
      <c r="A724" s="212"/>
      <c r="B724" s="214"/>
      <c r="C724" s="216"/>
      <c r="D724" s="216"/>
      <c r="E724" s="218"/>
      <c r="F724" s="200"/>
      <c r="G724" s="28" t="s">
        <v>44</v>
      </c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  <c r="FZ724" s="38"/>
      <c r="GA724" s="38"/>
      <c r="GB724" s="38"/>
      <c r="GC724" s="38"/>
      <c r="GD724" s="38"/>
      <c r="GE724" s="39"/>
    </row>
    <row r="725" spans="1:187" s="25" customFormat="1" ht="20.149999999999999" customHeight="1" x14ac:dyDescent="0.35">
      <c r="A725" s="203">
        <f t="shared" ref="A725" si="584">A723+1</f>
        <v>355</v>
      </c>
      <c r="B725" s="205" t="str">
        <f ca="1">HYPERLINK("#"&amp;"PAINEL!"&amp;ADDRESS(ROW(PAINEL!$B$40)+$A725,2),TRIM(INDIRECT("PAINEL!"&amp;ADDRESS(ROW(PAINEL!$B$40)+$A725,COLUMN(LANÇAMENTOS!C721)))))</f>
        <v/>
      </c>
      <c r="C725" s="207" t="str">
        <f ca="1">TRIM(INDIRECT("PAINEL!"&amp;ADDRESS(ROW(PAINEL!$B$40)+$A725,COLUMN(LANÇAMENTOS!E721))))</f>
        <v/>
      </c>
      <c r="D725" s="207" t="str">
        <f ca="1">TRIM(INDIRECT("PAINEL!"&amp;ADDRESS(ROW(PAINEL!$B$40)+$A725,COLUMN(LANÇAMENTOS!K721))))</f>
        <v/>
      </c>
      <c r="E725" s="209"/>
      <c r="F725" s="201" t="str">
        <f t="shared" ref="F725" ca="1" si="585">IF(B725&lt;&gt;"",E725+SUM(H725:GE725)-SUM(H726:GE726),"")</f>
        <v/>
      </c>
      <c r="G725" s="29" t="s">
        <v>43</v>
      </c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  <c r="CH725" s="40"/>
      <c r="CI725" s="40"/>
      <c r="CJ725" s="40"/>
      <c r="CK725" s="40"/>
      <c r="CL725" s="40"/>
      <c r="CM725" s="40"/>
      <c r="CN725" s="40"/>
      <c r="CO725" s="40"/>
      <c r="CP725" s="40"/>
      <c r="CQ725" s="40"/>
      <c r="CR725" s="40"/>
      <c r="CS725" s="40"/>
      <c r="CT725" s="40"/>
      <c r="CU725" s="40"/>
      <c r="CV725" s="40"/>
      <c r="CW725" s="40"/>
      <c r="CX725" s="40"/>
      <c r="CY725" s="40"/>
      <c r="CZ725" s="40"/>
      <c r="DA725" s="40"/>
      <c r="DB725" s="40"/>
      <c r="DC725" s="40"/>
      <c r="DD725" s="40"/>
      <c r="DE725" s="40"/>
      <c r="DF725" s="40"/>
      <c r="DG725" s="40"/>
      <c r="DH725" s="40"/>
      <c r="DI725" s="40"/>
      <c r="DJ725" s="40"/>
      <c r="DK725" s="40"/>
      <c r="DL725" s="40"/>
      <c r="DM725" s="40"/>
      <c r="DN725" s="40"/>
      <c r="DO725" s="40"/>
      <c r="DP725" s="40"/>
      <c r="DQ725" s="40"/>
      <c r="DR725" s="40"/>
      <c r="DS725" s="40"/>
      <c r="DT725" s="40"/>
      <c r="DU725" s="40"/>
      <c r="DV725" s="40"/>
      <c r="DW725" s="40"/>
      <c r="DX725" s="40"/>
      <c r="DY725" s="40"/>
      <c r="DZ725" s="40"/>
      <c r="EA725" s="40"/>
      <c r="EB725" s="40"/>
      <c r="EC725" s="40"/>
      <c r="ED725" s="40"/>
      <c r="EE725" s="40"/>
      <c r="EF725" s="40"/>
      <c r="EG725" s="40"/>
      <c r="EH725" s="40"/>
      <c r="EI725" s="40"/>
      <c r="EJ725" s="40"/>
      <c r="EK725" s="40"/>
      <c r="EL725" s="40"/>
      <c r="EM725" s="40"/>
      <c r="EN725" s="40"/>
      <c r="EO725" s="40"/>
      <c r="EP725" s="40"/>
      <c r="EQ725" s="40"/>
      <c r="ER725" s="40"/>
      <c r="ES725" s="40"/>
      <c r="ET725" s="40"/>
      <c r="EU725" s="40"/>
      <c r="EV725" s="40"/>
      <c r="EW725" s="40"/>
      <c r="EX725" s="40"/>
      <c r="EY725" s="40"/>
      <c r="EZ725" s="40"/>
      <c r="FA725" s="40"/>
      <c r="FB725" s="40"/>
      <c r="FC725" s="40"/>
      <c r="FD725" s="40"/>
      <c r="FE725" s="40"/>
      <c r="FF725" s="40"/>
      <c r="FG725" s="40"/>
      <c r="FH725" s="40"/>
      <c r="FI725" s="40"/>
      <c r="FJ725" s="40"/>
      <c r="FK725" s="40"/>
      <c r="FL725" s="40"/>
      <c r="FM725" s="40"/>
      <c r="FN725" s="40"/>
      <c r="FO725" s="40"/>
      <c r="FP725" s="40"/>
      <c r="FQ725" s="40"/>
      <c r="FR725" s="40"/>
      <c r="FS725" s="40"/>
      <c r="FT725" s="40"/>
      <c r="FU725" s="40"/>
      <c r="FV725" s="40"/>
      <c r="FW725" s="40"/>
      <c r="FX725" s="40"/>
      <c r="FY725" s="40"/>
      <c r="FZ725" s="40"/>
      <c r="GA725" s="40"/>
      <c r="GB725" s="40"/>
      <c r="GC725" s="40"/>
      <c r="GD725" s="40"/>
      <c r="GE725" s="41"/>
    </row>
    <row r="726" spans="1:187" s="25" customFormat="1" ht="20.149999999999999" customHeight="1" x14ac:dyDescent="0.35">
      <c r="A726" s="204"/>
      <c r="B726" s="206"/>
      <c r="C726" s="208"/>
      <c r="D726" s="208"/>
      <c r="E726" s="210"/>
      <c r="F726" s="202"/>
      <c r="G726" s="26" t="s">
        <v>44</v>
      </c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  <c r="FM726" s="35"/>
      <c r="FN726" s="35"/>
      <c r="FO726" s="35"/>
      <c r="FP726" s="35"/>
      <c r="FQ726" s="35"/>
      <c r="FR726" s="35"/>
      <c r="FS726" s="35"/>
      <c r="FT726" s="35"/>
      <c r="FU726" s="35"/>
      <c r="FV726" s="35"/>
      <c r="FW726" s="35"/>
      <c r="FX726" s="35"/>
      <c r="FY726" s="35"/>
      <c r="FZ726" s="35"/>
      <c r="GA726" s="35"/>
      <c r="GB726" s="35"/>
      <c r="GC726" s="35"/>
      <c r="GD726" s="35"/>
      <c r="GE726" s="42"/>
    </row>
    <row r="727" spans="1:187" s="25" customFormat="1" ht="20.149999999999999" customHeight="1" x14ac:dyDescent="0.35">
      <c r="A727" s="211">
        <f t="shared" si="540"/>
        <v>356</v>
      </c>
      <c r="B727" s="213" t="str">
        <f ca="1">HYPERLINK("#"&amp;"PAINEL!"&amp;ADDRESS(ROW(PAINEL!$B$40)+$A727,2),TRIM(INDIRECT("PAINEL!"&amp;ADDRESS(ROW(PAINEL!$B$40)+$A727,COLUMN(LANÇAMENTOS!C723)))))</f>
        <v/>
      </c>
      <c r="C727" s="215" t="str">
        <f ca="1">TRIM(INDIRECT("PAINEL!"&amp;ADDRESS(ROW(PAINEL!$B$40)+$A727,COLUMN(LANÇAMENTOS!E723))))</f>
        <v/>
      </c>
      <c r="D727" s="215" t="str">
        <f ca="1">TRIM(INDIRECT("PAINEL!"&amp;ADDRESS(ROW(PAINEL!$B$40)+$A727,COLUMN(LANÇAMENTOS!K723))))</f>
        <v/>
      </c>
      <c r="E727" s="217"/>
      <c r="F727" s="199" t="str">
        <f t="shared" ref="F727" ca="1" si="586">IF(B727&lt;&gt;"",E727+SUM(H727:GE727)-SUM(H728:GE728),"")</f>
        <v/>
      </c>
      <c r="G727" s="27" t="s">
        <v>43</v>
      </c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36"/>
      <c r="BM727" s="36"/>
      <c r="BN727" s="36"/>
      <c r="BO727" s="36"/>
      <c r="BP727" s="36"/>
      <c r="BQ727" s="36"/>
      <c r="BR727" s="36"/>
      <c r="BS727" s="36"/>
      <c r="BT727" s="36"/>
      <c r="BU727" s="36"/>
      <c r="BV727" s="36"/>
      <c r="BW727" s="36"/>
      <c r="BX727" s="36"/>
      <c r="BY727" s="36"/>
      <c r="BZ727" s="36"/>
      <c r="CA727" s="36"/>
      <c r="CB727" s="36"/>
      <c r="CC727" s="36"/>
      <c r="CD727" s="36"/>
      <c r="CE727" s="36"/>
      <c r="CF727" s="36"/>
      <c r="CG727" s="36"/>
      <c r="CH727" s="36"/>
      <c r="CI727" s="36"/>
      <c r="CJ727" s="36"/>
      <c r="CK727" s="36"/>
      <c r="CL727" s="36"/>
      <c r="CM727" s="36"/>
      <c r="CN727" s="36"/>
      <c r="CO727" s="36"/>
      <c r="CP727" s="36"/>
      <c r="CQ727" s="36"/>
      <c r="CR727" s="36"/>
      <c r="CS727" s="36"/>
      <c r="CT727" s="36"/>
      <c r="CU727" s="36"/>
      <c r="CV727" s="36"/>
      <c r="CW727" s="36"/>
      <c r="CX727" s="36"/>
      <c r="CY727" s="36"/>
      <c r="CZ727" s="36"/>
      <c r="DA727" s="36"/>
      <c r="DB727" s="36"/>
      <c r="DC727" s="36"/>
      <c r="DD727" s="36"/>
      <c r="DE727" s="36"/>
      <c r="DF727" s="36"/>
      <c r="DG727" s="36"/>
      <c r="DH727" s="36"/>
      <c r="DI727" s="36"/>
      <c r="DJ727" s="36"/>
      <c r="DK727" s="36"/>
      <c r="DL727" s="36"/>
      <c r="DM727" s="36"/>
      <c r="DN727" s="36"/>
      <c r="DO727" s="36"/>
      <c r="DP727" s="36"/>
      <c r="DQ727" s="36"/>
      <c r="DR727" s="36"/>
      <c r="DS727" s="36"/>
      <c r="DT727" s="36"/>
      <c r="DU727" s="36"/>
      <c r="DV727" s="36"/>
      <c r="DW727" s="36"/>
      <c r="DX727" s="36"/>
      <c r="DY727" s="36"/>
      <c r="DZ727" s="36"/>
      <c r="EA727" s="36"/>
      <c r="EB727" s="36"/>
      <c r="EC727" s="36"/>
      <c r="ED727" s="36"/>
      <c r="EE727" s="36"/>
      <c r="EF727" s="36"/>
      <c r="EG727" s="36"/>
      <c r="EH727" s="36"/>
      <c r="EI727" s="36"/>
      <c r="EJ727" s="36"/>
      <c r="EK727" s="36"/>
      <c r="EL727" s="36"/>
      <c r="EM727" s="36"/>
      <c r="EN727" s="36"/>
      <c r="EO727" s="36"/>
      <c r="EP727" s="36"/>
      <c r="EQ727" s="36"/>
      <c r="ER727" s="36"/>
      <c r="ES727" s="36"/>
      <c r="ET727" s="36"/>
      <c r="EU727" s="36"/>
      <c r="EV727" s="36"/>
      <c r="EW727" s="36"/>
      <c r="EX727" s="36"/>
      <c r="EY727" s="36"/>
      <c r="EZ727" s="36"/>
      <c r="FA727" s="36"/>
      <c r="FB727" s="36"/>
      <c r="FC727" s="36"/>
      <c r="FD727" s="36"/>
      <c r="FE727" s="36"/>
      <c r="FF727" s="36"/>
      <c r="FG727" s="36"/>
      <c r="FH727" s="36"/>
      <c r="FI727" s="36"/>
      <c r="FJ727" s="36"/>
      <c r="FK727" s="36"/>
      <c r="FL727" s="36"/>
      <c r="FM727" s="36"/>
      <c r="FN727" s="36"/>
      <c r="FO727" s="36"/>
      <c r="FP727" s="36"/>
      <c r="FQ727" s="36"/>
      <c r="FR727" s="36"/>
      <c r="FS727" s="36"/>
      <c r="FT727" s="36"/>
      <c r="FU727" s="36"/>
      <c r="FV727" s="36"/>
      <c r="FW727" s="36"/>
      <c r="FX727" s="36"/>
      <c r="FY727" s="36"/>
      <c r="FZ727" s="36"/>
      <c r="GA727" s="36"/>
      <c r="GB727" s="36"/>
      <c r="GC727" s="36"/>
      <c r="GD727" s="36"/>
      <c r="GE727" s="37"/>
    </row>
    <row r="728" spans="1:187" s="25" customFormat="1" ht="20.149999999999999" customHeight="1" x14ac:dyDescent="0.35">
      <c r="A728" s="212"/>
      <c r="B728" s="214"/>
      <c r="C728" s="216"/>
      <c r="D728" s="216"/>
      <c r="E728" s="218"/>
      <c r="F728" s="200"/>
      <c r="G728" s="28" t="s">
        <v>44</v>
      </c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  <c r="FZ728" s="38"/>
      <c r="GA728" s="38"/>
      <c r="GB728" s="38"/>
      <c r="GC728" s="38"/>
      <c r="GD728" s="38"/>
      <c r="GE728" s="39"/>
    </row>
    <row r="729" spans="1:187" s="25" customFormat="1" ht="20.149999999999999" customHeight="1" x14ac:dyDescent="0.35">
      <c r="A729" s="203">
        <f t="shared" ref="A729" si="587">A727+1</f>
        <v>357</v>
      </c>
      <c r="B729" s="205" t="str">
        <f ca="1">HYPERLINK("#"&amp;"PAINEL!"&amp;ADDRESS(ROW(PAINEL!$B$40)+$A729,2),TRIM(INDIRECT("PAINEL!"&amp;ADDRESS(ROW(PAINEL!$B$40)+$A729,COLUMN(LANÇAMENTOS!C725)))))</f>
        <v/>
      </c>
      <c r="C729" s="207" t="str">
        <f ca="1">TRIM(INDIRECT("PAINEL!"&amp;ADDRESS(ROW(PAINEL!$B$40)+$A729,COLUMN(LANÇAMENTOS!E725))))</f>
        <v/>
      </c>
      <c r="D729" s="207" t="str">
        <f ca="1">TRIM(INDIRECT("PAINEL!"&amp;ADDRESS(ROW(PAINEL!$B$40)+$A729,COLUMN(LANÇAMENTOS!K725))))</f>
        <v/>
      </c>
      <c r="E729" s="209"/>
      <c r="F729" s="201" t="str">
        <f t="shared" ref="F729" ca="1" si="588">IF(B729&lt;&gt;"",E729+SUM(H729:GE729)-SUM(H730:GE730),"")</f>
        <v/>
      </c>
      <c r="G729" s="29" t="s">
        <v>43</v>
      </c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  <c r="CH729" s="40"/>
      <c r="CI729" s="40"/>
      <c r="CJ729" s="40"/>
      <c r="CK729" s="40"/>
      <c r="CL729" s="40"/>
      <c r="CM729" s="40"/>
      <c r="CN729" s="40"/>
      <c r="CO729" s="40"/>
      <c r="CP729" s="40"/>
      <c r="CQ729" s="40"/>
      <c r="CR729" s="40"/>
      <c r="CS729" s="40"/>
      <c r="CT729" s="40"/>
      <c r="CU729" s="40"/>
      <c r="CV729" s="40"/>
      <c r="CW729" s="40"/>
      <c r="CX729" s="40"/>
      <c r="CY729" s="40"/>
      <c r="CZ729" s="40"/>
      <c r="DA729" s="40"/>
      <c r="DB729" s="40"/>
      <c r="DC729" s="40"/>
      <c r="DD729" s="40"/>
      <c r="DE729" s="40"/>
      <c r="DF729" s="40"/>
      <c r="DG729" s="40"/>
      <c r="DH729" s="40"/>
      <c r="DI729" s="40"/>
      <c r="DJ729" s="40"/>
      <c r="DK729" s="40"/>
      <c r="DL729" s="40"/>
      <c r="DM729" s="40"/>
      <c r="DN729" s="40"/>
      <c r="DO729" s="40"/>
      <c r="DP729" s="40"/>
      <c r="DQ729" s="40"/>
      <c r="DR729" s="40"/>
      <c r="DS729" s="40"/>
      <c r="DT729" s="40"/>
      <c r="DU729" s="40"/>
      <c r="DV729" s="40"/>
      <c r="DW729" s="40"/>
      <c r="DX729" s="40"/>
      <c r="DY729" s="40"/>
      <c r="DZ729" s="40"/>
      <c r="EA729" s="40"/>
      <c r="EB729" s="40"/>
      <c r="EC729" s="40"/>
      <c r="ED729" s="40"/>
      <c r="EE729" s="40"/>
      <c r="EF729" s="40"/>
      <c r="EG729" s="40"/>
      <c r="EH729" s="40"/>
      <c r="EI729" s="40"/>
      <c r="EJ729" s="40"/>
      <c r="EK729" s="40"/>
      <c r="EL729" s="40"/>
      <c r="EM729" s="40"/>
      <c r="EN729" s="40"/>
      <c r="EO729" s="40"/>
      <c r="EP729" s="40"/>
      <c r="EQ729" s="40"/>
      <c r="ER729" s="40"/>
      <c r="ES729" s="40"/>
      <c r="ET729" s="40"/>
      <c r="EU729" s="40"/>
      <c r="EV729" s="40"/>
      <c r="EW729" s="40"/>
      <c r="EX729" s="40"/>
      <c r="EY729" s="40"/>
      <c r="EZ729" s="40"/>
      <c r="FA729" s="40"/>
      <c r="FB729" s="40"/>
      <c r="FC729" s="40"/>
      <c r="FD729" s="40"/>
      <c r="FE729" s="40"/>
      <c r="FF729" s="40"/>
      <c r="FG729" s="40"/>
      <c r="FH729" s="40"/>
      <c r="FI729" s="40"/>
      <c r="FJ729" s="40"/>
      <c r="FK729" s="40"/>
      <c r="FL729" s="40"/>
      <c r="FM729" s="40"/>
      <c r="FN729" s="40"/>
      <c r="FO729" s="40"/>
      <c r="FP729" s="40"/>
      <c r="FQ729" s="40"/>
      <c r="FR729" s="40"/>
      <c r="FS729" s="40"/>
      <c r="FT729" s="40"/>
      <c r="FU729" s="40"/>
      <c r="FV729" s="40"/>
      <c r="FW729" s="40"/>
      <c r="FX729" s="40"/>
      <c r="FY729" s="40"/>
      <c r="FZ729" s="40"/>
      <c r="GA729" s="40"/>
      <c r="GB729" s="40"/>
      <c r="GC729" s="40"/>
      <c r="GD729" s="40"/>
      <c r="GE729" s="41"/>
    </row>
    <row r="730" spans="1:187" s="25" customFormat="1" ht="20.149999999999999" customHeight="1" x14ac:dyDescent="0.35">
      <c r="A730" s="204"/>
      <c r="B730" s="206"/>
      <c r="C730" s="208"/>
      <c r="D730" s="208"/>
      <c r="E730" s="210"/>
      <c r="F730" s="202"/>
      <c r="G730" s="26" t="s">
        <v>44</v>
      </c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  <c r="FL730" s="35"/>
      <c r="FM730" s="35"/>
      <c r="FN730" s="35"/>
      <c r="FO730" s="35"/>
      <c r="FP730" s="35"/>
      <c r="FQ730" s="35"/>
      <c r="FR730" s="35"/>
      <c r="FS730" s="35"/>
      <c r="FT730" s="35"/>
      <c r="FU730" s="35"/>
      <c r="FV730" s="35"/>
      <c r="FW730" s="35"/>
      <c r="FX730" s="35"/>
      <c r="FY730" s="35"/>
      <c r="FZ730" s="35"/>
      <c r="GA730" s="35"/>
      <c r="GB730" s="35"/>
      <c r="GC730" s="35"/>
      <c r="GD730" s="35"/>
      <c r="GE730" s="42"/>
    </row>
    <row r="731" spans="1:187" s="25" customFormat="1" ht="20.149999999999999" customHeight="1" x14ac:dyDescent="0.35">
      <c r="A731" s="211">
        <f t="shared" ref="A731:A791" si="589">A729+1</f>
        <v>358</v>
      </c>
      <c r="B731" s="213" t="str">
        <f ca="1">HYPERLINK("#"&amp;"PAINEL!"&amp;ADDRESS(ROW(PAINEL!$B$40)+$A731,2),TRIM(INDIRECT("PAINEL!"&amp;ADDRESS(ROW(PAINEL!$B$40)+$A731,COLUMN(LANÇAMENTOS!C727)))))</f>
        <v/>
      </c>
      <c r="C731" s="215" t="str">
        <f ca="1">TRIM(INDIRECT("PAINEL!"&amp;ADDRESS(ROW(PAINEL!$B$40)+$A731,COLUMN(LANÇAMENTOS!E727))))</f>
        <v/>
      </c>
      <c r="D731" s="215" t="str">
        <f ca="1">TRIM(INDIRECT("PAINEL!"&amp;ADDRESS(ROW(PAINEL!$B$40)+$A731,COLUMN(LANÇAMENTOS!K727))))</f>
        <v/>
      </c>
      <c r="E731" s="217"/>
      <c r="F731" s="199" t="str">
        <f t="shared" ref="F731" ca="1" si="590">IF(B731&lt;&gt;"",E731+SUM(H731:GE731)-SUM(H732:GE732),"")</f>
        <v/>
      </c>
      <c r="G731" s="27" t="s">
        <v>43</v>
      </c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L731" s="36"/>
      <c r="CM731" s="36"/>
      <c r="CN731" s="36"/>
      <c r="CO731" s="36"/>
      <c r="CP731" s="36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A731" s="36"/>
      <c r="DB731" s="36"/>
      <c r="DC731" s="36"/>
      <c r="DD731" s="36"/>
      <c r="DE731" s="36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P731" s="36"/>
      <c r="DQ731" s="36"/>
      <c r="DR731" s="36"/>
      <c r="DS731" s="36"/>
      <c r="DT731" s="36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E731" s="36"/>
      <c r="EF731" s="36"/>
      <c r="EG731" s="36"/>
      <c r="EH731" s="36"/>
      <c r="EI731" s="36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  <c r="ET731" s="36"/>
      <c r="EU731" s="36"/>
      <c r="EV731" s="36"/>
      <c r="EW731" s="36"/>
      <c r="EX731" s="36"/>
      <c r="EY731" s="36"/>
      <c r="EZ731" s="36"/>
      <c r="FA731" s="36"/>
      <c r="FB731" s="36"/>
      <c r="FC731" s="36"/>
      <c r="FD731" s="36"/>
      <c r="FE731" s="36"/>
      <c r="FF731" s="36"/>
      <c r="FG731" s="36"/>
      <c r="FH731" s="36"/>
      <c r="FI731" s="36"/>
      <c r="FJ731" s="36"/>
      <c r="FK731" s="36"/>
      <c r="FL731" s="36"/>
      <c r="FM731" s="36"/>
      <c r="FN731" s="36"/>
      <c r="FO731" s="36"/>
      <c r="FP731" s="36"/>
      <c r="FQ731" s="36"/>
      <c r="FR731" s="36"/>
      <c r="FS731" s="36"/>
      <c r="FT731" s="36"/>
      <c r="FU731" s="36"/>
      <c r="FV731" s="36"/>
      <c r="FW731" s="36"/>
      <c r="FX731" s="36"/>
      <c r="FY731" s="36"/>
      <c r="FZ731" s="36"/>
      <c r="GA731" s="36"/>
      <c r="GB731" s="36"/>
      <c r="GC731" s="36"/>
      <c r="GD731" s="36"/>
      <c r="GE731" s="37"/>
    </row>
    <row r="732" spans="1:187" s="25" customFormat="1" ht="20.149999999999999" customHeight="1" x14ac:dyDescent="0.35">
      <c r="A732" s="212"/>
      <c r="B732" s="214"/>
      <c r="C732" s="216"/>
      <c r="D732" s="216"/>
      <c r="E732" s="218"/>
      <c r="F732" s="200"/>
      <c r="G732" s="28" t="s">
        <v>44</v>
      </c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  <c r="FZ732" s="38"/>
      <c r="GA732" s="38"/>
      <c r="GB732" s="38"/>
      <c r="GC732" s="38"/>
      <c r="GD732" s="38"/>
      <c r="GE732" s="39"/>
    </row>
    <row r="733" spans="1:187" s="25" customFormat="1" ht="20.149999999999999" customHeight="1" x14ac:dyDescent="0.35">
      <c r="A733" s="203">
        <f t="shared" ref="A733" si="591">A731+1</f>
        <v>359</v>
      </c>
      <c r="B733" s="205" t="str">
        <f ca="1">HYPERLINK("#"&amp;"PAINEL!"&amp;ADDRESS(ROW(PAINEL!$B$40)+$A733,2),TRIM(INDIRECT("PAINEL!"&amp;ADDRESS(ROW(PAINEL!$B$40)+$A733,COLUMN(LANÇAMENTOS!C729)))))</f>
        <v/>
      </c>
      <c r="C733" s="207" t="str">
        <f ca="1">TRIM(INDIRECT("PAINEL!"&amp;ADDRESS(ROW(PAINEL!$B$40)+$A733,COLUMN(LANÇAMENTOS!E729))))</f>
        <v/>
      </c>
      <c r="D733" s="207" t="str">
        <f ca="1">TRIM(INDIRECT("PAINEL!"&amp;ADDRESS(ROW(PAINEL!$B$40)+$A733,COLUMN(LANÇAMENTOS!K729))))</f>
        <v/>
      </c>
      <c r="E733" s="209"/>
      <c r="F733" s="201" t="str">
        <f t="shared" ref="F733" ca="1" si="592">IF(B733&lt;&gt;"",E733+SUM(H733:GE733)-SUM(H734:GE734),"")</f>
        <v/>
      </c>
      <c r="G733" s="29" t="s">
        <v>43</v>
      </c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  <c r="CH733" s="40"/>
      <c r="CI733" s="40"/>
      <c r="CJ733" s="40"/>
      <c r="CK733" s="40"/>
      <c r="CL733" s="40"/>
      <c r="CM733" s="40"/>
      <c r="CN733" s="40"/>
      <c r="CO733" s="40"/>
      <c r="CP733" s="40"/>
      <c r="CQ733" s="40"/>
      <c r="CR733" s="40"/>
      <c r="CS733" s="40"/>
      <c r="CT733" s="40"/>
      <c r="CU733" s="40"/>
      <c r="CV733" s="40"/>
      <c r="CW733" s="40"/>
      <c r="CX733" s="40"/>
      <c r="CY733" s="40"/>
      <c r="CZ733" s="40"/>
      <c r="DA733" s="40"/>
      <c r="DB733" s="40"/>
      <c r="DC733" s="40"/>
      <c r="DD733" s="40"/>
      <c r="DE733" s="40"/>
      <c r="DF733" s="40"/>
      <c r="DG733" s="40"/>
      <c r="DH733" s="40"/>
      <c r="DI733" s="40"/>
      <c r="DJ733" s="40"/>
      <c r="DK733" s="40"/>
      <c r="DL733" s="40"/>
      <c r="DM733" s="40"/>
      <c r="DN733" s="40"/>
      <c r="DO733" s="40"/>
      <c r="DP733" s="40"/>
      <c r="DQ733" s="40"/>
      <c r="DR733" s="40"/>
      <c r="DS733" s="40"/>
      <c r="DT733" s="40"/>
      <c r="DU733" s="40"/>
      <c r="DV733" s="40"/>
      <c r="DW733" s="40"/>
      <c r="DX733" s="40"/>
      <c r="DY733" s="40"/>
      <c r="DZ733" s="40"/>
      <c r="EA733" s="40"/>
      <c r="EB733" s="40"/>
      <c r="EC733" s="40"/>
      <c r="ED733" s="40"/>
      <c r="EE733" s="40"/>
      <c r="EF733" s="40"/>
      <c r="EG733" s="40"/>
      <c r="EH733" s="40"/>
      <c r="EI733" s="40"/>
      <c r="EJ733" s="40"/>
      <c r="EK733" s="40"/>
      <c r="EL733" s="40"/>
      <c r="EM733" s="40"/>
      <c r="EN733" s="40"/>
      <c r="EO733" s="40"/>
      <c r="EP733" s="40"/>
      <c r="EQ733" s="40"/>
      <c r="ER733" s="40"/>
      <c r="ES733" s="40"/>
      <c r="ET733" s="40"/>
      <c r="EU733" s="40"/>
      <c r="EV733" s="40"/>
      <c r="EW733" s="40"/>
      <c r="EX733" s="40"/>
      <c r="EY733" s="40"/>
      <c r="EZ733" s="40"/>
      <c r="FA733" s="40"/>
      <c r="FB733" s="40"/>
      <c r="FC733" s="40"/>
      <c r="FD733" s="40"/>
      <c r="FE733" s="40"/>
      <c r="FF733" s="40"/>
      <c r="FG733" s="40"/>
      <c r="FH733" s="40"/>
      <c r="FI733" s="40"/>
      <c r="FJ733" s="40"/>
      <c r="FK733" s="40"/>
      <c r="FL733" s="40"/>
      <c r="FM733" s="40"/>
      <c r="FN733" s="40"/>
      <c r="FO733" s="40"/>
      <c r="FP733" s="40"/>
      <c r="FQ733" s="40"/>
      <c r="FR733" s="40"/>
      <c r="FS733" s="40"/>
      <c r="FT733" s="40"/>
      <c r="FU733" s="40"/>
      <c r="FV733" s="40"/>
      <c r="FW733" s="40"/>
      <c r="FX733" s="40"/>
      <c r="FY733" s="40"/>
      <c r="FZ733" s="40"/>
      <c r="GA733" s="40"/>
      <c r="GB733" s="40"/>
      <c r="GC733" s="40"/>
      <c r="GD733" s="40"/>
      <c r="GE733" s="41"/>
    </row>
    <row r="734" spans="1:187" s="25" customFormat="1" ht="20.149999999999999" customHeight="1" x14ac:dyDescent="0.35">
      <c r="A734" s="204"/>
      <c r="B734" s="206"/>
      <c r="C734" s="208"/>
      <c r="D734" s="208"/>
      <c r="E734" s="210"/>
      <c r="F734" s="202"/>
      <c r="G734" s="26" t="s">
        <v>44</v>
      </c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DN734" s="35"/>
      <c r="DO734" s="35"/>
      <c r="DP734" s="35"/>
      <c r="DQ734" s="35"/>
      <c r="DR734" s="35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  <c r="FL734" s="35"/>
      <c r="FM734" s="35"/>
      <c r="FN734" s="35"/>
      <c r="FO734" s="35"/>
      <c r="FP734" s="35"/>
      <c r="FQ734" s="35"/>
      <c r="FR734" s="35"/>
      <c r="FS734" s="35"/>
      <c r="FT734" s="35"/>
      <c r="FU734" s="35"/>
      <c r="FV734" s="35"/>
      <c r="FW734" s="35"/>
      <c r="FX734" s="35"/>
      <c r="FY734" s="35"/>
      <c r="FZ734" s="35"/>
      <c r="GA734" s="35"/>
      <c r="GB734" s="35"/>
      <c r="GC734" s="35"/>
      <c r="GD734" s="35"/>
      <c r="GE734" s="42"/>
    </row>
    <row r="735" spans="1:187" s="25" customFormat="1" ht="20.149999999999999" customHeight="1" x14ac:dyDescent="0.35">
      <c r="A735" s="211">
        <f t="shared" si="589"/>
        <v>360</v>
      </c>
      <c r="B735" s="213" t="str">
        <f ca="1">HYPERLINK("#"&amp;"PAINEL!"&amp;ADDRESS(ROW(PAINEL!$B$40)+$A735,2),TRIM(INDIRECT("PAINEL!"&amp;ADDRESS(ROW(PAINEL!$B$40)+$A735,COLUMN(LANÇAMENTOS!C731)))))</f>
        <v/>
      </c>
      <c r="C735" s="215" t="str">
        <f ca="1">TRIM(INDIRECT("PAINEL!"&amp;ADDRESS(ROW(PAINEL!$B$40)+$A735,COLUMN(LANÇAMENTOS!E731))))</f>
        <v/>
      </c>
      <c r="D735" s="215" t="str">
        <f ca="1">TRIM(INDIRECT("PAINEL!"&amp;ADDRESS(ROW(PAINEL!$B$40)+$A735,COLUMN(LANÇAMENTOS!K731))))</f>
        <v/>
      </c>
      <c r="E735" s="217"/>
      <c r="F735" s="199" t="str">
        <f t="shared" ref="F735" ca="1" si="593">IF(B735&lt;&gt;"",E735+SUM(H735:GE735)-SUM(H736:GE736),"")</f>
        <v/>
      </c>
      <c r="G735" s="27" t="s">
        <v>43</v>
      </c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  <c r="BY735" s="36"/>
      <c r="BZ735" s="36"/>
      <c r="CA735" s="36"/>
      <c r="CB735" s="36"/>
      <c r="CC735" s="36"/>
      <c r="CD735" s="36"/>
      <c r="CE735" s="36"/>
      <c r="CF735" s="36"/>
      <c r="CG735" s="36"/>
      <c r="CH735" s="36"/>
      <c r="CI735" s="36"/>
      <c r="CJ735" s="36"/>
      <c r="CK735" s="36"/>
      <c r="CL735" s="36"/>
      <c r="CM735" s="36"/>
      <c r="CN735" s="36"/>
      <c r="CO735" s="36"/>
      <c r="CP735" s="36"/>
      <c r="CQ735" s="36"/>
      <c r="CR735" s="36"/>
      <c r="CS735" s="36"/>
      <c r="CT735" s="36"/>
      <c r="CU735" s="36"/>
      <c r="CV735" s="36"/>
      <c r="CW735" s="36"/>
      <c r="CX735" s="36"/>
      <c r="CY735" s="36"/>
      <c r="CZ735" s="36"/>
      <c r="DA735" s="36"/>
      <c r="DB735" s="36"/>
      <c r="DC735" s="36"/>
      <c r="DD735" s="36"/>
      <c r="DE735" s="36"/>
      <c r="DF735" s="36"/>
      <c r="DG735" s="36"/>
      <c r="DH735" s="36"/>
      <c r="DI735" s="36"/>
      <c r="DJ735" s="36"/>
      <c r="DK735" s="36"/>
      <c r="DL735" s="36"/>
      <c r="DM735" s="36"/>
      <c r="DN735" s="36"/>
      <c r="DO735" s="36"/>
      <c r="DP735" s="36"/>
      <c r="DQ735" s="36"/>
      <c r="DR735" s="36"/>
      <c r="DS735" s="36"/>
      <c r="DT735" s="36"/>
      <c r="DU735" s="36"/>
      <c r="DV735" s="36"/>
      <c r="DW735" s="36"/>
      <c r="DX735" s="36"/>
      <c r="DY735" s="36"/>
      <c r="DZ735" s="36"/>
      <c r="EA735" s="36"/>
      <c r="EB735" s="36"/>
      <c r="EC735" s="36"/>
      <c r="ED735" s="36"/>
      <c r="EE735" s="36"/>
      <c r="EF735" s="36"/>
      <c r="EG735" s="36"/>
      <c r="EH735" s="36"/>
      <c r="EI735" s="36"/>
      <c r="EJ735" s="36"/>
      <c r="EK735" s="36"/>
      <c r="EL735" s="36"/>
      <c r="EM735" s="36"/>
      <c r="EN735" s="36"/>
      <c r="EO735" s="36"/>
      <c r="EP735" s="36"/>
      <c r="EQ735" s="36"/>
      <c r="ER735" s="36"/>
      <c r="ES735" s="36"/>
      <c r="ET735" s="36"/>
      <c r="EU735" s="36"/>
      <c r="EV735" s="36"/>
      <c r="EW735" s="36"/>
      <c r="EX735" s="36"/>
      <c r="EY735" s="36"/>
      <c r="EZ735" s="36"/>
      <c r="FA735" s="36"/>
      <c r="FB735" s="36"/>
      <c r="FC735" s="36"/>
      <c r="FD735" s="36"/>
      <c r="FE735" s="36"/>
      <c r="FF735" s="36"/>
      <c r="FG735" s="36"/>
      <c r="FH735" s="36"/>
      <c r="FI735" s="36"/>
      <c r="FJ735" s="36"/>
      <c r="FK735" s="36"/>
      <c r="FL735" s="36"/>
      <c r="FM735" s="36"/>
      <c r="FN735" s="36"/>
      <c r="FO735" s="36"/>
      <c r="FP735" s="36"/>
      <c r="FQ735" s="36"/>
      <c r="FR735" s="36"/>
      <c r="FS735" s="36"/>
      <c r="FT735" s="36"/>
      <c r="FU735" s="36"/>
      <c r="FV735" s="36"/>
      <c r="FW735" s="36"/>
      <c r="FX735" s="36"/>
      <c r="FY735" s="36"/>
      <c r="FZ735" s="36"/>
      <c r="GA735" s="36"/>
      <c r="GB735" s="36"/>
      <c r="GC735" s="36"/>
      <c r="GD735" s="36"/>
      <c r="GE735" s="37"/>
    </row>
    <row r="736" spans="1:187" s="25" customFormat="1" ht="20.149999999999999" customHeight="1" x14ac:dyDescent="0.35">
      <c r="A736" s="212"/>
      <c r="B736" s="214"/>
      <c r="C736" s="216"/>
      <c r="D736" s="216"/>
      <c r="E736" s="218"/>
      <c r="F736" s="200"/>
      <c r="G736" s="28" t="s">
        <v>44</v>
      </c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  <c r="FZ736" s="38"/>
      <c r="GA736" s="38"/>
      <c r="GB736" s="38"/>
      <c r="GC736" s="38"/>
      <c r="GD736" s="38"/>
      <c r="GE736" s="39"/>
    </row>
    <row r="737" spans="1:187" s="25" customFormat="1" ht="20.149999999999999" customHeight="1" x14ac:dyDescent="0.35">
      <c r="A737" s="203">
        <f t="shared" ref="A737" si="594">A735+1</f>
        <v>361</v>
      </c>
      <c r="B737" s="205" t="str">
        <f ca="1">HYPERLINK("#"&amp;"PAINEL!"&amp;ADDRESS(ROW(PAINEL!$B$40)+$A737,2),TRIM(INDIRECT("PAINEL!"&amp;ADDRESS(ROW(PAINEL!$B$40)+$A737,COLUMN(LANÇAMENTOS!C733)))))</f>
        <v/>
      </c>
      <c r="C737" s="207" t="str">
        <f ca="1">TRIM(INDIRECT("PAINEL!"&amp;ADDRESS(ROW(PAINEL!$B$40)+$A737,COLUMN(LANÇAMENTOS!E733))))</f>
        <v/>
      </c>
      <c r="D737" s="207" t="str">
        <f ca="1">TRIM(INDIRECT("PAINEL!"&amp;ADDRESS(ROW(PAINEL!$B$40)+$A737,COLUMN(LANÇAMENTOS!K733))))</f>
        <v/>
      </c>
      <c r="E737" s="209"/>
      <c r="F737" s="201" t="str">
        <f t="shared" ref="F737" ca="1" si="595">IF(B737&lt;&gt;"",E737+SUM(H737:GE737)-SUM(H738:GE738),"")</f>
        <v/>
      </c>
      <c r="G737" s="29" t="s">
        <v>43</v>
      </c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  <c r="CH737" s="40"/>
      <c r="CI737" s="40"/>
      <c r="CJ737" s="40"/>
      <c r="CK737" s="40"/>
      <c r="CL737" s="40"/>
      <c r="CM737" s="40"/>
      <c r="CN737" s="40"/>
      <c r="CO737" s="40"/>
      <c r="CP737" s="40"/>
      <c r="CQ737" s="40"/>
      <c r="CR737" s="40"/>
      <c r="CS737" s="40"/>
      <c r="CT737" s="40"/>
      <c r="CU737" s="40"/>
      <c r="CV737" s="40"/>
      <c r="CW737" s="40"/>
      <c r="CX737" s="40"/>
      <c r="CY737" s="40"/>
      <c r="CZ737" s="40"/>
      <c r="DA737" s="40"/>
      <c r="DB737" s="40"/>
      <c r="DC737" s="40"/>
      <c r="DD737" s="40"/>
      <c r="DE737" s="40"/>
      <c r="DF737" s="40"/>
      <c r="DG737" s="40"/>
      <c r="DH737" s="40"/>
      <c r="DI737" s="40"/>
      <c r="DJ737" s="40"/>
      <c r="DK737" s="40"/>
      <c r="DL737" s="40"/>
      <c r="DM737" s="40"/>
      <c r="DN737" s="40"/>
      <c r="DO737" s="40"/>
      <c r="DP737" s="40"/>
      <c r="DQ737" s="40"/>
      <c r="DR737" s="40"/>
      <c r="DS737" s="40"/>
      <c r="DT737" s="40"/>
      <c r="DU737" s="40"/>
      <c r="DV737" s="40"/>
      <c r="DW737" s="40"/>
      <c r="DX737" s="40"/>
      <c r="DY737" s="40"/>
      <c r="DZ737" s="40"/>
      <c r="EA737" s="40"/>
      <c r="EB737" s="40"/>
      <c r="EC737" s="40"/>
      <c r="ED737" s="40"/>
      <c r="EE737" s="40"/>
      <c r="EF737" s="40"/>
      <c r="EG737" s="40"/>
      <c r="EH737" s="40"/>
      <c r="EI737" s="40"/>
      <c r="EJ737" s="40"/>
      <c r="EK737" s="40"/>
      <c r="EL737" s="40"/>
      <c r="EM737" s="40"/>
      <c r="EN737" s="40"/>
      <c r="EO737" s="40"/>
      <c r="EP737" s="40"/>
      <c r="EQ737" s="40"/>
      <c r="ER737" s="40"/>
      <c r="ES737" s="40"/>
      <c r="ET737" s="40"/>
      <c r="EU737" s="40"/>
      <c r="EV737" s="40"/>
      <c r="EW737" s="40"/>
      <c r="EX737" s="40"/>
      <c r="EY737" s="40"/>
      <c r="EZ737" s="40"/>
      <c r="FA737" s="40"/>
      <c r="FB737" s="40"/>
      <c r="FC737" s="40"/>
      <c r="FD737" s="40"/>
      <c r="FE737" s="40"/>
      <c r="FF737" s="40"/>
      <c r="FG737" s="40"/>
      <c r="FH737" s="40"/>
      <c r="FI737" s="40"/>
      <c r="FJ737" s="40"/>
      <c r="FK737" s="40"/>
      <c r="FL737" s="40"/>
      <c r="FM737" s="40"/>
      <c r="FN737" s="40"/>
      <c r="FO737" s="40"/>
      <c r="FP737" s="40"/>
      <c r="FQ737" s="40"/>
      <c r="FR737" s="40"/>
      <c r="FS737" s="40"/>
      <c r="FT737" s="40"/>
      <c r="FU737" s="40"/>
      <c r="FV737" s="40"/>
      <c r="FW737" s="40"/>
      <c r="FX737" s="40"/>
      <c r="FY737" s="40"/>
      <c r="FZ737" s="40"/>
      <c r="GA737" s="40"/>
      <c r="GB737" s="40"/>
      <c r="GC737" s="40"/>
      <c r="GD737" s="40"/>
      <c r="GE737" s="41"/>
    </row>
    <row r="738" spans="1:187" s="25" customFormat="1" ht="20.149999999999999" customHeight="1" x14ac:dyDescent="0.35">
      <c r="A738" s="204"/>
      <c r="B738" s="206"/>
      <c r="C738" s="208"/>
      <c r="D738" s="208"/>
      <c r="E738" s="210"/>
      <c r="F738" s="202"/>
      <c r="G738" s="26" t="s">
        <v>44</v>
      </c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DN738" s="35"/>
      <c r="DO738" s="35"/>
      <c r="DP738" s="35"/>
      <c r="DQ738" s="35"/>
      <c r="DR738" s="35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  <c r="FL738" s="35"/>
      <c r="FM738" s="35"/>
      <c r="FN738" s="35"/>
      <c r="FO738" s="35"/>
      <c r="FP738" s="35"/>
      <c r="FQ738" s="35"/>
      <c r="FR738" s="35"/>
      <c r="FS738" s="35"/>
      <c r="FT738" s="35"/>
      <c r="FU738" s="35"/>
      <c r="FV738" s="35"/>
      <c r="FW738" s="35"/>
      <c r="FX738" s="35"/>
      <c r="FY738" s="35"/>
      <c r="FZ738" s="35"/>
      <c r="GA738" s="35"/>
      <c r="GB738" s="35"/>
      <c r="GC738" s="35"/>
      <c r="GD738" s="35"/>
      <c r="GE738" s="42"/>
    </row>
    <row r="739" spans="1:187" s="25" customFormat="1" ht="20.149999999999999" customHeight="1" x14ac:dyDescent="0.35">
      <c r="A739" s="211">
        <f t="shared" si="589"/>
        <v>362</v>
      </c>
      <c r="B739" s="213" t="str">
        <f ca="1">HYPERLINK("#"&amp;"PAINEL!"&amp;ADDRESS(ROW(PAINEL!$B$40)+$A739,2),TRIM(INDIRECT("PAINEL!"&amp;ADDRESS(ROW(PAINEL!$B$40)+$A739,COLUMN(LANÇAMENTOS!C735)))))</f>
        <v/>
      </c>
      <c r="C739" s="215" t="str">
        <f ca="1">TRIM(INDIRECT("PAINEL!"&amp;ADDRESS(ROW(PAINEL!$B$40)+$A739,COLUMN(LANÇAMENTOS!E735))))</f>
        <v/>
      </c>
      <c r="D739" s="215" t="str">
        <f ca="1">TRIM(INDIRECT("PAINEL!"&amp;ADDRESS(ROW(PAINEL!$B$40)+$A739,COLUMN(LANÇAMENTOS!K735))))</f>
        <v/>
      </c>
      <c r="E739" s="217"/>
      <c r="F739" s="199" t="str">
        <f t="shared" ref="F739" ca="1" si="596">IF(B739&lt;&gt;"",E739+SUM(H739:GE739)-SUM(H740:GE740),"")</f>
        <v/>
      </c>
      <c r="G739" s="27" t="s">
        <v>43</v>
      </c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  <c r="BY739" s="36"/>
      <c r="BZ739" s="36"/>
      <c r="CA739" s="36"/>
      <c r="CB739" s="36"/>
      <c r="CC739" s="36"/>
      <c r="CD739" s="36"/>
      <c r="CE739" s="36"/>
      <c r="CF739" s="36"/>
      <c r="CG739" s="36"/>
      <c r="CH739" s="36"/>
      <c r="CI739" s="36"/>
      <c r="CJ739" s="36"/>
      <c r="CK739" s="36"/>
      <c r="CL739" s="36"/>
      <c r="CM739" s="36"/>
      <c r="CN739" s="36"/>
      <c r="CO739" s="36"/>
      <c r="CP739" s="36"/>
      <c r="CQ739" s="36"/>
      <c r="CR739" s="36"/>
      <c r="CS739" s="36"/>
      <c r="CT739" s="36"/>
      <c r="CU739" s="36"/>
      <c r="CV739" s="36"/>
      <c r="CW739" s="36"/>
      <c r="CX739" s="36"/>
      <c r="CY739" s="36"/>
      <c r="CZ739" s="36"/>
      <c r="DA739" s="36"/>
      <c r="DB739" s="36"/>
      <c r="DC739" s="36"/>
      <c r="DD739" s="36"/>
      <c r="DE739" s="36"/>
      <c r="DF739" s="36"/>
      <c r="DG739" s="36"/>
      <c r="DH739" s="36"/>
      <c r="DI739" s="36"/>
      <c r="DJ739" s="36"/>
      <c r="DK739" s="36"/>
      <c r="DL739" s="36"/>
      <c r="DM739" s="36"/>
      <c r="DN739" s="36"/>
      <c r="DO739" s="36"/>
      <c r="DP739" s="36"/>
      <c r="DQ739" s="36"/>
      <c r="DR739" s="36"/>
      <c r="DS739" s="36"/>
      <c r="DT739" s="36"/>
      <c r="DU739" s="36"/>
      <c r="DV739" s="36"/>
      <c r="DW739" s="36"/>
      <c r="DX739" s="36"/>
      <c r="DY739" s="36"/>
      <c r="DZ739" s="36"/>
      <c r="EA739" s="36"/>
      <c r="EB739" s="36"/>
      <c r="EC739" s="36"/>
      <c r="ED739" s="36"/>
      <c r="EE739" s="36"/>
      <c r="EF739" s="36"/>
      <c r="EG739" s="36"/>
      <c r="EH739" s="36"/>
      <c r="EI739" s="36"/>
      <c r="EJ739" s="36"/>
      <c r="EK739" s="36"/>
      <c r="EL739" s="36"/>
      <c r="EM739" s="36"/>
      <c r="EN739" s="36"/>
      <c r="EO739" s="36"/>
      <c r="EP739" s="36"/>
      <c r="EQ739" s="36"/>
      <c r="ER739" s="36"/>
      <c r="ES739" s="36"/>
      <c r="ET739" s="36"/>
      <c r="EU739" s="36"/>
      <c r="EV739" s="36"/>
      <c r="EW739" s="36"/>
      <c r="EX739" s="36"/>
      <c r="EY739" s="36"/>
      <c r="EZ739" s="36"/>
      <c r="FA739" s="36"/>
      <c r="FB739" s="36"/>
      <c r="FC739" s="36"/>
      <c r="FD739" s="36"/>
      <c r="FE739" s="36"/>
      <c r="FF739" s="36"/>
      <c r="FG739" s="36"/>
      <c r="FH739" s="36"/>
      <c r="FI739" s="36"/>
      <c r="FJ739" s="36"/>
      <c r="FK739" s="36"/>
      <c r="FL739" s="36"/>
      <c r="FM739" s="36"/>
      <c r="FN739" s="36"/>
      <c r="FO739" s="36"/>
      <c r="FP739" s="36"/>
      <c r="FQ739" s="36"/>
      <c r="FR739" s="36"/>
      <c r="FS739" s="36"/>
      <c r="FT739" s="36"/>
      <c r="FU739" s="36"/>
      <c r="FV739" s="36"/>
      <c r="FW739" s="36"/>
      <c r="FX739" s="36"/>
      <c r="FY739" s="36"/>
      <c r="FZ739" s="36"/>
      <c r="GA739" s="36"/>
      <c r="GB739" s="36"/>
      <c r="GC739" s="36"/>
      <c r="GD739" s="36"/>
      <c r="GE739" s="37"/>
    </row>
    <row r="740" spans="1:187" s="25" customFormat="1" ht="20.149999999999999" customHeight="1" x14ac:dyDescent="0.35">
      <c r="A740" s="212"/>
      <c r="B740" s="214"/>
      <c r="C740" s="216"/>
      <c r="D740" s="216"/>
      <c r="E740" s="218"/>
      <c r="F740" s="200"/>
      <c r="G740" s="28" t="s">
        <v>44</v>
      </c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  <c r="FZ740" s="38"/>
      <c r="GA740" s="38"/>
      <c r="GB740" s="38"/>
      <c r="GC740" s="38"/>
      <c r="GD740" s="38"/>
      <c r="GE740" s="39"/>
    </row>
    <row r="741" spans="1:187" s="25" customFormat="1" ht="20.149999999999999" customHeight="1" x14ac:dyDescent="0.35">
      <c r="A741" s="203">
        <f t="shared" ref="A741" si="597">A739+1</f>
        <v>363</v>
      </c>
      <c r="B741" s="205" t="str">
        <f ca="1">HYPERLINK("#"&amp;"PAINEL!"&amp;ADDRESS(ROW(PAINEL!$B$40)+$A741,2),TRIM(INDIRECT("PAINEL!"&amp;ADDRESS(ROW(PAINEL!$B$40)+$A741,COLUMN(LANÇAMENTOS!C737)))))</f>
        <v/>
      </c>
      <c r="C741" s="207" t="str">
        <f ca="1">TRIM(INDIRECT("PAINEL!"&amp;ADDRESS(ROW(PAINEL!$B$40)+$A741,COLUMN(LANÇAMENTOS!E737))))</f>
        <v/>
      </c>
      <c r="D741" s="207" t="str">
        <f ca="1">TRIM(INDIRECT("PAINEL!"&amp;ADDRESS(ROW(PAINEL!$B$40)+$A741,COLUMN(LANÇAMENTOS!K737))))</f>
        <v/>
      </c>
      <c r="E741" s="209"/>
      <c r="F741" s="201" t="str">
        <f t="shared" ref="F741" ca="1" si="598">IF(B741&lt;&gt;"",E741+SUM(H741:GE741)-SUM(H742:GE742),"")</f>
        <v/>
      </c>
      <c r="G741" s="29" t="s">
        <v>43</v>
      </c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  <c r="CH741" s="40"/>
      <c r="CI741" s="40"/>
      <c r="CJ741" s="40"/>
      <c r="CK741" s="40"/>
      <c r="CL741" s="40"/>
      <c r="CM741" s="40"/>
      <c r="CN741" s="40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  <c r="EX741" s="40"/>
      <c r="EY741" s="40"/>
      <c r="EZ741" s="40"/>
      <c r="FA741" s="40"/>
      <c r="FB741" s="40"/>
      <c r="FC741" s="40"/>
      <c r="FD741" s="40"/>
      <c r="FE741" s="40"/>
      <c r="FF741" s="40"/>
      <c r="FG741" s="40"/>
      <c r="FH741" s="40"/>
      <c r="FI741" s="40"/>
      <c r="FJ741" s="40"/>
      <c r="FK741" s="40"/>
      <c r="FL741" s="40"/>
      <c r="FM741" s="40"/>
      <c r="FN741" s="40"/>
      <c r="FO741" s="40"/>
      <c r="FP741" s="40"/>
      <c r="FQ741" s="40"/>
      <c r="FR741" s="40"/>
      <c r="FS741" s="40"/>
      <c r="FT741" s="40"/>
      <c r="FU741" s="40"/>
      <c r="FV741" s="40"/>
      <c r="FW741" s="40"/>
      <c r="FX741" s="40"/>
      <c r="FY741" s="40"/>
      <c r="FZ741" s="40"/>
      <c r="GA741" s="40"/>
      <c r="GB741" s="40"/>
      <c r="GC741" s="40"/>
      <c r="GD741" s="40"/>
      <c r="GE741" s="41"/>
    </row>
    <row r="742" spans="1:187" s="25" customFormat="1" ht="20.149999999999999" customHeight="1" x14ac:dyDescent="0.35">
      <c r="A742" s="204"/>
      <c r="B742" s="206"/>
      <c r="C742" s="208"/>
      <c r="D742" s="208"/>
      <c r="E742" s="210"/>
      <c r="F742" s="202"/>
      <c r="G742" s="26" t="s">
        <v>44</v>
      </c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DN742" s="35"/>
      <c r="DO742" s="35"/>
      <c r="DP742" s="35"/>
      <c r="DQ742" s="35"/>
      <c r="DR742" s="35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  <c r="FL742" s="35"/>
      <c r="FM742" s="35"/>
      <c r="FN742" s="35"/>
      <c r="FO742" s="35"/>
      <c r="FP742" s="35"/>
      <c r="FQ742" s="35"/>
      <c r="FR742" s="35"/>
      <c r="FS742" s="35"/>
      <c r="FT742" s="35"/>
      <c r="FU742" s="35"/>
      <c r="FV742" s="35"/>
      <c r="FW742" s="35"/>
      <c r="FX742" s="35"/>
      <c r="FY742" s="35"/>
      <c r="FZ742" s="35"/>
      <c r="GA742" s="35"/>
      <c r="GB742" s="35"/>
      <c r="GC742" s="35"/>
      <c r="GD742" s="35"/>
      <c r="GE742" s="42"/>
    </row>
    <row r="743" spans="1:187" s="25" customFormat="1" ht="20.149999999999999" customHeight="1" x14ac:dyDescent="0.35">
      <c r="A743" s="211">
        <f t="shared" si="589"/>
        <v>364</v>
      </c>
      <c r="B743" s="213" t="str">
        <f ca="1">HYPERLINK("#"&amp;"PAINEL!"&amp;ADDRESS(ROW(PAINEL!$B$40)+$A743,2),TRIM(INDIRECT("PAINEL!"&amp;ADDRESS(ROW(PAINEL!$B$40)+$A743,COLUMN(LANÇAMENTOS!C739)))))</f>
        <v/>
      </c>
      <c r="C743" s="215" t="str">
        <f ca="1">TRIM(INDIRECT("PAINEL!"&amp;ADDRESS(ROW(PAINEL!$B$40)+$A743,COLUMN(LANÇAMENTOS!E739))))</f>
        <v/>
      </c>
      <c r="D743" s="215" t="str">
        <f ca="1">TRIM(INDIRECT("PAINEL!"&amp;ADDRESS(ROW(PAINEL!$B$40)+$A743,COLUMN(LANÇAMENTOS!K739))))</f>
        <v/>
      </c>
      <c r="E743" s="217"/>
      <c r="F743" s="199" t="str">
        <f t="shared" ref="F743" ca="1" si="599">IF(B743&lt;&gt;"",E743+SUM(H743:GE743)-SUM(H744:GE744),"")</f>
        <v/>
      </c>
      <c r="G743" s="27" t="s">
        <v>43</v>
      </c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7"/>
    </row>
    <row r="744" spans="1:187" s="25" customFormat="1" ht="20.149999999999999" customHeight="1" x14ac:dyDescent="0.35">
      <c r="A744" s="212"/>
      <c r="B744" s="214"/>
      <c r="C744" s="216"/>
      <c r="D744" s="216"/>
      <c r="E744" s="218"/>
      <c r="F744" s="200"/>
      <c r="G744" s="28" t="s">
        <v>44</v>
      </c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  <c r="FZ744" s="38"/>
      <c r="GA744" s="38"/>
      <c r="GB744" s="38"/>
      <c r="GC744" s="38"/>
      <c r="GD744" s="38"/>
      <c r="GE744" s="39"/>
    </row>
    <row r="745" spans="1:187" s="25" customFormat="1" ht="20.149999999999999" customHeight="1" x14ac:dyDescent="0.35">
      <c r="A745" s="203">
        <f t="shared" ref="A745" si="600">A743+1</f>
        <v>365</v>
      </c>
      <c r="B745" s="205" t="str">
        <f ca="1">HYPERLINK("#"&amp;"PAINEL!"&amp;ADDRESS(ROW(PAINEL!$B$40)+$A745,2),TRIM(INDIRECT("PAINEL!"&amp;ADDRESS(ROW(PAINEL!$B$40)+$A745,COLUMN(LANÇAMENTOS!C741)))))</f>
        <v/>
      </c>
      <c r="C745" s="207" t="str">
        <f ca="1">TRIM(INDIRECT("PAINEL!"&amp;ADDRESS(ROW(PAINEL!$B$40)+$A745,COLUMN(LANÇAMENTOS!E741))))</f>
        <v/>
      </c>
      <c r="D745" s="207" t="str">
        <f ca="1">TRIM(INDIRECT("PAINEL!"&amp;ADDRESS(ROW(PAINEL!$B$40)+$A745,COLUMN(LANÇAMENTOS!K741))))</f>
        <v/>
      </c>
      <c r="E745" s="209"/>
      <c r="F745" s="201" t="str">
        <f t="shared" ref="F745" ca="1" si="601">IF(B745&lt;&gt;"",E745+SUM(H745:GE745)-SUM(H746:GE746),"")</f>
        <v/>
      </c>
      <c r="G745" s="29" t="s">
        <v>43</v>
      </c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  <c r="CH745" s="40"/>
      <c r="CI745" s="40"/>
      <c r="CJ745" s="40"/>
      <c r="CK745" s="40"/>
      <c r="CL745" s="40"/>
      <c r="CM745" s="40"/>
      <c r="CN745" s="40"/>
      <c r="CO745" s="40"/>
      <c r="CP745" s="40"/>
      <c r="CQ745" s="40"/>
      <c r="CR745" s="40"/>
      <c r="CS745" s="40"/>
      <c r="CT745" s="40"/>
      <c r="CU745" s="40"/>
      <c r="CV745" s="40"/>
      <c r="CW745" s="40"/>
      <c r="CX745" s="40"/>
      <c r="CY745" s="40"/>
      <c r="CZ745" s="40"/>
      <c r="DA745" s="40"/>
      <c r="DB745" s="40"/>
      <c r="DC745" s="40"/>
      <c r="DD745" s="40"/>
      <c r="DE745" s="40"/>
      <c r="DF745" s="40"/>
      <c r="DG745" s="40"/>
      <c r="DH745" s="40"/>
      <c r="DI745" s="40"/>
      <c r="DJ745" s="40"/>
      <c r="DK745" s="40"/>
      <c r="DL745" s="40"/>
      <c r="DM745" s="40"/>
      <c r="DN745" s="40"/>
      <c r="DO745" s="40"/>
      <c r="DP745" s="40"/>
      <c r="DQ745" s="40"/>
      <c r="DR745" s="40"/>
      <c r="DS745" s="40"/>
      <c r="DT745" s="40"/>
      <c r="DU745" s="40"/>
      <c r="DV745" s="40"/>
      <c r="DW745" s="40"/>
      <c r="DX745" s="40"/>
      <c r="DY745" s="40"/>
      <c r="DZ745" s="40"/>
      <c r="EA745" s="40"/>
      <c r="EB745" s="40"/>
      <c r="EC745" s="40"/>
      <c r="ED745" s="40"/>
      <c r="EE745" s="40"/>
      <c r="EF745" s="40"/>
      <c r="EG745" s="40"/>
      <c r="EH745" s="40"/>
      <c r="EI745" s="40"/>
      <c r="EJ745" s="40"/>
      <c r="EK745" s="40"/>
      <c r="EL745" s="40"/>
      <c r="EM745" s="40"/>
      <c r="EN745" s="40"/>
      <c r="EO745" s="40"/>
      <c r="EP745" s="40"/>
      <c r="EQ745" s="40"/>
      <c r="ER745" s="40"/>
      <c r="ES745" s="40"/>
      <c r="ET745" s="40"/>
      <c r="EU745" s="40"/>
      <c r="EV745" s="40"/>
      <c r="EW745" s="40"/>
      <c r="EX745" s="40"/>
      <c r="EY745" s="40"/>
      <c r="EZ745" s="40"/>
      <c r="FA745" s="40"/>
      <c r="FB745" s="40"/>
      <c r="FC745" s="40"/>
      <c r="FD745" s="40"/>
      <c r="FE745" s="40"/>
      <c r="FF745" s="40"/>
      <c r="FG745" s="40"/>
      <c r="FH745" s="40"/>
      <c r="FI745" s="40"/>
      <c r="FJ745" s="40"/>
      <c r="FK745" s="40"/>
      <c r="FL745" s="40"/>
      <c r="FM745" s="40"/>
      <c r="FN745" s="40"/>
      <c r="FO745" s="40"/>
      <c r="FP745" s="40"/>
      <c r="FQ745" s="40"/>
      <c r="FR745" s="40"/>
      <c r="FS745" s="40"/>
      <c r="FT745" s="40"/>
      <c r="FU745" s="40"/>
      <c r="FV745" s="40"/>
      <c r="FW745" s="40"/>
      <c r="FX745" s="40"/>
      <c r="FY745" s="40"/>
      <c r="FZ745" s="40"/>
      <c r="GA745" s="40"/>
      <c r="GB745" s="40"/>
      <c r="GC745" s="40"/>
      <c r="GD745" s="40"/>
      <c r="GE745" s="41"/>
    </row>
    <row r="746" spans="1:187" s="25" customFormat="1" ht="20.149999999999999" customHeight="1" x14ac:dyDescent="0.35">
      <c r="A746" s="204"/>
      <c r="B746" s="206"/>
      <c r="C746" s="208"/>
      <c r="D746" s="208"/>
      <c r="E746" s="210"/>
      <c r="F746" s="202"/>
      <c r="G746" s="26" t="s">
        <v>44</v>
      </c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DN746" s="35"/>
      <c r="DO746" s="35"/>
      <c r="DP746" s="35"/>
      <c r="DQ746" s="35"/>
      <c r="DR746" s="35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  <c r="FL746" s="35"/>
      <c r="FM746" s="35"/>
      <c r="FN746" s="35"/>
      <c r="FO746" s="35"/>
      <c r="FP746" s="35"/>
      <c r="FQ746" s="35"/>
      <c r="FR746" s="35"/>
      <c r="FS746" s="35"/>
      <c r="FT746" s="35"/>
      <c r="FU746" s="35"/>
      <c r="FV746" s="35"/>
      <c r="FW746" s="35"/>
      <c r="FX746" s="35"/>
      <c r="FY746" s="35"/>
      <c r="FZ746" s="35"/>
      <c r="GA746" s="35"/>
      <c r="GB746" s="35"/>
      <c r="GC746" s="35"/>
      <c r="GD746" s="35"/>
      <c r="GE746" s="42"/>
    </row>
    <row r="747" spans="1:187" s="25" customFormat="1" ht="20.149999999999999" customHeight="1" x14ac:dyDescent="0.35">
      <c r="A747" s="211">
        <f t="shared" si="589"/>
        <v>366</v>
      </c>
      <c r="B747" s="213" t="str">
        <f ca="1">HYPERLINK("#"&amp;"PAINEL!"&amp;ADDRESS(ROW(PAINEL!$B$40)+$A747,2),TRIM(INDIRECT("PAINEL!"&amp;ADDRESS(ROW(PAINEL!$B$40)+$A747,COLUMN(LANÇAMENTOS!C743)))))</f>
        <v/>
      </c>
      <c r="C747" s="215" t="str">
        <f ca="1">TRIM(INDIRECT("PAINEL!"&amp;ADDRESS(ROW(PAINEL!$B$40)+$A747,COLUMN(LANÇAMENTOS!E743))))</f>
        <v/>
      </c>
      <c r="D747" s="215" t="str">
        <f ca="1">TRIM(INDIRECT("PAINEL!"&amp;ADDRESS(ROW(PAINEL!$B$40)+$A747,COLUMN(LANÇAMENTOS!K743))))</f>
        <v/>
      </c>
      <c r="E747" s="217"/>
      <c r="F747" s="199" t="str">
        <f t="shared" ref="F747" ca="1" si="602">IF(B747&lt;&gt;"",E747+SUM(H747:GE747)-SUM(H748:GE748),"")</f>
        <v/>
      </c>
      <c r="G747" s="27" t="s">
        <v>43</v>
      </c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  <c r="BY747" s="36"/>
      <c r="BZ747" s="36"/>
      <c r="CA747" s="36"/>
      <c r="CB747" s="36"/>
      <c r="CC747" s="36"/>
      <c r="CD747" s="36"/>
      <c r="CE747" s="36"/>
      <c r="CF747" s="36"/>
      <c r="CG747" s="36"/>
      <c r="CH747" s="36"/>
      <c r="CI747" s="36"/>
      <c r="CJ747" s="36"/>
      <c r="CK747" s="36"/>
      <c r="CL747" s="36"/>
      <c r="CM747" s="36"/>
      <c r="CN747" s="36"/>
      <c r="CO747" s="36"/>
      <c r="CP747" s="36"/>
      <c r="CQ747" s="36"/>
      <c r="CR747" s="36"/>
      <c r="CS747" s="36"/>
      <c r="CT747" s="36"/>
      <c r="CU747" s="36"/>
      <c r="CV747" s="36"/>
      <c r="CW747" s="36"/>
      <c r="CX747" s="36"/>
      <c r="CY747" s="36"/>
      <c r="CZ747" s="36"/>
      <c r="DA747" s="36"/>
      <c r="DB747" s="36"/>
      <c r="DC747" s="36"/>
      <c r="DD747" s="36"/>
      <c r="DE747" s="36"/>
      <c r="DF747" s="36"/>
      <c r="DG747" s="36"/>
      <c r="DH747" s="36"/>
      <c r="DI747" s="36"/>
      <c r="DJ747" s="36"/>
      <c r="DK747" s="36"/>
      <c r="DL747" s="36"/>
      <c r="DM747" s="36"/>
      <c r="DN747" s="36"/>
      <c r="DO747" s="36"/>
      <c r="DP747" s="36"/>
      <c r="DQ747" s="36"/>
      <c r="DR747" s="36"/>
      <c r="DS747" s="36"/>
      <c r="DT747" s="36"/>
      <c r="DU747" s="36"/>
      <c r="DV747" s="36"/>
      <c r="DW747" s="36"/>
      <c r="DX747" s="36"/>
      <c r="DY747" s="36"/>
      <c r="DZ747" s="36"/>
      <c r="EA747" s="36"/>
      <c r="EB747" s="36"/>
      <c r="EC747" s="36"/>
      <c r="ED747" s="36"/>
      <c r="EE747" s="36"/>
      <c r="EF747" s="36"/>
      <c r="EG747" s="36"/>
      <c r="EH747" s="36"/>
      <c r="EI747" s="36"/>
      <c r="EJ747" s="36"/>
      <c r="EK747" s="36"/>
      <c r="EL747" s="36"/>
      <c r="EM747" s="36"/>
      <c r="EN747" s="36"/>
      <c r="EO747" s="36"/>
      <c r="EP747" s="36"/>
      <c r="EQ747" s="36"/>
      <c r="ER747" s="36"/>
      <c r="ES747" s="36"/>
      <c r="ET747" s="36"/>
      <c r="EU747" s="36"/>
      <c r="EV747" s="36"/>
      <c r="EW747" s="36"/>
      <c r="EX747" s="36"/>
      <c r="EY747" s="36"/>
      <c r="EZ747" s="36"/>
      <c r="FA747" s="36"/>
      <c r="FB747" s="36"/>
      <c r="FC747" s="36"/>
      <c r="FD747" s="36"/>
      <c r="FE747" s="36"/>
      <c r="FF747" s="36"/>
      <c r="FG747" s="36"/>
      <c r="FH747" s="36"/>
      <c r="FI747" s="36"/>
      <c r="FJ747" s="36"/>
      <c r="FK747" s="36"/>
      <c r="FL747" s="36"/>
      <c r="FM747" s="36"/>
      <c r="FN747" s="36"/>
      <c r="FO747" s="36"/>
      <c r="FP747" s="36"/>
      <c r="FQ747" s="36"/>
      <c r="FR747" s="36"/>
      <c r="FS747" s="36"/>
      <c r="FT747" s="36"/>
      <c r="FU747" s="36"/>
      <c r="FV747" s="36"/>
      <c r="FW747" s="36"/>
      <c r="FX747" s="36"/>
      <c r="FY747" s="36"/>
      <c r="FZ747" s="36"/>
      <c r="GA747" s="36"/>
      <c r="GB747" s="36"/>
      <c r="GC747" s="36"/>
      <c r="GD747" s="36"/>
      <c r="GE747" s="37"/>
    </row>
    <row r="748" spans="1:187" s="25" customFormat="1" ht="20.149999999999999" customHeight="1" x14ac:dyDescent="0.35">
      <c r="A748" s="212"/>
      <c r="B748" s="214"/>
      <c r="C748" s="216"/>
      <c r="D748" s="216"/>
      <c r="E748" s="218"/>
      <c r="F748" s="200"/>
      <c r="G748" s="28" t="s">
        <v>44</v>
      </c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  <c r="FZ748" s="38"/>
      <c r="GA748" s="38"/>
      <c r="GB748" s="38"/>
      <c r="GC748" s="38"/>
      <c r="GD748" s="38"/>
      <c r="GE748" s="39"/>
    </row>
    <row r="749" spans="1:187" s="25" customFormat="1" ht="20.149999999999999" customHeight="1" x14ac:dyDescent="0.35">
      <c r="A749" s="203">
        <f t="shared" ref="A749" si="603">A747+1</f>
        <v>367</v>
      </c>
      <c r="B749" s="205" t="str">
        <f ca="1">HYPERLINK("#"&amp;"PAINEL!"&amp;ADDRESS(ROW(PAINEL!$B$40)+$A749,2),TRIM(INDIRECT("PAINEL!"&amp;ADDRESS(ROW(PAINEL!$B$40)+$A749,COLUMN(LANÇAMENTOS!C745)))))</f>
        <v/>
      </c>
      <c r="C749" s="207" t="str">
        <f ca="1">TRIM(INDIRECT("PAINEL!"&amp;ADDRESS(ROW(PAINEL!$B$40)+$A749,COLUMN(LANÇAMENTOS!E745))))</f>
        <v/>
      </c>
      <c r="D749" s="207" t="str">
        <f ca="1">TRIM(INDIRECT("PAINEL!"&amp;ADDRESS(ROW(PAINEL!$B$40)+$A749,COLUMN(LANÇAMENTOS!K745))))</f>
        <v/>
      </c>
      <c r="E749" s="209"/>
      <c r="F749" s="201" t="str">
        <f t="shared" ref="F749" ca="1" si="604">IF(B749&lt;&gt;"",E749+SUM(H749:GE749)-SUM(H750:GE750),"")</f>
        <v/>
      </c>
      <c r="G749" s="29" t="s">
        <v>43</v>
      </c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  <c r="CH749" s="40"/>
      <c r="CI749" s="40"/>
      <c r="CJ749" s="40"/>
      <c r="CK749" s="40"/>
      <c r="CL749" s="40"/>
      <c r="CM749" s="40"/>
      <c r="CN749" s="40"/>
      <c r="CO749" s="40"/>
      <c r="CP749" s="40"/>
      <c r="CQ749" s="40"/>
      <c r="CR749" s="40"/>
      <c r="CS749" s="40"/>
      <c r="CT749" s="40"/>
      <c r="CU749" s="40"/>
      <c r="CV749" s="40"/>
      <c r="CW749" s="40"/>
      <c r="CX749" s="40"/>
      <c r="CY749" s="40"/>
      <c r="CZ749" s="40"/>
      <c r="DA749" s="40"/>
      <c r="DB749" s="40"/>
      <c r="DC749" s="40"/>
      <c r="DD749" s="40"/>
      <c r="DE749" s="40"/>
      <c r="DF749" s="40"/>
      <c r="DG749" s="40"/>
      <c r="DH749" s="40"/>
      <c r="DI749" s="40"/>
      <c r="DJ749" s="40"/>
      <c r="DK749" s="40"/>
      <c r="DL749" s="40"/>
      <c r="DM749" s="40"/>
      <c r="DN749" s="40"/>
      <c r="DO749" s="40"/>
      <c r="DP749" s="40"/>
      <c r="DQ749" s="40"/>
      <c r="DR749" s="40"/>
      <c r="DS749" s="40"/>
      <c r="DT749" s="40"/>
      <c r="DU749" s="40"/>
      <c r="DV749" s="40"/>
      <c r="DW749" s="40"/>
      <c r="DX749" s="40"/>
      <c r="DY749" s="40"/>
      <c r="DZ749" s="40"/>
      <c r="EA749" s="40"/>
      <c r="EB749" s="40"/>
      <c r="EC749" s="40"/>
      <c r="ED749" s="40"/>
      <c r="EE749" s="40"/>
      <c r="EF749" s="40"/>
      <c r="EG749" s="40"/>
      <c r="EH749" s="40"/>
      <c r="EI749" s="40"/>
      <c r="EJ749" s="40"/>
      <c r="EK749" s="40"/>
      <c r="EL749" s="40"/>
      <c r="EM749" s="40"/>
      <c r="EN749" s="40"/>
      <c r="EO749" s="40"/>
      <c r="EP749" s="40"/>
      <c r="EQ749" s="40"/>
      <c r="ER749" s="40"/>
      <c r="ES749" s="40"/>
      <c r="ET749" s="40"/>
      <c r="EU749" s="40"/>
      <c r="EV749" s="40"/>
      <c r="EW749" s="40"/>
      <c r="EX749" s="40"/>
      <c r="EY749" s="40"/>
      <c r="EZ749" s="40"/>
      <c r="FA749" s="40"/>
      <c r="FB749" s="40"/>
      <c r="FC749" s="40"/>
      <c r="FD749" s="40"/>
      <c r="FE749" s="40"/>
      <c r="FF749" s="40"/>
      <c r="FG749" s="40"/>
      <c r="FH749" s="40"/>
      <c r="FI749" s="40"/>
      <c r="FJ749" s="40"/>
      <c r="FK749" s="40"/>
      <c r="FL749" s="40"/>
      <c r="FM749" s="40"/>
      <c r="FN749" s="40"/>
      <c r="FO749" s="40"/>
      <c r="FP749" s="40"/>
      <c r="FQ749" s="40"/>
      <c r="FR749" s="40"/>
      <c r="FS749" s="40"/>
      <c r="FT749" s="40"/>
      <c r="FU749" s="40"/>
      <c r="FV749" s="40"/>
      <c r="FW749" s="40"/>
      <c r="FX749" s="40"/>
      <c r="FY749" s="40"/>
      <c r="FZ749" s="40"/>
      <c r="GA749" s="40"/>
      <c r="GB749" s="40"/>
      <c r="GC749" s="40"/>
      <c r="GD749" s="40"/>
      <c r="GE749" s="41"/>
    </row>
    <row r="750" spans="1:187" s="25" customFormat="1" ht="20.149999999999999" customHeight="1" x14ac:dyDescent="0.35">
      <c r="A750" s="204"/>
      <c r="B750" s="206"/>
      <c r="C750" s="208"/>
      <c r="D750" s="208"/>
      <c r="E750" s="210"/>
      <c r="F750" s="202"/>
      <c r="G750" s="26" t="s">
        <v>44</v>
      </c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DN750" s="35"/>
      <c r="DO750" s="35"/>
      <c r="DP750" s="35"/>
      <c r="DQ750" s="35"/>
      <c r="DR750" s="35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  <c r="FL750" s="35"/>
      <c r="FM750" s="35"/>
      <c r="FN750" s="35"/>
      <c r="FO750" s="35"/>
      <c r="FP750" s="35"/>
      <c r="FQ750" s="35"/>
      <c r="FR750" s="35"/>
      <c r="FS750" s="35"/>
      <c r="FT750" s="35"/>
      <c r="FU750" s="35"/>
      <c r="FV750" s="35"/>
      <c r="FW750" s="35"/>
      <c r="FX750" s="35"/>
      <c r="FY750" s="35"/>
      <c r="FZ750" s="35"/>
      <c r="GA750" s="35"/>
      <c r="GB750" s="35"/>
      <c r="GC750" s="35"/>
      <c r="GD750" s="35"/>
      <c r="GE750" s="42"/>
    </row>
    <row r="751" spans="1:187" s="25" customFormat="1" ht="20.149999999999999" customHeight="1" x14ac:dyDescent="0.35">
      <c r="A751" s="211">
        <f t="shared" si="589"/>
        <v>368</v>
      </c>
      <c r="B751" s="213" t="str">
        <f ca="1">HYPERLINK("#"&amp;"PAINEL!"&amp;ADDRESS(ROW(PAINEL!$B$40)+$A751,2),TRIM(INDIRECT("PAINEL!"&amp;ADDRESS(ROW(PAINEL!$B$40)+$A751,COLUMN(LANÇAMENTOS!C747)))))</f>
        <v/>
      </c>
      <c r="C751" s="215" t="str">
        <f ca="1">TRIM(INDIRECT("PAINEL!"&amp;ADDRESS(ROW(PAINEL!$B$40)+$A751,COLUMN(LANÇAMENTOS!E747))))</f>
        <v/>
      </c>
      <c r="D751" s="215" t="str">
        <f ca="1">TRIM(INDIRECT("PAINEL!"&amp;ADDRESS(ROW(PAINEL!$B$40)+$A751,COLUMN(LANÇAMENTOS!K747))))</f>
        <v/>
      </c>
      <c r="E751" s="217"/>
      <c r="F751" s="199" t="str">
        <f t="shared" ref="F751" ca="1" si="605">IF(B751&lt;&gt;"",E751+SUM(H751:GE751)-SUM(H752:GE752),"")</f>
        <v/>
      </c>
      <c r="G751" s="27" t="s">
        <v>43</v>
      </c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  <c r="BY751" s="36"/>
      <c r="BZ751" s="36"/>
      <c r="CA751" s="36"/>
      <c r="CB751" s="36"/>
      <c r="CC751" s="36"/>
      <c r="CD751" s="36"/>
      <c r="CE751" s="36"/>
      <c r="CF751" s="36"/>
      <c r="CG751" s="36"/>
      <c r="CH751" s="36"/>
      <c r="CI751" s="36"/>
      <c r="CJ751" s="36"/>
      <c r="CK751" s="36"/>
      <c r="CL751" s="36"/>
      <c r="CM751" s="36"/>
      <c r="CN751" s="36"/>
      <c r="CO751" s="36"/>
      <c r="CP751" s="36"/>
      <c r="CQ751" s="36"/>
      <c r="CR751" s="36"/>
      <c r="CS751" s="36"/>
      <c r="CT751" s="36"/>
      <c r="CU751" s="36"/>
      <c r="CV751" s="36"/>
      <c r="CW751" s="36"/>
      <c r="CX751" s="36"/>
      <c r="CY751" s="36"/>
      <c r="CZ751" s="36"/>
      <c r="DA751" s="36"/>
      <c r="DB751" s="36"/>
      <c r="DC751" s="36"/>
      <c r="DD751" s="36"/>
      <c r="DE751" s="36"/>
      <c r="DF751" s="36"/>
      <c r="DG751" s="36"/>
      <c r="DH751" s="36"/>
      <c r="DI751" s="36"/>
      <c r="DJ751" s="36"/>
      <c r="DK751" s="36"/>
      <c r="DL751" s="36"/>
      <c r="DM751" s="36"/>
      <c r="DN751" s="36"/>
      <c r="DO751" s="36"/>
      <c r="DP751" s="36"/>
      <c r="DQ751" s="36"/>
      <c r="DR751" s="36"/>
      <c r="DS751" s="36"/>
      <c r="DT751" s="36"/>
      <c r="DU751" s="36"/>
      <c r="DV751" s="36"/>
      <c r="DW751" s="36"/>
      <c r="DX751" s="36"/>
      <c r="DY751" s="36"/>
      <c r="DZ751" s="36"/>
      <c r="EA751" s="36"/>
      <c r="EB751" s="36"/>
      <c r="EC751" s="36"/>
      <c r="ED751" s="36"/>
      <c r="EE751" s="36"/>
      <c r="EF751" s="36"/>
      <c r="EG751" s="36"/>
      <c r="EH751" s="36"/>
      <c r="EI751" s="36"/>
      <c r="EJ751" s="36"/>
      <c r="EK751" s="36"/>
      <c r="EL751" s="36"/>
      <c r="EM751" s="36"/>
      <c r="EN751" s="36"/>
      <c r="EO751" s="36"/>
      <c r="EP751" s="36"/>
      <c r="EQ751" s="36"/>
      <c r="ER751" s="36"/>
      <c r="ES751" s="36"/>
      <c r="ET751" s="36"/>
      <c r="EU751" s="36"/>
      <c r="EV751" s="36"/>
      <c r="EW751" s="36"/>
      <c r="EX751" s="36"/>
      <c r="EY751" s="36"/>
      <c r="EZ751" s="36"/>
      <c r="FA751" s="36"/>
      <c r="FB751" s="36"/>
      <c r="FC751" s="36"/>
      <c r="FD751" s="36"/>
      <c r="FE751" s="36"/>
      <c r="FF751" s="36"/>
      <c r="FG751" s="36"/>
      <c r="FH751" s="36"/>
      <c r="FI751" s="36"/>
      <c r="FJ751" s="36"/>
      <c r="FK751" s="36"/>
      <c r="FL751" s="36"/>
      <c r="FM751" s="36"/>
      <c r="FN751" s="36"/>
      <c r="FO751" s="36"/>
      <c r="FP751" s="36"/>
      <c r="FQ751" s="36"/>
      <c r="FR751" s="36"/>
      <c r="FS751" s="36"/>
      <c r="FT751" s="36"/>
      <c r="FU751" s="36"/>
      <c r="FV751" s="36"/>
      <c r="FW751" s="36"/>
      <c r="FX751" s="36"/>
      <c r="FY751" s="36"/>
      <c r="FZ751" s="36"/>
      <c r="GA751" s="36"/>
      <c r="GB751" s="36"/>
      <c r="GC751" s="36"/>
      <c r="GD751" s="36"/>
      <c r="GE751" s="37"/>
    </row>
    <row r="752" spans="1:187" s="25" customFormat="1" ht="20.149999999999999" customHeight="1" x14ac:dyDescent="0.35">
      <c r="A752" s="212"/>
      <c r="B752" s="214"/>
      <c r="C752" s="216"/>
      <c r="D752" s="216"/>
      <c r="E752" s="218"/>
      <c r="F752" s="200"/>
      <c r="G752" s="28" t="s">
        <v>44</v>
      </c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  <c r="FZ752" s="38"/>
      <c r="GA752" s="38"/>
      <c r="GB752" s="38"/>
      <c r="GC752" s="38"/>
      <c r="GD752" s="38"/>
      <c r="GE752" s="39"/>
    </row>
    <row r="753" spans="1:187" s="25" customFormat="1" ht="20.149999999999999" customHeight="1" x14ac:dyDescent="0.35">
      <c r="A753" s="203">
        <f t="shared" ref="A753" si="606">A751+1</f>
        <v>369</v>
      </c>
      <c r="B753" s="205" t="str">
        <f ca="1">HYPERLINK("#"&amp;"PAINEL!"&amp;ADDRESS(ROW(PAINEL!$B$40)+$A753,2),TRIM(INDIRECT("PAINEL!"&amp;ADDRESS(ROW(PAINEL!$B$40)+$A753,COLUMN(LANÇAMENTOS!C749)))))</f>
        <v/>
      </c>
      <c r="C753" s="207" t="str">
        <f ca="1">TRIM(INDIRECT("PAINEL!"&amp;ADDRESS(ROW(PAINEL!$B$40)+$A753,COLUMN(LANÇAMENTOS!E749))))</f>
        <v/>
      </c>
      <c r="D753" s="207" t="str">
        <f ca="1">TRIM(INDIRECT("PAINEL!"&amp;ADDRESS(ROW(PAINEL!$B$40)+$A753,COLUMN(LANÇAMENTOS!K749))))</f>
        <v/>
      </c>
      <c r="E753" s="209"/>
      <c r="F753" s="201" t="str">
        <f t="shared" ref="F753" ca="1" si="607">IF(B753&lt;&gt;"",E753+SUM(H753:GE753)-SUM(H754:GE754),"")</f>
        <v/>
      </c>
      <c r="G753" s="29" t="s">
        <v>43</v>
      </c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  <c r="CH753" s="40"/>
      <c r="CI753" s="40"/>
      <c r="CJ753" s="40"/>
      <c r="CK753" s="40"/>
      <c r="CL753" s="40"/>
      <c r="CM753" s="40"/>
      <c r="CN753" s="40"/>
      <c r="CO753" s="40"/>
      <c r="CP753" s="40"/>
      <c r="CQ753" s="40"/>
      <c r="CR753" s="40"/>
      <c r="CS753" s="40"/>
      <c r="CT753" s="40"/>
      <c r="CU753" s="40"/>
      <c r="CV753" s="40"/>
      <c r="CW753" s="40"/>
      <c r="CX753" s="40"/>
      <c r="CY753" s="40"/>
      <c r="CZ753" s="40"/>
      <c r="DA753" s="40"/>
      <c r="DB753" s="40"/>
      <c r="DC753" s="40"/>
      <c r="DD753" s="40"/>
      <c r="DE753" s="40"/>
      <c r="DF753" s="40"/>
      <c r="DG753" s="40"/>
      <c r="DH753" s="40"/>
      <c r="DI753" s="40"/>
      <c r="DJ753" s="40"/>
      <c r="DK753" s="40"/>
      <c r="DL753" s="40"/>
      <c r="DM753" s="40"/>
      <c r="DN753" s="40"/>
      <c r="DO753" s="40"/>
      <c r="DP753" s="40"/>
      <c r="DQ753" s="40"/>
      <c r="DR753" s="40"/>
      <c r="DS753" s="40"/>
      <c r="DT753" s="40"/>
      <c r="DU753" s="40"/>
      <c r="DV753" s="40"/>
      <c r="DW753" s="40"/>
      <c r="DX753" s="40"/>
      <c r="DY753" s="40"/>
      <c r="DZ753" s="40"/>
      <c r="EA753" s="40"/>
      <c r="EB753" s="40"/>
      <c r="EC753" s="40"/>
      <c r="ED753" s="40"/>
      <c r="EE753" s="40"/>
      <c r="EF753" s="40"/>
      <c r="EG753" s="40"/>
      <c r="EH753" s="40"/>
      <c r="EI753" s="40"/>
      <c r="EJ753" s="40"/>
      <c r="EK753" s="40"/>
      <c r="EL753" s="40"/>
      <c r="EM753" s="40"/>
      <c r="EN753" s="40"/>
      <c r="EO753" s="40"/>
      <c r="EP753" s="40"/>
      <c r="EQ753" s="40"/>
      <c r="ER753" s="40"/>
      <c r="ES753" s="40"/>
      <c r="ET753" s="40"/>
      <c r="EU753" s="40"/>
      <c r="EV753" s="40"/>
      <c r="EW753" s="40"/>
      <c r="EX753" s="40"/>
      <c r="EY753" s="40"/>
      <c r="EZ753" s="40"/>
      <c r="FA753" s="40"/>
      <c r="FB753" s="40"/>
      <c r="FC753" s="40"/>
      <c r="FD753" s="40"/>
      <c r="FE753" s="40"/>
      <c r="FF753" s="40"/>
      <c r="FG753" s="40"/>
      <c r="FH753" s="40"/>
      <c r="FI753" s="40"/>
      <c r="FJ753" s="40"/>
      <c r="FK753" s="40"/>
      <c r="FL753" s="40"/>
      <c r="FM753" s="40"/>
      <c r="FN753" s="40"/>
      <c r="FO753" s="40"/>
      <c r="FP753" s="40"/>
      <c r="FQ753" s="40"/>
      <c r="FR753" s="40"/>
      <c r="FS753" s="40"/>
      <c r="FT753" s="40"/>
      <c r="FU753" s="40"/>
      <c r="FV753" s="40"/>
      <c r="FW753" s="40"/>
      <c r="FX753" s="40"/>
      <c r="FY753" s="40"/>
      <c r="FZ753" s="40"/>
      <c r="GA753" s="40"/>
      <c r="GB753" s="40"/>
      <c r="GC753" s="40"/>
      <c r="GD753" s="40"/>
      <c r="GE753" s="41"/>
    </row>
    <row r="754" spans="1:187" s="25" customFormat="1" ht="20.149999999999999" customHeight="1" x14ac:dyDescent="0.35">
      <c r="A754" s="204"/>
      <c r="B754" s="206"/>
      <c r="C754" s="208"/>
      <c r="D754" s="208"/>
      <c r="E754" s="210"/>
      <c r="F754" s="202"/>
      <c r="G754" s="26" t="s">
        <v>44</v>
      </c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  <c r="FL754" s="35"/>
      <c r="FM754" s="35"/>
      <c r="FN754" s="35"/>
      <c r="FO754" s="35"/>
      <c r="FP754" s="35"/>
      <c r="FQ754" s="35"/>
      <c r="FR754" s="35"/>
      <c r="FS754" s="35"/>
      <c r="FT754" s="35"/>
      <c r="FU754" s="35"/>
      <c r="FV754" s="35"/>
      <c r="FW754" s="35"/>
      <c r="FX754" s="35"/>
      <c r="FY754" s="35"/>
      <c r="FZ754" s="35"/>
      <c r="GA754" s="35"/>
      <c r="GB754" s="35"/>
      <c r="GC754" s="35"/>
      <c r="GD754" s="35"/>
      <c r="GE754" s="42"/>
    </row>
    <row r="755" spans="1:187" s="25" customFormat="1" ht="20.149999999999999" customHeight="1" x14ac:dyDescent="0.35">
      <c r="A755" s="211">
        <f t="shared" si="589"/>
        <v>370</v>
      </c>
      <c r="B755" s="213" t="str">
        <f ca="1">HYPERLINK("#"&amp;"PAINEL!"&amp;ADDRESS(ROW(PAINEL!$B$40)+$A755,2),TRIM(INDIRECT("PAINEL!"&amp;ADDRESS(ROW(PAINEL!$B$40)+$A755,COLUMN(LANÇAMENTOS!C751)))))</f>
        <v/>
      </c>
      <c r="C755" s="215" t="str">
        <f ca="1">TRIM(INDIRECT("PAINEL!"&amp;ADDRESS(ROW(PAINEL!$B$40)+$A755,COLUMN(LANÇAMENTOS!E751))))</f>
        <v/>
      </c>
      <c r="D755" s="215" t="str">
        <f ca="1">TRIM(INDIRECT("PAINEL!"&amp;ADDRESS(ROW(PAINEL!$B$40)+$A755,COLUMN(LANÇAMENTOS!K751))))</f>
        <v/>
      </c>
      <c r="E755" s="217"/>
      <c r="F755" s="199" t="str">
        <f t="shared" ref="F755" ca="1" si="608">IF(B755&lt;&gt;"",E755+SUM(H755:GE755)-SUM(H756:GE756),"")</f>
        <v/>
      </c>
      <c r="G755" s="27" t="s">
        <v>43</v>
      </c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6"/>
      <c r="BN755" s="36"/>
      <c r="BO755" s="36"/>
      <c r="BP755" s="36"/>
      <c r="BQ755" s="36"/>
      <c r="BR755" s="36"/>
      <c r="BS755" s="36"/>
      <c r="BT755" s="36"/>
      <c r="BU755" s="36"/>
      <c r="BV755" s="36"/>
      <c r="BW755" s="36"/>
      <c r="BX755" s="36"/>
      <c r="BY755" s="36"/>
      <c r="BZ755" s="36"/>
      <c r="CA755" s="36"/>
      <c r="CB755" s="36"/>
      <c r="CC755" s="36"/>
      <c r="CD755" s="36"/>
      <c r="CE755" s="36"/>
      <c r="CF755" s="36"/>
      <c r="CG755" s="36"/>
      <c r="CH755" s="36"/>
      <c r="CI755" s="36"/>
      <c r="CJ755" s="36"/>
      <c r="CK755" s="36"/>
      <c r="CL755" s="36"/>
      <c r="CM755" s="36"/>
      <c r="CN755" s="36"/>
      <c r="CO755" s="36"/>
      <c r="CP755" s="36"/>
      <c r="CQ755" s="36"/>
      <c r="CR755" s="36"/>
      <c r="CS755" s="36"/>
      <c r="CT755" s="36"/>
      <c r="CU755" s="36"/>
      <c r="CV755" s="36"/>
      <c r="CW755" s="36"/>
      <c r="CX755" s="36"/>
      <c r="CY755" s="36"/>
      <c r="CZ755" s="36"/>
      <c r="DA755" s="36"/>
      <c r="DB755" s="36"/>
      <c r="DC755" s="36"/>
      <c r="DD755" s="36"/>
      <c r="DE755" s="36"/>
      <c r="DF755" s="36"/>
      <c r="DG755" s="36"/>
      <c r="DH755" s="36"/>
      <c r="DI755" s="36"/>
      <c r="DJ755" s="36"/>
      <c r="DK755" s="36"/>
      <c r="DL755" s="36"/>
      <c r="DM755" s="36"/>
      <c r="DN755" s="36"/>
      <c r="DO755" s="36"/>
      <c r="DP755" s="36"/>
      <c r="DQ755" s="36"/>
      <c r="DR755" s="36"/>
      <c r="DS755" s="36"/>
      <c r="DT755" s="36"/>
      <c r="DU755" s="36"/>
      <c r="DV755" s="36"/>
      <c r="DW755" s="36"/>
      <c r="DX755" s="36"/>
      <c r="DY755" s="36"/>
      <c r="DZ755" s="36"/>
      <c r="EA755" s="36"/>
      <c r="EB755" s="36"/>
      <c r="EC755" s="36"/>
      <c r="ED755" s="36"/>
      <c r="EE755" s="36"/>
      <c r="EF755" s="36"/>
      <c r="EG755" s="36"/>
      <c r="EH755" s="36"/>
      <c r="EI755" s="36"/>
      <c r="EJ755" s="36"/>
      <c r="EK755" s="36"/>
      <c r="EL755" s="36"/>
      <c r="EM755" s="36"/>
      <c r="EN755" s="36"/>
      <c r="EO755" s="36"/>
      <c r="EP755" s="36"/>
      <c r="EQ755" s="36"/>
      <c r="ER755" s="36"/>
      <c r="ES755" s="36"/>
      <c r="ET755" s="36"/>
      <c r="EU755" s="36"/>
      <c r="EV755" s="36"/>
      <c r="EW755" s="36"/>
      <c r="EX755" s="36"/>
      <c r="EY755" s="36"/>
      <c r="EZ755" s="36"/>
      <c r="FA755" s="36"/>
      <c r="FB755" s="36"/>
      <c r="FC755" s="36"/>
      <c r="FD755" s="36"/>
      <c r="FE755" s="36"/>
      <c r="FF755" s="36"/>
      <c r="FG755" s="36"/>
      <c r="FH755" s="36"/>
      <c r="FI755" s="36"/>
      <c r="FJ755" s="36"/>
      <c r="FK755" s="36"/>
      <c r="FL755" s="36"/>
      <c r="FM755" s="36"/>
      <c r="FN755" s="36"/>
      <c r="FO755" s="36"/>
      <c r="FP755" s="36"/>
      <c r="FQ755" s="36"/>
      <c r="FR755" s="36"/>
      <c r="FS755" s="36"/>
      <c r="FT755" s="36"/>
      <c r="FU755" s="36"/>
      <c r="FV755" s="36"/>
      <c r="FW755" s="36"/>
      <c r="FX755" s="36"/>
      <c r="FY755" s="36"/>
      <c r="FZ755" s="36"/>
      <c r="GA755" s="36"/>
      <c r="GB755" s="36"/>
      <c r="GC755" s="36"/>
      <c r="GD755" s="36"/>
      <c r="GE755" s="37"/>
    </row>
    <row r="756" spans="1:187" s="25" customFormat="1" ht="20.149999999999999" customHeight="1" x14ac:dyDescent="0.35">
      <c r="A756" s="212"/>
      <c r="B756" s="214"/>
      <c r="C756" s="216"/>
      <c r="D756" s="216"/>
      <c r="E756" s="218"/>
      <c r="F756" s="200"/>
      <c r="G756" s="28" t="s">
        <v>44</v>
      </c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  <c r="FZ756" s="38"/>
      <c r="GA756" s="38"/>
      <c r="GB756" s="38"/>
      <c r="GC756" s="38"/>
      <c r="GD756" s="38"/>
      <c r="GE756" s="39"/>
    </row>
    <row r="757" spans="1:187" s="25" customFormat="1" ht="20.149999999999999" customHeight="1" x14ac:dyDescent="0.35">
      <c r="A757" s="203">
        <f t="shared" ref="A757" si="609">A755+1</f>
        <v>371</v>
      </c>
      <c r="B757" s="205" t="str">
        <f ca="1">HYPERLINK("#"&amp;"PAINEL!"&amp;ADDRESS(ROW(PAINEL!$B$40)+$A757,2),TRIM(INDIRECT("PAINEL!"&amp;ADDRESS(ROW(PAINEL!$B$40)+$A757,COLUMN(LANÇAMENTOS!C753)))))</f>
        <v/>
      </c>
      <c r="C757" s="207" t="str">
        <f ca="1">TRIM(INDIRECT("PAINEL!"&amp;ADDRESS(ROW(PAINEL!$B$40)+$A757,COLUMN(LANÇAMENTOS!E753))))</f>
        <v/>
      </c>
      <c r="D757" s="207" t="str">
        <f ca="1">TRIM(INDIRECT("PAINEL!"&amp;ADDRESS(ROW(PAINEL!$B$40)+$A757,COLUMN(LANÇAMENTOS!K753))))</f>
        <v/>
      </c>
      <c r="E757" s="209"/>
      <c r="F757" s="201" t="str">
        <f t="shared" ref="F757" ca="1" si="610">IF(B757&lt;&gt;"",E757+SUM(H757:GE757)-SUM(H758:GE758),"")</f>
        <v/>
      </c>
      <c r="G757" s="29" t="s">
        <v>43</v>
      </c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  <c r="CH757" s="40"/>
      <c r="CI757" s="40"/>
      <c r="CJ757" s="40"/>
      <c r="CK757" s="40"/>
      <c r="CL757" s="40"/>
      <c r="CM757" s="40"/>
      <c r="CN757" s="40"/>
      <c r="CO757" s="40"/>
      <c r="CP757" s="40"/>
      <c r="CQ757" s="40"/>
      <c r="CR757" s="40"/>
      <c r="CS757" s="40"/>
      <c r="CT757" s="40"/>
      <c r="CU757" s="40"/>
      <c r="CV757" s="40"/>
      <c r="CW757" s="40"/>
      <c r="CX757" s="40"/>
      <c r="CY757" s="40"/>
      <c r="CZ757" s="40"/>
      <c r="DA757" s="40"/>
      <c r="DB757" s="40"/>
      <c r="DC757" s="40"/>
      <c r="DD757" s="40"/>
      <c r="DE757" s="40"/>
      <c r="DF757" s="40"/>
      <c r="DG757" s="40"/>
      <c r="DH757" s="40"/>
      <c r="DI757" s="40"/>
      <c r="DJ757" s="40"/>
      <c r="DK757" s="40"/>
      <c r="DL757" s="40"/>
      <c r="DM757" s="40"/>
      <c r="DN757" s="40"/>
      <c r="DO757" s="40"/>
      <c r="DP757" s="40"/>
      <c r="DQ757" s="40"/>
      <c r="DR757" s="40"/>
      <c r="DS757" s="40"/>
      <c r="DT757" s="40"/>
      <c r="DU757" s="40"/>
      <c r="DV757" s="40"/>
      <c r="DW757" s="40"/>
      <c r="DX757" s="40"/>
      <c r="DY757" s="40"/>
      <c r="DZ757" s="40"/>
      <c r="EA757" s="40"/>
      <c r="EB757" s="40"/>
      <c r="EC757" s="40"/>
      <c r="ED757" s="40"/>
      <c r="EE757" s="40"/>
      <c r="EF757" s="40"/>
      <c r="EG757" s="40"/>
      <c r="EH757" s="40"/>
      <c r="EI757" s="40"/>
      <c r="EJ757" s="40"/>
      <c r="EK757" s="40"/>
      <c r="EL757" s="40"/>
      <c r="EM757" s="40"/>
      <c r="EN757" s="40"/>
      <c r="EO757" s="40"/>
      <c r="EP757" s="40"/>
      <c r="EQ757" s="40"/>
      <c r="ER757" s="40"/>
      <c r="ES757" s="40"/>
      <c r="ET757" s="40"/>
      <c r="EU757" s="40"/>
      <c r="EV757" s="40"/>
      <c r="EW757" s="40"/>
      <c r="EX757" s="40"/>
      <c r="EY757" s="40"/>
      <c r="EZ757" s="40"/>
      <c r="FA757" s="40"/>
      <c r="FB757" s="40"/>
      <c r="FC757" s="40"/>
      <c r="FD757" s="40"/>
      <c r="FE757" s="40"/>
      <c r="FF757" s="40"/>
      <c r="FG757" s="40"/>
      <c r="FH757" s="40"/>
      <c r="FI757" s="40"/>
      <c r="FJ757" s="40"/>
      <c r="FK757" s="40"/>
      <c r="FL757" s="40"/>
      <c r="FM757" s="40"/>
      <c r="FN757" s="40"/>
      <c r="FO757" s="40"/>
      <c r="FP757" s="40"/>
      <c r="FQ757" s="40"/>
      <c r="FR757" s="40"/>
      <c r="FS757" s="40"/>
      <c r="FT757" s="40"/>
      <c r="FU757" s="40"/>
      <c r="FV757" s="40"/>
      <c r="FW757" s="40"/>
      <c r="FX757" s="40"/>
      <c r="FY757" s="40"/>
      <c r="FZ757" s="40"/>
      <c r="GA757" s="40"/>
      <c r="GB757" s="40"/>
      <c r="GC757" s="40"/>
      <c r="GD757" s="40"/>
      <c r="GE757" s="41"/>
    </row>
    <row r="758" spans="1:187" s="25" customFormat="1" ht="20.149999999999999" customHeight="1" x14ac:dyDescent="0.35">
      <c r="A758" s="204"/>
      <c r="B758" s="206"/>
      <c r="C758" s="208"/>
      <c r="D758" s="208"/>
      <c r="E758" s="210"/>
      <c r="F758" s="202"/>
      <c r="G758" s="26" t="s">
        <v>44</v>
      </c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  <c r="DM758" s="35"/>
      <c r="DN758" s="35"/>
      <c r="DO758" s="35"/>
      <c r="DP758" s="35"/>
      <c r="DQ758" s="35"/>
      <c r="DR758" s="35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  <c r="FL758" s="35"/>
      <c r="FM758" s="35"/>
      <c r="FN758" s="35"/>
      <c r="FO758" s="35"/>
      <c r="FP758" s="35"/>
      <c r="FQ758" s="35"/>
      <c r="FR758" s="35"/>
      <c r="FS758" s="35"/>
      <c r="FT758" s="35"/>
      <c r="FU758" s="35"/>
      <c r="FV758" s="35"/>
      <c r="FW758" s="35"/>
      <c r="FX758" s="35"/>
      <c r="FY758" s="35"/>
      <c r="FZ758" s="35"/>
      <c r="GA758" s="35"/>
      <c r="GB758" s="35"/>
      <c r="GC758" s="35"/>
      <c r="GD758" s="35"/>
      <c r="GE758" s="42"/>
    </row>
    <row r="759" spans="1:187" s="25" customFormat="1" ht="20.149999999999999" customHeight="1" x14ac:dyDescent="0.35">
      <c r="A759" s="211">
        <f t="shared" si="589"/>
        <v>372</v>
      </c>
      <c r="B759" s="213" t="str">
        <f ca="1">HYPERLINK("#"&amp;"PAINEL!"&amp;ADDRESS(ROW(PAINEL!$B$40)+$A759,2),TRIM(INDIRECT("PAINEL!"&amp;ADDRESS(ROW(PAINEL!$B$40)+$A759,COLUMN(LANÇAMENTOS!C755)))))</f>
        <v/>
      </c>
      <c r="C759" s="215" t="str">
        <f ca="1">TRIM(INDIRECT("PAINEL!"&amp;ADDRESS(ROW(PAINEL!$B$40)+$A759,COLUMN(LANÇAMENTOS!E755))))</f>
        <v/>
      </c>
      <c r="D759" s="215" t="str">
        <f ca="1">TRIM(INDIRECT("PAINEL!"&amp;ADDRESS(ROW(PAINEL!$B$40)+$A759,COLUMN(LANÇAMENTOS!K755))))</f>
        <v/>
      </c>
      <c r="E759" s="217"/>
      <c r="F759" s="199" t="str">
        <f t="shared" ref="F759" ca="1" si="611">IF(B759&lt;&gt;"",E759+SUM(H759:GE759)-SUM(H760:GE760),"")</f>
        <v/>
      </c>
      <c r="G759" s="27" t="s">
        <v>43</v>
      </c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  <c r="BT759" s="36"/>
      <c r="BU759" s="36"/>
      <c r="BV759" s="36"/>
      <c r="BW759" s="36"/>
      <c r="BX759" s="36"/>
      <c r="BY759" s="36"/>
      <c r="BZ759" s="36"/>
      <c r="CA759" s="36"/>
      <c r="CB759" s="36"/>
      <c r="CC759" s="36"/>
      <c r="CD759" s="36"/>
      <c r="CE759" s="36"/>
      <c r="CF759" s="36"/>
      <c r="CG759" s="36"/>
      <c r="CH759" s="36"/>
      <c r="CI759" s="36"/>
      <c r="CJ759" s="36"/>
      <c r="CK759" s="36"/>
      <c r="CL759" s="36"/>
      <c r="CM759" s="36"/>
      <c r="CN759" s="36"/>
      <c r="CO759" s="36"/>
      <c r="CP759" s="36"/>
      <c r="CQ759" s="36"/>
      <c r="CR759" s="36"/>
      <c r="CS759" s="36"/>
      <c r="CT759" s="36"/>
      <c r="CU759" s="36"/>
      <c r="CV759" s="36"/>
      <c r="CW759" s="36"/>
      <c r="CX759" s="36"/>
      <c r="CY759" s="36"/>
      <c r="CZ759" s="36"/>
      <c r="DA759" s="36"/>
      <c r="DB759" s="36"/>
      <c r="DC759" s="36"/>
      <c r="DD759" s="36"/>
      <c r="DE759" s="36"/>
      <c r="DF759" s="36"/>
      <c r="DG759" s="36"/>
      <c r="DH759" s="36"/>
      <c r="DI759" s="36"/>
      <c r="DJ759" s="36"/>
      <c r="DK759" s="36"/>
      <c r="DL759" s="36"/>
      <c r="DM759" s="36"/>
      <c r="DN759" s="36"/>
      <c r="DO759" s="36"/>
      <c r="DP759" s="36"/>
      <c r="DQ759" s="36"/>
      <c r="DR759" s="36"/>
      <c r="DS759" s="36"/>
      <c r="DT759" s="36"/>
      <c r="DU759" s="36"/>
      <c r="DV759" s="36"/>
      <c r="DW759" s="36"/>
      <c r="DX759" s="36"/>
      <c r="DY759" s="36"/>
      <c r="DZ759" s="36"/>
      <c r="EA759" s="36"/>
      <c r="EB759" s="36"/>
      <c r="EC759" s="36"/>
      <c r="ED759" s="36"/>
      <c r="EE759" s="36"/>
      <c r="EF759" s="36"/>
      <c r="EG759" s="36"/>
      <c r="EH759" s="36"/>
      <c r="EI759" s="36"/>
      <c r="EJ759" s="36"/>
      <c r="EK759" s="36"/>
      <c r="EL759" s="36"/>
      <c r="EM759" s="36"/>
      <c r="EN759" s="36"/>
      <c r="EO759" s="36"/>
      <c r="EP759" s="36"/>
      <c r="EQ759" s="36"/>
      <c r="ER759" s="36"/>
      <c r="ES759" s="36"/>
      <c r="ET759" s="36"/>
      <c r="EU759" s="36"/>
      <c r="EV759" s="36"/>
      <c r="EW759" s="36"/>
      <c r="EX759" s="36"/>
      <c r="EY759" s="36"/>
      <c r="EZ759" s="36"/>
      <c r="FA759" s="36"/>
      <c r="FB759" s="36"/>
      <c r="FC759" s="36"/>
      <c r="FD759" s="36"/>
      <c r="FE759" s="36"/>
      <c r="FF759" s="36"/>
      <c r="FG759" s="36"/>
      <c r="FH759" s="36"/>
      <c r="FI759" s="36"/>
      <c r="FJ759" s="36"/>
      <c r="FK759" s="36"/>
      <c r="FL759" s="36"/>
      <c r="FM759" s="36"/>
      <c r="FN759" s="36"/>
      <c r="FO759" s="36"/>
      <c r="FP759" s="36"/>
      <c r="FQ759" s="36"/>
      <c r="FR759" s="36"/>
      <c r="FS759" s="36"/>
      <c r="FT759" s="36"/>
      <c r="FU759" s="36"/>
      <c r="FV759" s="36"/>
      <c r="FW759" s="36"/>
      <c r="FX759" s="36"/>
      <c r="FY759" s="36"/>
      <c r="FZ759" s="36"/>
      <c r="GA759" s="36"/>
      <c r="GB759" s="36"/>
      <c r="GC759" s="36"/>
      <c r="GD759" s="36"/>
      <c r="GE759" s="37"/>
    </row>
    <row r="760" spans="1:187" s="25" customFormat="1" ht="20.149999999999999" customHeight="1" x14ac:dyDescent="0.35">
      <c r="A760" s="212"/>
      <c r="B760" s="214"/>
      <c r="C760" s="216"/>
      <c r="D760" s="216"/>
      <c r="E760" s="218"/>
      <c r="F760" s="200"/>
      <c r="G760" s="28" t="s">
        <v>44</v>
      </c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  <c r="FZ760" s="38"/>
      <c r="GA760" s="38"/>
      <c r="GB760" s="38"/>
      <c r="GC760" s="38"/>
      <c r="GD760" s="38"/>
      <c r="GE760" s="39"/>
    </row>
    <row r="761" spans="1:187" s="25" customFormat="1" ht="20.149999999999999" customHeight="1" x14ac:dyDescent="0.35">
      <c r="A761" s="203">
        <f t="shared" ref="A761" si="612">A759+1</f>
        <v>373</v>
      </c>
      <c r="B761" s="205" t="str">
        <f ca="1">HYPERLINK("#"&amp;"PAINEL!"&amp;ADDRESS(ROW(PAINEL!$B$40)+$A761,2),TRIM(INDIRECT("PAINEL!"&amp;ADDRESS(ROW(PAINEL!$B$40)+$A761,COLUMN(LANÇAMENTOS!C757)))))</f>
        <v/>
      </c>
      <c r="C761" s="207" t="str">
        <f ca="1">TRIM(INDIRECT("PAINEL!"&amp;ADDRESS(ROW(PAINEL!$B$40)+$A761,COLUMN(LANÇAMENTOS!E757))))</f>
        <v/>
      </c>
      <c r="D761" s="207" t="str">
        <f ca="1">TRIM(INDIRECT("PAINEL!"&amp;ADDRESS(ROW(PAINEL!$B$40)+$A761,COLUMN(LANÇAMENTOS!K757))))</f>
        <v/>
      </c>
      <c r="E761" s="209"/>
      <c r="F761" s="201" t="str">
        <f t="shared" ref="F761" ca="1" si="613">IF(B761&lt;&gt;"",E761+SUM(H761:GE761)-SUM(H762:GE762),"")</f>
        <v/>
      </c>
      <c r="G761" s="29" t="s">
        <v>43</v>
      </c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  <c r="CH761" s="40"/>
      <c r="CI761" s="40"/>
      <c r="CJ761" s="40"/>
      <c r="CK761" s="40"/>
      <c r="CL761" s="40"/>
      <c r="CM761" s="40"/>
      <c r="CN761" s="40"/>
      <c r="CO761" s="40"/>
      <c r="CP761" s="40"/>
      <c r="CQ761" s="40"/>
      <c r="CR761" s="40"/>
      <c r="CS761" s="40"/>
      <c r="CT761" s="40"/>
      <c r="CU761" s="40"/>
      <c r="CV761" s="40"/>
      <c r="CW761" s="40"/>
      <c r="CX761" s="40"/>
      <c r="CY761" s="40"/>
      <c r="CZ761" s="40"/>
      <c r="DA761" s="40"/>
      <c r="DB761" s="40"/>
      <c r="DC761" s="40"/>
      <c r="DD761" s="40"/>
      <c r="DE761" s="40"/>
      <c r="DF761" s="40"/>
      <c r="DG761" s="40"/>
      <c r="DH761" s="40"/>
      <c r="DI761" s="40"/>
      <c r="DJ761" s="40"/>
      <c r="DK761" s="40"/>
      <c r="DL761" s="40"/>
      <c r="DM761" s="40"/>
      <c r="DN761" s="40"/>
      <c r="DO761" s="40"/>
      <c r="DP761" s="40"/>
      <c r="DQ761" s="40"/>
      <c r="DR761" s="40"/>
      <c r="DS761" s="40"/>
      <c r="DT761" s="40"/>
      <c r="DU761" s="40"/>
      <c r="DV761" s="40"/>
      <c r="DW761" s="40"/>
      <c r="DX761" s="40"/>
      <c r="DY761" s="40"/>
      <c r="DZ761" s="40"/>
      <c r="EA761" s="40"/>
      <c r="EB761" s="40"/>
      <c r="EC761" s="40"/>
      <c r="ED761" s="40"/>
      <c r="EE761" s="40"/>
      <c r="EF761" s="40"/>
      <c r="EG761" s="40"/>
      <c r="EH761" s="40"/>
      <c r="EI761" s="40"/>
      <c r="EJ761" s="40"/>
      <c r="EK761" s="40"/>
      <c r="EL761" s="40"/>
      <c r="EM761" s="40"/>
      <c r="EN761" s="40"/>
      <c r="EO761" s="40"/>
      <c r="EP761" s="40"/>
      <c r="EQ761" s="40"/>
      <c r="ER761" s="40"/>
      <c r="ES761" s="40"/>
      <c r="ET761" s="40"/>
      <c r="EU761" s="40"/>
      <c r="EV761" s="40"/>
      <c r="EW761" s="40"/>
      <c r="EX761" s="40"/>
      <c r="EY761" s="40"/>
      <c r="EZ761" s="40"/>
      <c r="FA761" s="40"/>
      <c r="FB761" s="40"/>
      <c r="FC761" s="40"/>
      <c r="FD761" s="40"/>
      <c r="FE761" s="40"/>
      <c r="FF761" s="40"/>
      <c r="FG761" s="40"/>
      <c r="FH761" s="40"/>
      <c r="FI761" s="40"/>
      <c r="FJ761" s="40"/>
      <c r="FK761" s="40"/>
      <c r="FL761" s="40"/>
      <c r="FM761" s="40"/>
      <c r="FN761" s="40"/>
      <c r="FO761" s="40"/>
      <c r="FP761" s="40"/>
      <c r="FQ761" s="40"/>
      <c r="FR761" s="40"/>
      <c r="FS761" s="40"/>
      <c r="FT761" s="40"/>
      <c r="FU761" s="40"/>
      <c r="FV761" s="40"/>
      <c r="FW761" s="40"/>
      <c r="FX761" s="40"/>
      <c r="FY761" s="40"/>
      <c r="FZ761" s="40"/>
      <c r="GA761" s="40"/>
      <c r="GB761" s="40"/>
      <c r="GC761" s="40"/>
      <c r="GD761" s="40"/>
      <c r="GE761" s="41"/>
    </row>
    <row r="762" spans="1:187" s="25" customFormat="1" ht="20.149999999999999" customHeight="1" x14ac:dyDescent="0.35">
      <c r="A762" s="204"/>
      <c r="B762" s="206"/>
      <c r="C762" s="208"/>
      <c r="D762" s="208"/>
      <c r="E762" s="210"/>
      <c r="F762" s="202"/>
      <c r="G762" s="26" t="s">
        <v>44</v>
      </c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  <c r="DM762" s="35"/>
      <c r="DN762" s="35"/>
      <c r="DO762" s="35"/>
      <c r="DP762" s="35"/>
      <c r="DQ762" s="35"/>
      <c r="DR762" s="35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  <c r="FL762" s="35"/>
      <c r="FM762" s="35"/>
      <c r="FN762" s="35"/>
      <c r="FO762" s="35"/>
      <c r="FP762" s="35"/>
      <c r="FQ762" s="35"/>
      <c r="FR762" s="35"/>
      <c r="FS762" s="35"/>
      <c r="FT762" s="35"/>
      <c r="FU762" s="35"/>
      <c r="FV762" s="35"/>
      <c r="FW762" s="35"/>
      <c r="FX762" s="35"/>
      <c r="FY762" s="35"/>
      <c r="FZ762" s="35"/>
      <c r="GA762" s="35"/>
      <c r="GB762" s="35"/>
      <c r="GC762" s="35"/>
      <c r="GD762" s="35"/>
      <c r="GE762" s="42"/>
    </row>
    <row r="763" spans="1:187" s="25" customFormat="1" ht="20.149999999999999" customHeight="1" x14ac:dyDescent="0.35">
      <c r="A763" s="211">
        <f t="shared" si="589"/>
        <v>374</v>
      </c>
      <c r="B763" s="213" t="str">
        <f ca="1">HYPERLINK("#"&amp;"PAINEL!"&amp;ADDRESS(ROW(PAINEL!$B$40)+$A763,2),TRIM(INDIRECT("PAINEL!"&amp;ADDRESS(ROW(PAINEL!$B$40)+$A763,COLUMN(LANÇAMENTOS!C759)))))</f>
        <v/>
      </c>
      <c r="C763" s="215" t="str">
        <f ca="1">TRIM(INDIRECT("PAINEL!"&amp;ADDRESS(ROW(PAINEL!$B$40)+$A763,COLUMN(LANÇAMENTOS!E759))))</f>
        <v/>
      </c>
      <c r="D763" s="215" t="str">
        <f ca="1">TRIM(INDIRECT("PAINEL!"&amp;ADDRESS(ROW(PAINEL!$B$40)+$A763,COLUMN(LANÇAMENTOS!K759))))</f>
        <v/>
      </c>
      <c r="E763" s="217"/>
      <c r="F763" s="199" t="str">
        <f t="shared" ref="F763" ca="1" si="614">IF(B763&lt;&gt;"",E763+SUM(H763:GE763)-SUM(H764:GE764),"")</f>
        <v/>
      </c>
      <c r="G763" s="27" t="s">
        <v>43</v>
      </c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6"/>
      <c r="BN763" s="36"/>
      <c r="BO763" s="36"/>
      <c r="BP763" s="36"/>
      <c r="BQ763" s="36"/>
      <c r="BR763" s="36"/>
      <c r="BS763" s="36"/>
      <c r="BT763" s="36"/>
      <c r="BU763" s="36"/>
      <c r="BV763" s="36"/>
      <c r="BW763" s="36"/>
      <c r="BX763" s="36"/>
      <c r="BY763" s="36"/>
      <c r="BZ763" s="36"/>
      <c r="CA763" s="36"/>
      <c r="CB763" s="36"/>
      <c r="CC763" s="36"/>
      <c r="CD763" s="36"/>
      <c r="CE763" s="36"/>
      <c r="CF763" s="36"/>
      <c r="CG763" s="36"/>
      <c r="CH763" s="36"/>
      <c r="CI763" s="36"/>
      <c r="CJ763" s="36"/>
      <c r="CK763" s="36"/>
      <c r="CL763" s="36"/>
      <c r="CM763" s="36"/>
      <c r="CN763" s="36"/>
      <c r="CO763" s="36"/>
      <c r="CP763" s="36"/>
      <c r="CQ763" s="36"/>
      <c r="CR763" s="36"/>
      <c r="CS763" s="36"/>
      <c r="CT763" s="36"/>
      <c r="CU763" s="36"/>
      <c r="CV763" s="36"/>
      <c r="CW763" s="36"/>
      <c r="CX763" s="36"/>
      <c r="CY763" s="36"/>
      <c r="CZ763" s="36"/>
      <c r="DA763" s="36"/>
      <c r="DB763" s="36"/>
      <c r="DC763" s="36"/>
      <c r="DD763" s="36"/>
      <c r="DE763" s="36"/>
      <c r="DF763" s="36"/>
      <c r="DG763" s="36"/>
      <c r="DH763" s="36"/>
      <c r="DI763" s="36"/>
      <c r="DJ763" s="36"/>
      <c r="DK763" s="36"/>
      <c r="DL763" s="36"/>
      <c r="DM763" s="36"/>
      <c r="DN763" s="36"/>
      <c r="DO763" s="36"/>
      <c r="DP763" s="36"/>
      <c r="DQ763" s="36"/>
      <c r="DR763" s="36"/>
      <c r="DS763" s="36"/>
      <c r="DT763" s="36"/>
      <c r="DU763" s="36"/>
      <c r="DV763" s="36"/>
      <c r="DW763" s="36"/>
      <c r="DX763" s="36"/>
      <c r="DY763" s="36"/>
      <c r="DZ763" s="36"/>
      <c r="EA763" s="36"/>
      <c r="EB763" s="36"/>
      <c r="EC763" s="36"/>
      <c r="ED763" s="36"/>
      <c r="EE763" s="36"/>
      <c r="EF763" s="36"/>
      <c r="EG763" s="36"/>
      <c r="EH763" s="36"/>
      <c r="EI763" s="36"/>
      <c r="EJ763" s="36"/>
      <c r="EK763" s="36"/>
      <c r="EL763" s="36"/>
      <c r="EM763" s="36"/>
      <c r="EN763" s="36"/>
      <c r="EO763" s="36"/>
      <c r="EP763" s="36"/>
      <c r="EQ763" s="36"/>
      <c r="ER763" s="36"/>
      <c r="ES763" s="36"/>
      <c r="ET763" s="36"/>
      <c r="EU763" s="36"/>
      <c r="EV763" s="36"/>
      <c r="EW763" s="36"/>
      <c r="EX763" s="36"/>
      <c r="EY763" s="36"/>
      <c r="EZ763" s="36"/>
      <c r="FA763" s="36"/>
      <c r="FB763" s="36"/>
      <c r="FC763" s="36"/>
      <c r="FD763" s="36"/>
      <c r="FE763" s="36"/>
      <c r="FF763" s="36"/>
      <c r="FG763" s="36"/>
      <c r="FH763" s="36"/>
      <c r="FI763" s="36"/>
      <c r="FJ763" s="36"/>
      <c r="FK763" s="36"/>
      <c r="FL763" s="36"/>
      <c r="FM763" s="36"/>
      <c r="FN763" s="36"/>
      <c r="FO763" s="36"/>
      <c r="FP763" s="36"/>
      <c r="FQ763" s="36"/>
      <c r="FR763" s="36"/>
      <c r="FS763" s="36"/>
      <c r="FT763" s="36"/>
      <c r="FU763" s="36"/>
      <c r="FV763" s="36"/>
      <c r="FW763" s="36"/>
      <c r="FX763" s="36"/>
      <c r="FY763" s="36"/>
      <c r="FZ763" s="36"/>
      <c r="GA763" s="36"/>
      <c r="GB763" s="36"/>
      <c r="GC763" s="36"/>
      <c r="GD763" s="36"/>
      <c r="GE763" s="37"/>
    </row>
    <row r="764" spans="1:187" s="25" customFormat="1" ht="20.149999999999999" customHeight="1" x14ac:dyDescent="0.35">
      <c r="A764" s="212"/>
      <c r="B764" s="214"/>
      <c r="C764" s="216"/>
      <c r="D764" s="216"/>
      <c r="E764" s="218"/>
      <c r="F764" s="200"/>
      <c r="G764" s="28" t="s">
        <v>44</v>
      </c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  <c r="FZ764" s="38"/>
      <c r="GA764" s="38"/>
      <c r="GB764" s="38"/>
      <c r="GC764" s="38"/>
      <c r="GD764" s="38"/>
      <c r="GE764" s="39"/>
    </row>
    <row r="765" spans="1:187" s="25" customFormat="1" ht="20.149999999999999" customHeight="1" x14ac:dyDescent="0.35">
      <c r="A765" s="203">
        <f t="shared" ref="A765" si="615">A763+1</f>
        <v>375</v>
      </c>
      <c r="B765" s="205" t="str">
        <f ca="1">HYPERLINK("#"&amp;"PAINEL!"&amp;ADDRESS(ROW(PAINEL!$B$40)+$A765,2),TRIM(INDIRECT("PAINEL!"&amp;ADDRESS(ROW(PAINEL!$B$40)+$A765,COLUMN(LANÇAMENTOS!C761)))))</f>
        <v/>
      </c>
      <c r="C765" s="207" t="str">
        <f ca="1">TRIM(INDIRECT("PAINEL!"&amp;ADDRESS(ROW(PAINEL!$B$40)+$A765,COLUMN(LANÇAMENTOS!E761))))</f>
        <v/>
      </c>
      <c r="D765" s="207" t="str">
        <f ca="1">TRIM(INDIRECT("PAINEL!"&amp;ADDRESS(ROW(PAINEL!$B$40)+$A765,COLUMN(LANÇAMENTOS!K761))))</f>
        <v/>
      </c>
      <c r="E765" s="209"/>
      <c r="F765" s="201" t="str">
        <f t="shared" ref="F765" ca="1" si="616">IF(B765&lt;&gt;"",E765+SUM(H765:GE765)-SUM(H766:GE766),"")</f>
        <v/>
      </c>
      <c r="G765" s="29" t="s">
        <v>43</v>
      </c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  <c r="CH765" s="40"/>
      <c r="CI765" s="40"/>
      <c r="CJ765" s="40"/>
      <c r="CK765" s="40"/>
      <c r="CL765" s="40"/>
      <c r="CM765" s="40"/>
      <c r="CN765" s="40"/>
      <c r="CO765" s="40"/>
      <c r="CP765" s="40"/>
      <c r="CQ765" s="40"/>
      <c r="CR765" s="40"/>
      <c r="CS765" s="40"/>
      <c r="CT765" s="40"/>
      <c r="CU765" s="40"/>
      <c r="CV765" s="40"/>
      <c r="CW765" s="40"/>
      <c r="CX765" s="40"/>
      <c r="CY765" s="40"/>
      <c r="CZ765" s="40"/>
      <c r="DA765" s="40"/>
      <c r="DB765" s="40"/>
      <c r="DC765" s="40"/>
      <c r="DD765" s="40"/>
      <c r="DE765" s="40"/>
      <c r="DF765" s="40"/>
      <c r="DG765" s="40"/>
      <c r="DH765" s="40"/>
      <c r="DI765" s="40"/>
      <c r="DJ765" s="40"/>
      <c r="DK765" s="40"/>
      <c r="DL765" s="40"/>
      <c r="DM765" s="40"/>
      <c r="DN765" s="40"/>
      <c r="DO765" s="40"/>
      <c r="DP765" s="40"/>
      <c r="DQ765" s="40"/>
      <c r="DR765" s="40"/>
      <c r="DS765" s="40"/>
      <c r="DT765" s="40"/>
      <c r="DU765" s="40"/>
      <c r="DV765" s="40"/>
      <c r="DW765" s="40"/>
      <c r="DX765" s="40"/>
      <c r="DY765" s="40"/>
      <c r="DZ765" s="40"/>
      <c r="EA765" s="40"/>
      <c r="EB765" s="40"/>
      <c r="EC765" s="40"/>
      <c r="ED765" s="40"/>
      <c r="EE765" s="40"/>
      <c r="EF765" s="40"/>
      <c r="EG765" s="40"/>
      <c r="EH765" s="40"/>
      <c r="EI765" s="40"/>
      <c r="EJ765" s="40"/>
      <c r="EK765" s="40"/>
      <c r="EL765" s="40"/>
      <c r="EM765" s="40"/>
      <c r="EN765" s="40"/>
      <c r="EO765" s="40"/>
      <c r="EP765" s="40"/>
      <c r="EQ765" s="40"/>
      <c r="ER765" s="40"/>
      <c r="ES765" s="40"/>
      <c r="ET765" s="40"/>
      <c r="EU765" s="40"/>
      <c r="EV765" s="40"/>
      <c r="EW765" s="40"/>
      <c r="EX765" s="40"/>
      <c r="EY765" s="40"/>
      <c r="EZ765" s="40"/>
      <c r="FA765" s="40"/>
      <c r="FB765" s="40"/>
      <c r="FC765" s="40"/>
      <c r="FD765" s="40"/>
      <c r="FE765" s="40"/>
      <c r="FF765" s="40"/>
      <c r="FG765" s="40"/>
      <c r="FH765" s="40"/>
      <c r="FI765" s="40"/>
      <c r="FJ765" s="40"/>
      <c r="FK765" s="40"/>
      <c r="FL765" s="40"/>
      <c r="FM765" s="40"/>
      <c r="FN765" s="40"/>
      <c r="FO765" s="40"/>
      <c r="FP765" s="40"/>
      <c r="FQ765" s="40"/>
      <c r="FR765" s="40"/>
      <c r="FS765" s="40"/>
      <c r="FT765" s="40"/>
      <c r="FU765" s="40"/>
      <c r="FV765" s="40"/>
      <c r="FW765" s="40"/>
      <c r="FX765" s="40"/>
      <c r="FY765" s="40"/>
      <c r="FZ765" s="40"/>
      <c r="GA765" s="40"/>
      <c r="GB765" s="40"/>
      <c r="GC765" s="40"/>
      <c r="GD765" s="40"/>
      <c r="GE765" s="41"/>
    </row>
    <row r="766" spans="1:187" s="25" customFormat="1" ht="20.149999999999999" customHeight="1" x14ac:dyDescent="0.35">
      <c r="A766" s="204"/>
      <c r="B766" s="206"/>
      <c r="C766" s="208"/>
      <c r="D766" s="208"/>
      <c r="E766" s="210"/>
      <c r="F766" s="202"/>
      <c r="G766" s="26" t="s">
        <v>44</v>
      </c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DN766" s="35"/>
      <c r="DO766" s="35"/>
      <c r="DP766" s="35"/>
      <c r="DQ766" s="35"/>
      <c r="DR766" s="35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  <c r="FL766" s="35"/>
      <c r="FM766" s="35"/>
      <c r="FN766" s="35"/>
      <c r="FO766" s="35"/>
      <c r="FP766" s="35"/>
      <c r="FQ766" s="35"/>
      <c r="FR766" s="35"/>
      <c r="FS766" s="35"/>
      <c r="FT766" s="35"/>
      <c r="FU766" s="35"/>
      <c r="FV766" s="35"/>
      <c r="FW766" s="35"/>
      <c r="FX766" s="35"/>
      <c r="FY766" s="35"/>
      <c r="FZ766" s="35"/>
      <c r="GA766" s="35"/>
      <c r="GB766" s="35"/>
      <c r="GC766" s="35"/>
      <c r="GD766" s="35"/>
      <c r="GE766" s="42"/>
    </row>
    <row r="767" spans="1:187" s="25" customFormat="1" ht="20.149999999999999" customHeight="1" x14ac:dyDescent="0.35">
      <c r="A767" s="211">
        <f t="shared" si="589"/>
        <v>376</v>
      </c>
      <c r="B767" s="213" t="str">
        <f ca="1">HYPERLINK("#"&amp;"PAINEL!"&amp;ADDRESS(ROW(PAINEL!$B$40)+$A767,2),TRIM(INDIRECT("PAINEL!"&amp;ADDRESS(ROW(PAINEL!$B$40)+$A767,COLUMN(LANÇAMENTOS!C763)))))</f>
        <v/>
      </c>
      <c r="C767" s="215" t="str">
        <f ca="1">TRIM(INDIRECT("PAINEL!"&amp;ADDRESS(ROW(PAINEL!$B$40)+$A767,COLUMN(LANÇAMENTOS!E763))))</f>
        <v/>
      </c>
      <c r="D767" s="215" t="str">
        <f ca="1">TRIM(INDIRECT("PAINEL!"&amp;ADDRESS(ROW(PAINEL!$B$40)+$A767,COLUMN(LANÇAMENTOS!K763))))</f>
        <v/>
      </c>
      <c r="E767" s="217"/>
      <c r="F767" s="199" t="str">
        <f t="shared" ref="F767" ca="1" si="617">IF(B767&lt;&gt;"",E767+SUM(H767:GE767)-SUM(H768:GE768),"")</f>
        <v/>
      </c>
      <c r="G767" s="27" t="s">
        <v>43</v>
      </c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  <c r="BI767" s="36"/>
      <c r="BJ767" s="36"/>
      <c r="BK767" s="36"/>
      <c r="BL767" s="36"/>
      <c r="BM767" s="36"/>
      <c r="BN767" s="36"/>
      <c r="BO767" s="36"/>
      <c r="BP767" s="36"/>
      <c r="BQ767" s="36"/>
      <c r="BR767" s="36"/>
      <c r="BS767" s="36"/>
      <c r="BT767" s="36"/>
      <c r="BU767" s="36"/>
      <c r="BV767" s="36"/>
      <c r="BW767" s="36"/>
      <c r="BX767" s="36"/>
      <c r="BY767" s="36"/>
      <c r="BZ767" s="36"/>
      <c r="CA767" s="36"/>
      <c r="CB767" s="36"/>
      <c r="CC767" s="36"/>
      <c r="CD767" s="36"/>
      <c r="CE767" s="36"/>
      <c r="CF767" s="36"/>
      <c r="CG767" s="36"/>
      <c r="CH767" s="36"/>
      <c r="CI767" s="36"/>
      <c r="CJ767" s="36"/>
      <c r="CK767" s="36"/>
      <c r="CL767" s="36"/>
      <c r="CM767" s="36"/>
      <c r="CN767" s="36"/>
      <c r="CO767" s="36"/>
      <c r="CP767" s="36"/>
      <c r="CQ767" s="36"/>
      <c r="CR767" s="36"/>
      <c r="CS767" s="36"/>
      <c r="CT767" s="36"/>
      <c r="CU767" s="36"/>
      <c r="CV767" s="36"/>
      <c r="CW767" s="36"/>
      <c r="CX767" s="36"/>
      <c r="CY767" s="36"/>
      <c r="CZ767" s="36"/>
      <c r="DA767" s="36"/>
      <c r="DB767" s="36"/>
      <c r="DC767" s="36"/>
      <c r="DD767" s="36"/>
      <c r="DE767" s="36"/>
      <c r="DF767" s="36"/>
      <c r="DG767" s="36"/>
      <c r="DH767" s="36"/>
      <c r="DI767" s="36"/>
      <c r="DJ767" s="36"/>
      <c r="DK767" s="36"/>
      <c r="DL767" s="36"/>
      <c r="DM767" s="36"/>
      <c r="DN767" s="36"/>
      <c r="DO767" s="36"/>
      <c r="DP767" s="36"/>
      <c r="DQ767" s="36"/>
      <c r="DR767" s="36"/>
      <c r="DS767" s="36"/>
      <c r="DT767" s="36"/>
      <c r="DU767" s="36"/>
      <c r="DV767" s="36"/>
      <c r="DW767" s="36"/>
      <c r="DX767" s="36"/>
      <c r="DY767" s="36"/>
      <c r="DZ767" s="36"/>
      <c r="EA767" s="36"/>
      <c r="EB767" s="36"/>
      <c r="EC767" s="36"/>
      <c r="ED767" s="36"/>
      <c r="EE767" s="36"/>
      <c r="EF767" s="36"/>
      <c r="EG767" s="36"/>
      <c r="EH767" s="36"/>
      <c r="EI767" s="36"/>
      <c r="EJ767" s="36"/>
      <c r="EK767" s="36"/>
      <c r="EL767" s="36"/>
      <c r="EM767" s="36"/>
      <c r="EN767" s="36"/>
      <c r="EO767" s="36"/>
      <c r="EP767" s="36"/>
      <c r="EQ767" s="36"/>
      <c r="ER767" s="36"/>
      <c r="ES767" s="36"/>
      <c r="ET767" s="36"/>
      <c r="EU767" s="36"/>
      <c r="EV767" s="36"/>
      <c r="EW767" s="36"/>
      <c r="EX767" s="36"/>
      <c r="EY767" s="36"/>
      <c r="EZ767" s="36"/>
      <c r="FA767" s="36"/>
      <c r="FB767" s="36"/>
      <c r="FC767" s="36"/>
      <c r="FD767" s="36"/>
      <c r="FE767" s="36"/>
      <c r="FF767" s="36"/>
      <c r="FG767" s="36"/>
      <c r="FH767" s="36"/>
      <c r="FI767" s="36"/>
      <c r="FJ767" s="36"/>
      <c r="FK767" s="36"/>
      <c r="FL767" s="36"/>
      <c r="FM767" s="36"/>
      <c r="FN767" s="36"/>
      <c r="FO767" s="36"/>
      <c r="FP767" s="36"/>
      <c r="FQ767" s="36"/>
      <c r="FR767" s="36"/>
      <c r="FS767" s="36"/>
      <c r="FT767" s="36"/>
      <c r="FU767" s="36"/>
      <c r="FV767" s="36"/>
      <c r="FW767" s="36"/>
      <c r="FX767" s="36"/>
      <c r="FY767" s="36"/>
      <c r="FZ767" s="36"/>
      <c r="GA767" s="36"/>
      <c r="GB767" s="36"/>
      <c r="GC767" s="36"/>
      <c r="GD767" s="36"/>
      <c r="GE767" s="37"/>
    </row>
    <row r="768" spans="1:187" s="25" customFormat="1" ht="20.149999999999999" customHeight="1" x14ac:dyDescent="0.35">
      <c r="A768" s="212"/>
      <c r="B768" s="214"/>
      <c r="C768" s="216"/>
      <c r="D768" s="216"/>
      <c r="E768" s="218"/>
      <c r="F768" s="200"/>
      <c r="G768" s="28" t="s">
        <v>44</v>
      </c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  <c r="EY768" s="38"/>
      <c r="EZ768" s="38"/>
      <c r="FA768" s="38"/>
      <c r="FB768" s="38"/>
      <c r="FC768" s="38"/>
      <c r="FD768" s="38"/>
      <c r="FE768" s="38"/>
      <c r="FF768" s="38"/>
      <c r="FG768" s="38"/>
      <c r="FH768" s="38"/>
      <c r="FI768" s="38"/>
      <c r="FJ768" s="38"/>
      <c r="FK768" s="38"/>
      <c r="FL768" s="38"/>
      <c r="FM768" s="38"/>
      <c r="FN768" s="38"/>
      <c r="FO768" s="38"/>
      <c r="FP768" s="38"/>
      <c r="FQ768" s="38"/>
      <c r="FR768" s="38"/>
      <c r="FS768" s="38"/>
      <c r="FT768" s="38"/>
      <c r="FU768" s="38"/>
      <c r="FV768" s="38"/>
      <c r="FW768" s="38"/>
      <c r="FX768" s="38"/>
      <c r="FY768" s="38"/>
      <c r="FZ768" s="38"/>
      <c r="GA768" s="38"/>
      <c r="GB768" s="38"/>
      <c r="GC768" s="38"/>
      <c r="GD768" s="38"/>
      <c r="GE768" s="39"/>
    </row>
    <row r="769" spans="1:187" s="25" customFormat="1" ht="20.149999999999999" customHeight="1" x14ac:dyDescent="0.35">
      <c r="A769" s="203">
        <f t="shared" ref="A769" si="618">A767+1</f>
        <v>377</v>
      </c>
      <c r="B769" s="205" t="str">
        <f ca="1">HYPERLINK("#"&amp;"PAINEL!"&amp;ADDRESS(ROW(PAINEL!$B$40)+$A769,2),TRIM(INDIRECT("PAINEL!"&amp;ADDRESS(ROW(PAINEL!$B$40)+$A769,COLUMN(LANÇAMENTOS!C765)))))</f>
        <v/>
      </c>
      <c r="C769" s="207" t="str">
        <f ca="1">TRIM(INDIRECT("PAINEL!"&amp;ADDRESS(ROW(PAINEL!$B$40)+$A769,COLUMN(LANÇAMENTOS!E765))))</f>
        <v/>
      </c>
      <c r="D769" s="207" t="str">
        <f ca="1">TRIM(INDIRECT("PAINEL!"&amp;ADDRESS(ROW(PAINEL!$B$40)+$A769,COLUMN(LANÇAMENTOS!K765))))</f>
        <v/>
      </c>
      <c r="E769" s="209"/>
      <c r="F769" s="201" t="str">
        <f t="shared" ref="F769" ca="1" si="619">IF(B769&lt;&gt;"",E769+SUM(H769:GE769)-SUM(H770:GE770),"")</f>
        <v/>
      </c>
      <c r="G769" s="29" t="s">
        <v>43</v>
      </c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  <c r="CH769" s="40"/>
      <c r="CI769" s="40"/>
      <c r="CJ769" s="40"/>
      <c r="CK769" s="40"/>
      <c r="CL769" s="40"/>
      <c r="CM769" s="40"/>
      <c r="CN769" s="40"/>
      <c r="CO769" s="40"/>
      <c r="CP769" s="40"/>
      <c r="CQ769" s="40"/>
      <c r="CR769" s="40"/>
      <c r="CS769" s="40"/>
      <c r="CT769" s="40"/>
      <c r="CU769" s="40"/>
      <c r="CV769" s="40"/>
      <c r="CW769" s="40"/>
      <c r="CX769" s="40"/>
      <c r="CY769" s="40"/>
      <c r="CZ769" s="40"/>
      <c r="DA769" s="40"/>
      <c r="DB769" s="40"/>
      <c r="DC769" s="40"/>
      <c r="DD769" s="40"/>
      <c r="DE769" s="40"/>
      <c r="DF769" s="40"/>
      <c r="DG769" s="40"/>
      <c r="DH769" s="40"/>
      <c r="DI769" s="40"/>
      <c r="DJ769" s="40"/>
      <c r="DK769" s="40"/>
      <c r="DL769" s="40"/>
      <c r="DM769" s="40"/>
      <c r="DN769" s="40"/>
      <c r="DO769" s="40"/>
      <c r="DP769" s="40"/>
      <c r="DQ769" s="40"/>
      <c r="DR769" s="40"/>
      <c r="DS769" s="40"/>
      <c r="DT769" s="40"/>
      <c r="DU769" s="40"/>
      <c r="DV769" s="40"/>
      <c r="DW769" s="40"/>
      <c r="DX769" s="40"/>
      <c r="DY769" s="40"/>
      <c r="DZ769" s="40"/>
      <c r="EA769" s="40"/>
      <c r="EB769" s="40"/>
      <c r="EC769" s="40"/>
      <c r="ED769" s="40"/>
      <c r="EE769" s="40"/>
      <c r="EF769" s="40"/>
      <c r="EG769" s="40"/>
      <c r="EH769" s="40"/>
      <c r="EI769" s="40"/>
      <c r="EJ769" s="40"/>
      <c r="EK769" s="40"/>
      <c r="EL769" s="40"/>
      <c r="EM769" s="40"/>
      <c r="EN769" s="40"/>
      <c r="EO769" s="40"/>
      <c r="EP769" s="40"/>
      <c r="EQ769" s="40"/>
      <c r="ER769" s="40"/>
      <c r="ES769" s="40"/>
      <c r="ET769" s="40"/>
      <c r="EU769" s="40"/>
      <c r="EV769" s="40"/>
      <c r="EW769" s="40"/>
      <c r="EX769" s="40"/>
      <c r="EY769" s="40"/>
      <c r="EZ769" s="40"/>
      <c r="FA769" s="40"/>
      <c r="FB769" s="40"/>
      <c r="FC769" s="40"/>
      <c r="FD769" s="40"/>
      <c r="FE769" s="40"/>
      <c r="FF769" s="40"/>
      <c r="FG769" s="40"/>
      <c r="FH769" s="40"/>
      <c r="FI769" s="40"/>
      <c r="FJ769" s="40"/>
      <c r="FK769" s="40"/>
      <c r="FL769" s="40"/>
      <c r="FM769" s="40"/>
      <c r="FN769" s="40"/>
      <c r="FO769" s="40"/>
      <c r="FP769" s="40"/>
      <c r="FQ769" s="40"/>
      <c r="FR769" s="40"/>
      <c r="FS769" s="40"/>
      <c r="FT769" s="40"/>
      <c r="FU769" s="40"/>
      <c r="FV769" s="40"/>
      <c r="FW769" s="40"/>
      <c r="FX769" s="40"/>
      <c r="FY769" s="40"/>
      <c r="FZ769" s="40"/>
      <c r="GA769" s="40"/>
      <c r="GB769" s="40"/>
      <c r="GC769" s="40"/>
      <c r="GD769" s="40"/>
      <c r="GE769" s="41"/>
    </row>
    <row r="770" spans="1:187" s="25" customFormat="1" ht="20.149999999999999" customHeight="1" x14ac:dyDescent="0.35">
      <c r="A770" s="204"/>
      <c r="B770" s="206"/>
      <c r="C770" s="208"/>
      <c r="D770" s="208"/>
      <c r="E770" s="210"/>
      <c r="F770" s="202"/>
      <c r="G770" s="26" t="s">
        <v>44</v>
      </c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DN770" s="35"/>
      <c r="DO770" s="35"/>
      <c r="DP770" s="35"/>
      <c r="DQ770" s="35"/>
      <c r="DR770" s="35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  <c r="FL770" s="35"/>
      <c r="FM770" s="35"/>
      <c r="FN770" s="35"/>
      <c r="FO770" s="35"/>
      <c r="FP770" s="35"/>
      <c r="FQ770" s="35"/>
      <c r="FR770" s="35"/>
      <c r="FS770" s="35"/>
      <c r="FT770" s="35"/>
      <c r="FU770" s="35"/>
      <c r="FV770" s="35"/>
      <c r="FW770" s="35"/>
      <c r="FX770" s="35"/>
      <c r="FY770" s="35"/>
      <c r="FZ770" s="35"/>
      <c r="GA770" s="35"/>
      <c r="GB770" s="35"/>
      <c r="GC770" s="35"/>
      <c r="GD770" s="35"/>
      <c r="GE770" s="42"/>
    </row>
    <row r="771" spans="1:187" s="25" customFormat="1" ht="20.149999999999999" customHeight="1" x14ac:dyDescent="0.35">
      <c r="A771" s="211">
        <f t="shared" si="589"/>
        <v>378</v>
      </c>
      <c r="B771" s="213" t="str">
        <f ca="1">HYPERLINK("#"&amp;"PAINEL!"&amp;ADDRESS(ROW(PAINEL!$B$40)+$A771,2),TRIM(INDIRECT("PAINEL!"&amp;ADDRESS(ROW(PAINEL!$B$40)+$A771,COLUMN(LANÇAMENTOS!C767)))))</f>
        <v/>
      </c>
      <c r="C771" s="215" t="str">
        <f ca="1">TRIM(INDIRECT("PAINEL!"&amp;ADDRESS(ROW(PAINEL!$B$40)+$A771,COLUMN(LANÇAMENTOS!E767))))</f>
        <v/>
      </c>
      <c r="D771" s="215" t="str">
        <f ca="1">TRIM(INDIRECT("PAINEL!"&amp;ADDRESS(ROW(PAINEL!$B$40)+$A771,COLUMN(LANÇAMENTOS!K767))))</f>
        <v/>
      </c>
      <c r="E771" s="217"/>
      <c r="F771" s="199" t="str">
        <f t="shared" ref="F771" ca="1" si="620">IF(B771&lt;&gt;"",E771+SUM(H771:GE771)-SUM(H772:GE772),"")</f>
        <v/>
      </c>
      <c r="G771" s="27" t="s">
        <v>43</v>
      </c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  <c r="BI771" s="36"/>
      <c r="BJ771" s="36"/>
      <c r="BK771" s="36"/>
      <c r="BL771" s="36"/>
      <c r="BM771" s="36"/>
      <c r="BN771" s="36"/>
      <c r="BO771" s="36"/>
      <c r="BP771" s="36"/>
      <c r="BQ771" s="36"/>
      <c r="BR771" s="36"/>
      <c r="BS771" s="36"/>
      <c r="BT771" s="36"/>
      <c r="BU771" s="36"/>
      <c r="BV771" s="36"/>
      <c r="BW771" s="36"/>
      <c r="BX771" s="36"/>
      <c r="BY771" s="36"/>
      <c r="BZ771" s="36"/>
      <c r="CA771" s="36"/>
      <c r="CB771" s="36"/>
      <c r="CC771" s="36"/>
      <c r="CD771" s="36"/>
      <c r="CE771" s="36"/>
      <c r="CF771" s="36"/>
      <c r="CG771" s="36"/>
      <c r="CH771" s="36"/>
      <c r="CI771" s="36"/>
      <c r="CJ771" s="36"/>
      <c r="CK771" s="36"/>
      <c r="CL771" s="36"/>
      <c r="CM771" s="36"/>
      <c r="CN771" s="36"/>
      <c r="CO771" s="36"/>
      <c r="CP771" s="36"/>
      <c r="CQ771" s="36"/>
      <c r="CR771" s="36"/>
      <c r="CS771" s="36"/>
      <c r="CT771" s="36"/>
      <c r="CU771" s="36"/>
      <c r="CV771" s="36"/>
      <c r="CW771" s="36"/>
      <c r="CX771" s="36"/>
      <c r="CY771" s="36"/>
      <c r="CZ771" s="36"/>
      <c r="DA771" s="36"/>
      <c r="DB771" s="36"/>
      <c r="DC771" s="36"/>
      <c r="DD771" s="36"/>
      <c r="DE771" s="36"/>
      <c r="DF771" s="36"/>
      <c r="DG771" s="36"/>
      <c r="DH771" s="36"/>
      <c r="DI771" s="36"/>
      <c r="DJ771" s="36"/>
      <c r="DK771" s="36"/>
      <c r="DL771" s="36"/>
      <c r="DM771" s="36"/>
      <c r="DN771" s="36"/>
      <c r="DO771" s="36"/>
      <c r="DP771" s="36"/>
      <c r="DQ771" s="36"/>
      <c r="DR771" s="36"/>
      <c r="DS771" s="36"/>
      <c r="DT771" s="36"/>
      <c r="DU771" s="36"/>
      <c r="DV771" s="36"/>
      <c r="DW771" s="36"/>
      <c r="DX771" s="36"/>
      <c r="DY771" s="36"/>
      <c r="DZ771" s="36"/>
      <c r="EA771" s="36"/>
      <c r="EB771" s="36"/>
      <c r="EC771" s="36"/>
      <c r="ED771" s="36"/>
      <c r="EE771" s="36"/>
      <c r="EF771" s="36"/>
      <c r="EG771" s="36"/>
      <c r="EH771" s="36"/>
      <c r="EI771" s="36"/>
      <c r="EJ771" s="36"/>
      <c r="EK771" s="36"/>
      <c r="EL771" s="36"/>
      <c r="EM771" s="36"/>
      <c r="EN771" s="36"/>
      <c r="EO771" s="36"/>
      <c r="EP771" s="36"/>
      <c r="EQ771" s="36"/>
      <c r="ER771" s="36"/>
      <c r="ES771" s="36"/>
      <c r="ET771" s="36"/>
      <c r="EU771" s="36"/>
      <c r="EV771" s="36"/>
      <c r="EW771" s="36"/>
      <c r="EX771" s="36"/>
      <c r="EY771" s="36"/>
      <c r="EZ771" s="36"/>
      <c r="FA771" s="36"/>
      <c r="FB771" s="36"/>
      <c r="FC771" s="36"/>
      <c r="FD771" s="36"/>
      <c r="FE771" s="36"/>
      <c r="FF771" s="36"/>
      <c r="FG771" s="36"/>
      <c r="FH771" s="36"/>
      <c r="FI771" s="36"/>
      <c r="FJ771" s="36"/>
      <c r="FK771" s="36"/>
      <c r="FL771" s="36"/>
      <c r="FM771" s="36"/>
      <c r="FN771" s="36"/>
      <c r="FO771" s="36"/>
      <c r="FP771" s="36"/>
      <c r="FQ771" s="36"/>
      <c r="FR771" s="36"/>
      <c r="FS771" s="36"/>
      <c r="FT771" s="36"/>
      <c r="FU771" s="36"/>
      <c r="FV771" s="36"/>
      <c r="FW771" s="36"/>
      <c r="FX771" s="36"/>
      <c r="FY771" s="36"/>
      <c r="FZ771" s="36"/>
      <c r="GA771" s="36"/>
      <c r="GB771" s="36"/>
      <c r="GC771" s="36"/>
      <c r="GD771" s="36"/>
      <c r="GE771" s="37"/>
    </row>
    <row r="772" spans="1:187" s="25" customFormat="1" ht="20.149999999999999" customHeight="1" x14ac:dyDescent="0.35">
      <c r="A772" s="212"/>
      <c r="B772" s="214"/>
      <c r="C772" s="216"/>
      <c r="D772" s="216"/>
      <c r="E772" s="218"/>
      <c r="F772" s="200"/>
      <c r="G772" s="28" t="s">
        <v>44</v>
      </c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  <c r="EY772" s="38"/>
      <c r="EZ772" s="38"/>
      <c r="FA772" s="38"/>
      <c r="FB772" s="38"/>
      <c r="FC772" s="38"/>
      <c r="FD772" s="38"/>
      <c r="FE772" s="38"/>
      <c r="FF772" s="38"/>
      <c r="FG772" s="38"/>
      <c r="FH772" s="38"/>
      <c r="FI772" s="38"/>
      <c r="FJ772" s="38"/>
      <c r="FK772" s="38"/>
      <c r="FL772" s="38"/>
      <c r="FM772" s="38"/>
      <c r="FN772" s="38"/>
      <c r="FO772" s="38"/>
      <c r="FP772" s="38"/>
      <c r="FQ772" s="38"/>
      <c r="FR772" s="38"/>
      <c r="FS772" s="38"/>
      <c r="FT772" s="38"/>
      <c r="FU772" s="38"/>
      <c r="FV772" s="38"/>
      <c r="FW772" s="38"/>
      <c r="FX772" s="38"/>
      <c r="FY772" s="38"/>
      <c r="FZ772" s="38"/>
      <c r="GA772" s="38"/>
      <c r="GB772" s="38"/>
      <c r="GC772" s="38"/>
      <c r="GD772" s="38"/>
      <c r="GE772" s="39"/>
    </row>
    <row r="773" spans="1:187" s="25" customFormat="1" ht="20.149999999999999" customHeight="1" x14ac:dyDescent="0.35">
      <c r="A773" s="203">
        <f t="shared" ref="A773" si="621">A771+1</f>
        <v>379</v>
      </c>
      <c r="B773" s="205" t="str">
        <f ca="1">HYPERLINK("#"&amp;"PAINEL!"&amp;ADDRESS(ROW(PAINEL!$B$40)+$A773,2),TRIM(INDIRECT("PAINEL!"&amp;ADDRESS(ROW(PAINEL!$B$40)+$A773,COLUMN(LANÇAMENTOS!C769)))))</f>
        <v/>
      </c>
      <c r="C773" s="207" t="str">
        <f ca="1">TRIM(INDIRECT("PAINEL!"&amp;ADDRESS(ROW(PAINEL!$B$40)+$A773,COLUMN(LANÇAMENTOS!E769))))</f>
        <v/>
      </c>
      <c r="D773" s="207" t="str">
        <f ca="1">TRIM(INDIRECT("PAINEL!"&amp;ADDRESS(ROW(PAINEL!$B$40)+$A773,COLUMN(LANÇAMENTOS!K769))))</f>
        <v/>
      </c>
      <c r="E773" s="209"/>
      <c r="F773" s="201" t="str">
        <f t="shared" ref="F773" ca="1" si="622">IF(B773&lt;&gt;"",E773+SUM(H773:GE773)-SUM(H774:GE774),"")</f>
        <v/>
      </c>
      <c r="G773" s="29" t="s">
        <v>43</v>
      </c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  <c r="CH773" s="40"/>
      <c r="CI773" s="40"/>
      <c r="CJ773" s="40"/>
      <c r="CK773" s="40"/>
      <c r="CL773" s="40"/>
      <c r="CM773" s="40"/>
      <c r="CN773" s="40"/>
      <c r="CO773" s="40"/>
      <c r="CP773" s="40"/>
      <c r="CQ773" s="40"/>
      <c r="CR773" s="40"/>
      <c r="CS773" s="40"/>
      <c r="CT773" s="40"/>
      <c r="CU773" s="40"/>
      <c r="CV773" s="40"/>
      <c r="CW773" s="40"/>
      <c r="CX773" s="40"/>
      <c r="CY773" s="40"/>
      <c r="CZ773" s="40"/>
      <c r="DA773" s="40"/>
      <c r="DB773" s="40"/>
      <c r="DC773" s="40"/>
      <c r="DD773" s="40"/>
      <c r="DE773" s="40"/>
      <c r="DF773" s="40"/>
      <c r="DG773" s="40"/>
      <c r="DH773" s="40"/>
      <c r="DI773" s="40"/>
      <c r="DJ773" s="40"/>
      <c r="DK773" s="40"/>
      <c r="DL773" s="40"/>
      <c r="DM773" s="40"/>
      <c r="DN773" s="40"/>
      <c r="DO773" s="40"/>
      <c r="DP773" s="40"/>
      <c r="DQ773" s="40"/>
      <c r="DR773" s="40"/>
      <c r="DS773" s="40"/>
      <c r="DT773" s="40"/>
      <c r="DU773" s="40"/>
      <c r="DV773" s="40"/>
      <c r="DW773" s="40"/>
      <c r="DX773" s="40"/>
      <c r="DY773" s="40"/>
      <c r="DZ773" s="40"/>
      <c r="EA773" s="40"/>
      <c r="EB773" s="40"/>
      <c r="EC773" s="40"/>
      <c r="ED773" s="40"/>
      <c r="EE773" s="40"/>
      <c r="EF773" s="40"/>
      <c r="EG773" s="40"/>
      <c r="EH773" s="40"/>
      <c r="EI773" s="40"/>
      <c r="EJ773" s="40"/>
      <c r="EK773" s="40"/>
      <c r="EL773" s="40"/>
      <c r="EM773" s="40"/>
      <c r="EN773" s="40"/>
      <c r="EO773" s="40"/>
      <c r="EP773" s="40"/>
      <c r="EQ773" s="40"/>
      <c r="ER773" s="40"/>
      <c r="ES773" s="40"/>
      <c r="ET773" s="40"/>
      <c r="EU773" s="40"/>
      <c r="EV773" s="40"/>
      <c r="EW773" s="40"/>
      <c r="EX773" s="40"/>
      <c r="EY773" s="40"/>
      <c r="EZ773" s="40"/>
      <c r="FA773" s="40"/>
      <c r="FB773" s="40"/>
      <c r="FC773" s="40"/>
      <c r="FD773" s="40"/>
      <c r="FE773" s="40"/>
      <c r="FF773" s="40"/>
      <c r="FG773" s="40"/>
      <c r="FH773" s="40"/>
      <c r="FI773" s="40"/>
      <c r="FJ773" s="40"/>
      <c r="FK773" s="40"/>
      <c r="FL773" s="40"/>
      <c r="FM773" s="40"/>
      <c r="FN773" s="40"/>
      <c r="FO773" s="40"/>
      <c r="FP773" s="40"/>
      <c r="FQ773" s="40"/>
      <c r="FR773" s="40"/>
      <c r="FS773" s="40"/>
      <c r="FT773" s="40"/>
      <c r="FU773" s="40"/>
      <c r="FV773" s="40"/>
      <c r="FW773" s="40"/>
      <c r="FX773" s="40"/>
      <c r="FY773" s="40"/>
      <c r="FZ773" s="40"/>
      <c r="GA773" s="40"/>
      <c r="GB773" s="40"/>
      <c r="GC773" s="40"/>
      <c r="GD773" s="40"/>
      <c r="GE773" s="41"/>
    </row>
    <row r="774" spans="1:187" s="25" customFormat="1" ht="20.149999999999999" customHeight="1" x14ac:dyDescent="0.35">
      <c r="A774" s="204"/>
      <c r="B774" s="206"/>
      <c r="C774" s="208"/>
      <c r="D774" s="208"/>
      <c r="E774" s="210"/>
      <c r="F774" s="202"/>
      <c r="G774" s="26" t="s">
        <v>44</v>
      </c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  <c r="FL774" s="35"/>
      <c r="FM774" s="35"/>
      <c r="FN774" s="35"/>
      <c r="FO774" s="35"/>
      <c r="FP774" s="35"/>
      <c r="FQ774" s="35"/>
      <c r="FR774" s="35"/>
      <c r="FS774" s="35"/>
      <c r="FT774" s="35"/>
      <c r="FU774" s="35"/>
      <c r="FV774" s="35"/>
      <c r="FW774" s="35"/>
      <c r="FX774" s="35"/>
      <c r="FY774" s="35"/>
      <c r="FZ774" s="35"/>
      <c r="GA774" s="35"/>
      <c r="GB774" s="35"/>
      <c r="GC774" s="35"/>
      <c r="GD774" s="35"/>
      <c r="GE774" s="42"/>
    </row>
    <row r="775" spans="1:187" s="25" customFormat="1" ht="20.149999999999999" customHeight="1" x14ac:dyDescent="0.35">
      <c r="A775" s="211">
        <f t="shared" si="589"/>
        <v>380</v>
      </c>
      <c r="B775" s="213" t="str">
        <f ca="1">HYPERLINK("#"&amp;"PAINEL!"&amp;ADDRESS(ROW(PAINEL!$B$40)+$A775,2),TRIM(INDIRECT("PAINEL!"&amp;ADDRESS(ROW(PAINEL!$B$40)+$A775,COLUMN(LANÇAMENTOS!C771)))))</f>
        <v/>
      </c>
      <c r="C775" s="215" t="str">
        <f ca="1">TRIM(INDIRECT("PAINEL!"&amp;ADDRESS(ROW(PAINEL!$B$40)+$A775,COLUMN(LANÇAMENTOS!E771))))</f>
        <v/>
      </c>
      <c r="D775" s="215" t="str">
        <f ca="1">TRIM(INDIRECT("PAINEL!"&amp;ADDRESS(ROW(PAINEL!$B$40)+$A775,COLUMN(LANÇAMENTOS!K771))))</f>
        <v/>
      </c>
      <c r="E775" s="217"/>
      <c r="F775" s="199" t="str">
        <f t="shared" ref="F775" ca="1" si="623">IF(B775&lt;&gt;"",E775+SUM(H775:GE775)-SUM(H776:GE776),"")</f>
        <v/>
      </c>
      <c r="G775" s="27" t="s">
        <v>43</v>
      </c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  <c r="BI775" s="36"/>
      <c r="BJ775" s="36"/>
      <c r="BK775" s="36"/>
      <c r="BL775" s="36"/>
      <c r="BM775" s="36"/>
      <c r="BN775" s="36"/>
      <c r="BO775" s="36"/>
      <c r="BP775" s="36"/>
      <c r="BQ775" s="36"/>
      <c r="BR775" s="36"/>
      <c r="BS775" s="36"/>
      <c r="BT775" s="36"/>
      <c r="BU775" s="36"/>
      <c r="BV775" s="36"/>
      <c r="BW775" s="36"/>
      <c r="BX775" s="36"/>
      <c r="BY775" s="36"/>
      <c r="BZ775" s="36"/>
      <c r="CA775" s="36"/>
      <c r="CB775" s="36"/>
      <c r="CC775" s="36"/>
      <c r="CD775" s="36"/>
      <c r="CE775" s="36"/>
      <c r="CF775" s="36"/>
      <c r="CG775" s="36"/>
      <c r="CH775" s="36"/>
      <c r="CI775" s="36"/>
      <c r="CJ775" s="36"/>
      <c r="CK775" s="36"/>
      <c r="CL775" s="36"/>
      <c r="CM775" s="36"/>
      <c r="CN775" s="36"/>
      <c r="CO775" s="36"/>
      <c r="CP775" s="36"/>
      <c r="CQ775" s="36"/>
      <c r="CR775" s="36"/>
      <c r="CS775" s="36"/>
      <c r="CT775" s="36"/>
      <c r="CU775" s="36"/>
      <c r="CV775" s="36"/>
      <c r="CW775" s="36"/>
      <c r="CX775" s="36"/>
      <c r="CY775" s="36"/>
      <c r="CZ775" s="36"/>
      <c r="DA775" s="36"/>
      <c r="DB775" s="36"/>
      <c r="DC775" s="36"/>
      <c r="DD775" s="36"/>
      <c r="DE775" s="36"/>
      <c r="DF775" s="36"/>
      <c r="DG775" s="36"/>
      <c r="DH775" s="36"/>
      <c r="DI775" s="36"/>
      <c r="DJ775" s="36"/>
      <c r="DK775" s="36"/>
      <c r="DL775" s="36"/>
      <c r="DM775" s="36"/>
      <c r="DN775" s="36"/>
      <c r="DO775" s="36"/>
      <c r="DP775" s="36"/>
      <c r="DQ775" s="36"/>
      <c r="DR775" s="36"/>
      <c r="DS775" s="36"/>
      <c r="DT775" s="36"/>
      <c r="DU775" s="36"/>
      <c r="DV775" s="36"/>
      <c r="DW775" s="36"/>
      <c r="DX775" s="36"/>
      <c r="DY775" s="36"/>
      <c r="DZ775" s="36"/>
      <c r="EA775" s="36"/>
      <c r="EB775" s="36"/>
      <c r="EC775" s="36"/>
      <c r="ED775" s="36"/>
      <c r="EE775" s="36"/>
      <c r="EF775" s="36"/>
      <c r="EG775" s="36"/>
      <c r="EH775" s="36"/>
      <c r="EI775" s="36"/>
      <c r="EJ775" s="36"/>
      <c r="EK775" s="36"/>
      <c r="EL775" s="36"/>
      <c r="EM775" s="36"/>
      <c r="EN775" s="36"/>
      <c r="EO775" s="36"/>
      <c r="EP775" s="36"/>
      <c r="EQ775" s="36"/>
      <c r="ER775" s="36"/>
      <c r="ES775" s="36"/>
      <c r="ET775" s="36"/>
      <c r="EU775" s="36"/>
      <c r="EV775" s="36"/>
      <c r="EW775" s="36"/>
      <c r="EX775" s="36"/>
      <c r="EY775" s="36"/>
      <c r="EZ775" s="36"/>
      <c r="FA775" s="36"/>
      <c r="FB775" s="36"/>
      <c r="FC775" s="36"/>
      <c r="FD775" s="36"/>
      <c r="FE775" s="36"/>
      <c r="FF775" s="36"/>
      <c r="FG775" s="36"/>
      <c r="FH775" s="36"/>
      <c r="FI775" s="36"/>
      <c r="FJ775" s="36"/>
      <c r="FK775" s="36"/>
      <c r="FL775" s="36"/>
      <c r="FM775" s="36"/>
      <c r="FN775" s="36"/>
      <c r="FO775" s="36"/>
      <c r="FP775" s="36"/>
      <c r="FQ775" s="36"/>
      <c r="FR775" s="36"/>
      <c r="FS775" s="36"/>
      <c r="FT775" s="36"/>
      <c r="FU775" s="36"/>
      <c r="FV775" s="36"/>
      <c r="FW775" s="36"/>
      <c r="FX775" s="36"/>
      <c r="FY775" s="36"/>
      <c r="FZ775" s="36"/>
      <c r="GA775" s="36"/>
      <c r="GB775" s="36"/>
      <c r="GC775" s="36"/>
      <c r="GD775" s="36"/>
      <c r="GE775" s="37"/>
    </row>
    <row r="776" spans="1:187" s="25" customFormat="1" ht="20.149999999999999" customHeight="1" x14ac:dyDescent="0.35">
      <c r="A776" s="212"/>
      <c r="B776" s="214"/>
      <c r="C776" s="216"/>
      <c r="D776" s="216"/>
      <c r="E776" s="218"/>
      <c r="F776" s="200"/>
      <c r="G776" s="28" t="s">
        <v>44</v>
      </c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  <c r="CU776" s="38"/>
      <c r="CV776" s="38"/>
      <c r="CW776" s="38"/>
      <c r="CX776" s="38"/>
      <c r="CY776" s="38"/>
      <c r="CZ776" s="38"/>
      <c r="DA776" s="38"/>
      <c r="DB776" s="38"/>
      <c r="DC776" s="38"/>
      <c r="DD776" s="38"/>
      <c r="DE776" s="38"/>
      <c r="DF776" s="38"/>
      <c r="DG776" s="38"/>
      <c r="DH776" s="38"/>
      <c r="DI776" s="38"/>
      <c r="DJ776" s="38"/>
      <c r="DK776" s="38"/>
      <c r="DL776" s="38"/>
      <c r="DM776" s="38"/>
      <c r="DN776" s="38"/>
      <c r="DO776" s="38"/>
      <c r="DP776" s="38"/>
      <c r="DQ776" s="38"/>
      <c r="DR776" s="38"/>
      <c r="DS776" s="38"/>
      <c r="DT776" s="38"/>
      <c r="DU776" s="38"/>
      <c r="DV776" s="38"/>
      <c r="DW776" s="38"/>
      <c r="DX776" s="38"/>
      <c r="DY776" s="38"/>
      <c r="DZ776" s="38"/>
      <c r="EA776" s="38"/>
      <c r="EB776" s="38"/>
      <c r="EC776" s="38"/>
      <c r="ED776" s="38"/>
      <c r="EE776" s="38"/>
      <c r="EF776" s="38"/>
      <c r="EG776" s="38"/>
      <c r="EH776" s="38"/>
      <c r="EI776" s="38"/>
      <c r="EJ776" s="38"/>
      <c r="EK776" s="38"/>
      <c r="EL776" s="38"/>
      <c r="EM776" s="38"/>
      <c r="EN776" s="38"/>
      <c r="EO776" s="38"/>
      <c r="EP776" s="38"/>
      <c r="EQ776" s="38"/>
      <c r="ER776" s="38"/>
      <c r="ES776" s="38"/>
      <c r="ET776" s="38"/>
      <c r="EU776" s="38"/>
      <c r="EV776" s="38"/>
      <c r="EW776" s="38"/>
      <c r="EX776" s="38"/>
      <c r="EY776" s="38"/>
      <c r="EZ776" s="38"/>
      <c r="FA776" s="38"/>
      <c r="FB776" s="38"/>
      <c r="FC776" s="38"/>
      <c r="FD776" s="38"/>
      <c r="FE776" s="38"/>
      <c r="FF776" s="38"/>
      <c r="FG776" s="38"/>
      <c r="FH776" s="38"/>
      <c r="FI776" s="38"/>
      <c r="FJ776" s="38"/>
      <c r="FK776" s="38"/>
      <c r="FL776" s="38"/>
      <c r="FM776" s="38"/>
      <c r="FN776" s="38"/>
      <c r="FO776" s="38"/>
      <c r="FP776" s="38"/>
      <c r="FQ776" s="38"/>
      <c r="FR776" s="38"/>
      <c r="FS776" s="38"/>
      <c r="FT776" s="38"/>
      <c r="FU776" s="38"/>
      <c r="FV776" s="38"/>
      <c r="FW776" s="38"/>
      <c r="FX776" s="38"/>
      <c r="FY776" s="38"/>
      <c r="FZ776" s="38"/>
      <c r="GA776" s="38"/>
      <c r="GB776" s="38"/>
      <c r="GC776" s="38"/>
      <c r="GD776" s="38"/>
      <c r="GE776" s="39"/>
    </row>
    <row r="777" spans="1:187" s="25" customFormat="1" ht="20.149999999999999" customHeight="1" x14ac:dyDescent="0.35">
      <c r="A777" s="203">
        <f t="shared" ref="A777" si="624">A775+1</f>
        <v>381</v>
      </c>
      <c r="B777" s="205" t="str">
        <f ca="1">HYPERLINK("#"&amp;"PAINEL!"&amp;ADDRESS(ROW(PAINEL!$B$40)+$A777,2),TRIM(INDIRECT("PAINEL!"&amp;ADDRESS(ROW(PAINEL!$B$40)+$A777,COLUMN(LANÇAMENTOS!C773)))))</f>
        <v/>
      </c>
      <c r="C777" s="207" t="str">
        <f ca="1">TRIM(INDIRECT("PAINEL!"&amp;ADDRESS(ROW(PAINEL!$B$40)+$A777,COLUMN(LANÇAMENTOS!E773))))</f>
        <v/>
      </c>
      <c r="D777" s="207" t="str">
        <f ca="1">TRIM(INDIRECT("PAINEL!"&amp;ADDRESS(ROW(PAINEL!$B$40)+$A777,COLUMN(LANÇAMENTOS!K773))))</f>
        <v/>
      </c>
      <c r="E777" s="209"/>
      <c r="F777" s="201" t="str">
        <f t="shared" ref="F777" ca="1" si="625">IF(B777&lt;&gt;"",E777+SUM(H777:GE777)-SUM(H778:GE778),"")</f>
        <v/>
      </c>
      <c r="G777" s="29" t="s">
        <v>43</v>
      </c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  <c r="CH777" s="40"/>
      <c r="CI777" s="40"/>
      <c r="CJ777" s="40"/>
      <c r="CK777" s="40"/>
      <c r="CL777" s="40"/>
      <c r="CM777" s="40"/>
      <c r="CN777" s="40"/>
      <c r="CO777" s="40"/>
      <c r="CP777" s="40"/>
      <c r="CQ777" s="40"/>
      <c r="CR777" s="40"/>
      <c r="CS777" s="40"/>
      <c r="CT777" s="40"/>
      <c r="CU777" s="40"/>
      <c r="CV777" s="40"/>
      <c r="CW777" s="40"/>
      <c r="CX777" s="40"/>
      <c r="CY777" s="40"/>
      <c r="CZ777" s="40"/>
      <c r="DA777" s="40"/>
      <c r="DB777" s="40"/>
      <c r="DC777" s="40"/>
      <c r="DD777" s="40"/>
      <c r="DE777" s="40"/>
      <c r="DF777" s="40"/>
      <c r="DG777" s="40"/>
      <c r="DH777" s="40"/>
      <c r="DI777" s="40"/>
      <c r="DJ777" s="40"/>
      <c r="DK777" s="40"/>
      <c r="DL777" s="40"/>
      <c r="DM777" s="40"/>
      <c r="DN777" s="40"/>
      <c r="DO777" s="40"/>
      <c r="DP777" s="40"/>
      <c r="DQ777" s="40"/>
      <c r="DR777" s="40"/>
      <c r="DS777" s="40"/>
      <c r="DT777" s="40"/>
      <c r="DU777" s="40"/>
      <c r="DV777" s="40"/>
      <c r="DW777" s="40"/>
      <c r="DX777" s="40"/>
      <c r="DY777" s="40"/>
      <c r="DZ777" s="40"/>
      <c r="EA777" s="40"/>
      <c r="EB777" s="40"/>
      <c r="EC777" s="40"/>
      <c r="ED777" s="40"/>
      <c r="EE777" s="40"/>
      <c r="EF777" s="40"/>
      <c r="EG777" s="40"/>
      <c r="EH777" s="40"/>
      <c r="EI777" s="40"/>
      <c r="EJ777" s="40"/>
      <c r="EK777" s="40"/>
      <c r="EL777" s="40"/>
      <c r="EM777" s="40"/>
      <c r="EN777" s="40"/>
      <c r="EO777" s="40"/>
      <c r="EP777" s="40"/>
      <c r="EQ777" s="40"/>
      <c r="ER777" s="40"/>
      <c r="ES777" s="40"/>
      <c r="ET777" s="40"/>
      <c r="EU777" s="40"/>
      <c r="EV777" s="40"/>
      <c r="EW777" s="40"/>
      <c r="EX777" s="40"/>
      <c r="EY777" s="40"/>
      <c r="EZ777" s="40"/>
      <c r="FA777" s="40"/>
      <c r="FB777" s="40"/>
      <c r="FC777" s="40"/>
      <c r="FD777" s="40"/>
      <c r="FE777" s="40"/>
      <c r="FF777" s="40"/>
      <c r="FG777" s="40"/>
      <c r="FH777" s="40"/>
      <c r="FI777" s="40"/>
      <c r="FJ777" s="40"/>
      <c r="FK777" s="40"/>
      <c r="FL777" s="40"/>
      <c r="FM777" s="40"/>
      <c r="FN777" s="40"/>
      <c r="FO777" s="40"/>
      <c r="FP777" s="40"/>
      <c r="FQ777" s="40"/>
      <c r="FR777" s="40"/>
      <c r="FS777" s="40"/>
      <c r="FT777" s="40"/>
      <c r="FU777" s="40"/>
      <c r="FV777" s="40"/>
      <c r="FW777" s="40"/>
      <c r="FX777" s="40"/>
      <c r="FY777" s="40"/>
      <c r="FZ777" s="40"/>
      <c r="GA777" s="40"/>
      <c r="GB777" s="40"/>
      <c r="GC777" s="40"/>
      <c r="GD777" s="40"/>
      <c r="GE777" s="41"/>
    </row>
    <row r="778" spans="1:187" s="25" customFormat="1" ht="20.149999999999999" customHeight="1" x14ac:dyDescent="0.35">
      <c r="A778" s="204"/>
      <c r="B778" s="206"/>
      <c r="C778" s="208"/>
      <c r="D778" s="208"/>
      <c r="E778" s="210"/>
      <c r="F778" s="202"/>
      <c r="G778" s="26" t="s">
        <v>44</v>
      </c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DN778" s="35"/>
      <c r="DO778" s="35"/>
      <c r="DP778" s="35"/>
      <c r="DQ778" s="35"/>
      <c r="DR778" s="35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  <c r="FL778" s="35"/>
      <c r="FM778" s="35"/>
      <c r="FN778" s="35"/>
      <c r="FO778" s="35"/>
      <c r="FP778" s="35"/>
      <c r="FQ778" s="35"/>
      <c r="FR778" s="35"/>
      <c r="FS778" s="35"/>
      <c r="FT778" s="35"/>
      <c r="FU778" s="35"/>
      <c r="FV778" s="35"/>
      <c r="FW778" s="35"/>
      <c r="FX778" s="35"/>
      <c r="FY778" s="35"/>
      <c r="FZ778" s="35"/>
      <c r="GA778" s="35"/>
      <c r="GB778" s="35"/>
      <c r="GC778" s="35"/>
      <c r="GD778" s="35"/>
      <c r="GE778" s="42"/>
    </row>
    <row r="779" spans="1:187" s="25" customFormat="1" ht="20.149999999999999" customHeight="1" x14ac:dyDescent="0.35">
      <c r="A779" s="211">
        <f t="shared" si="589"/>
        <v>382</v>
      </c>
      <c r="B779" s="213" t="str">
        <f ca="1">HYPERLINK("#"&amp;"PAINEL!"&amp;ADDRESS(ROW(PAINEL!$B$40)+$A779,2),TRIM(INDIRECT("PAINEL!"&amp;ADDRESS(ROW(PAINEL!$B$40)+$A779,COLUMN(LANÇAMENTOS!C775)))))</f>
        <v/>
      </c>
      <c r="C779" s="215" t="str">
        <f ca="1">TRIM(INDIRECT("PAINEL!"&amp;ADDRESS(ROW(PAINEL!$B$40)+$A779,COLUMN(LANÇAMENTOS!E775))))</f>
        <v/>
      </c>
      <c r="D779" s="215" t="str">
        <f ca="1">TRIM(INDIRECT("PAINEL!"&amp;ADDRESS(ROW(PAINEL!$B$40)+$A779,COLUMN(LANÇAMENTOS!K775))))</f>
        <v/>
      </c>
      <c r="E779" s="217"/>
      <c r="F779" s="199" t="str">
        <f t="shared" ref="F779" ca="1" si="626">IF(B779&lt;&gt;"",E779+SUM(H779:GE779)-SUM(H780:GE780),"")</f>
        <v/>
      </c>
      <c r="G779" s="27" t="s">
        <v>43</v>
      </c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  <c r="BI779" s="36"/>
      <c r="BJ779" s="36"/>
      <c r="BK779" s="36"/>
      <c r="BL779" s="36"/>
      <c r="BM779" s="36"/>
      <c r="BN779" s="36"/>
      <c r="BO779" s="36"/>
      <c r="BP779" s="36"/>
      <c r="BQ779" s="36"/>
      <c r="BR779" s="36"/>
      <c r="BS779" s="36"/>
      <c r="BT779" s="36"/>
      <c r="BU779" s="36"/>
      <c r="BV779" s="36"/>
      <c r="BW779" s="36"/>
      <c r="BX779" s="36"/>
      <c r="BY779" s="36"/>
      <c r="BZ779" s="36"/>
      <c r="CA779" s="36"/>
      <c r="CB779" s="36"/>
      <c r="CC779" s="36"/>
      <c r="CD779" s="36"/>
      <c r="CE779" s="36"/>
      <c r="CF779" s="36"/>
      <c r="CG779" s="36"/>
      <c r="CH779" s="36"/>
      <c r="CI779" s="36"/>
      <c r="CJ779" s="36"/>
      <c r="CK779" s="36"/>
      <c r="CL779" s="36"/>
      <c r="CM779" s="36"/>
      <c r="CN779" s="36"/>
      <c r="CO779" s="36"/>
      <c r="CP779" s="36"/>
      <c r="CQ779" s="36"/>
      <c r="CR779" s="36"/>
      <c r="CS779" s="36"/>
      <c r="CT779" s="36"/>
      <c r="CU779" s="36"/>
      <c r="CV779" s="36"/>
      <c r="CW779" s="36"/>
      <c r="CX779" s="36"/>
      <c r="CY779" s="36"/>
      <c r="CZ779" s="36"/>
      <c r="DA779" s="36"/>
      <c r="DB779" s="36"/>
      <c r="DC779" s="36"/>
      <c r="DD779" s="36"/>
      <c r="DE779" s="36"/>
      <c r="DF779" s="36"/>
      <c r="DG779" s="36"/>
      <c r="DH779" s="36"/>
      <c r="DI779" s="36"/>
      <c r="DJ779" s="36"/>
      <c r="DK779" s="36"/>
      <c r="DL779" s="36"/>
      <c r="DM779" s="36"/>
      <c r="DN779" s="36"/>
      <c r="DO779" s="36"/>
      <c r="DP779" s="36"/>
      <c r="DQ779" s="36"/>
      <c r="DR779" s="36"/>
      <c r="DS779" s="36"/>
      <c r="DT779" s="36"/>
      <c r="DU779" s="36"/>
      <c r="DV779" s="36"/>
      <c r="DW779" s="36"/>
      <c r="DX779" s="36"/>
      <c r="DY779" s="36"/>
      <c r="DZ779" s="36"/>
      <c r="EA779" s="36"/>
      <c r="EB779" s="36"/>
      <c r="EC779" s="36"/>
      <c r="ED779" s="36"/>
      <c r="EE779" s="36"/>
      <c r="EF779" s="36"/>
      <c r="EG779" s="36"/>
      <c r="EH779" s="36"/>
      <c r="EI779" s="36"/>
      <c r="EJ779" s="36"/>
      <c r="EK779" s="36"/>
      <c r="EL779" s="36"/>
      <c r="EM779" s="36"/>
      <c r="EN779" s="36"/>
      <c r="EO779" s="36"/>
      <c r="EP779" s="36"/>
      <c r="EQ779" s="36"/>
      <c r="ER779" s="36"/>
      <c r="ES779" s="36"/>
      <c r="ET779" s="36"/>
      <c r="EU779" s="36"/>
      <c r="EV779" s="36"/>
      <c r="EW779" s="36"/>
      <c r="EX779" s="36"/>
      <c r="EY779" s="36"/>
      <c r="EZ779" s="36"/>
      <c r="FA779" s="36"/>
      <c r="FB779" s="36"/>
      <c r="FC779" s="36"/>
      <c r="FD779" s="36"/>
      <c r="FE779" s="36"/>
      <c r="FF779" s="36"/>
      <c r="FG779" s="36"/>
      <c r="FH779" s="36"/>
      <c r="FI779" s="36"/>
      <c r="FJ779" s="36"/>
      <c r="FK779" s="36"/>
      <c r="FL779" s="36"/>
      <c r="FM779" s="36"/>
      <c r="FN779" s="36"/>
      <c r="FO779" s="36"/>
      <c r="FP779" s="36"/>
      <c r="FQ779" s="36"/>
      <c r="FR779" s="36"/>
      <c r="FS779" s="36"/>
      <c r="FT779" s="36"/>
      <c r="FU779" s="36"/>
      <c r="FV779" s="36"/>
      <c r="FW779" s="36"/>
      <c r="FX779" s="36"/>
      <c r="FY779" s="36"/>
      <c r="FZ779" s="36"/>
      <c r="GA779" s="36"/>
      <c r="GB779" s="36"/>
      <c r="GC779" s="36"/>
      <c r="GD779" s="36"/>
      <c r="GE779" s="37"/>
    </row>
    <row r="780" spans="1:187" s="25" customFormat="1" ht="20.149999999999999" customHeight="1" x14ac:dyDescent="0.35">
      <c r="A780" s="212"/>
      <c r="B780" s="214"/>
      <c r="C780" s="216"/>
      <c r="D780" s="216"/>
      <c r="E780" s="218"/>
      <c r="F780" s="200"/>
      <c r="G780" s="28" t="s">
        <v>44</v>
      </c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  <c r="CU780" s="38"/>
      <c r="CV780" s="38"/>
      <c r="CW780" s="38"/>
      <c r="CX780" s="38"/>
      <c r="CY780" s="38"/>
      <c r="CZ780" s="38"/>
      <c r="DA780" s="38"/>
      <c r="DB780" s="38"/>
      <c r="DC780" s="38"/>
      <c r="DD780" s="38"/>
      <c r="DE780" s="38"/>
      <c r="DF780" s="38"/>
      <c r="DG780" s="38"/>
      <c r="DH780" s="38"/>
      <c r="DI780" s="38"/>
      <c r="DJ780" s="38"/>
      <c r="DK780" s="38"/>
      <c r="DL780" s="38"/>
      <c r="DM780" s="38"/>
      <c r="DN780" s="38"/>
      <c r="DO780" s="38"/>
      <c r="DP780" s="38"/>
      <c r="DQ780" s="38"/>
      <c r="DR780" s="38"/>
      <c r="DS780" s="38"/>
      <c r="DT780" s="38"/>
      <c r="DU780" s="38"/>
      <c r="DV780" s="38"/>
      <c r="DW780" s="38"/>
      <c r="DX780" s="38"/>
      <c r="DY780" s="38"/>
      <c r="DZ780" s="38"/>
      <c r="EA780" s="38"/>
      <c r="EB780" s="38"/>
      <c r="EC780" s="38"/>
      <c r="ED780" s="38"/>
      <c r="EE780" s="38"/>
      <c r="EF780" s="38"/>
      <c r="EG780" s="38"/>
      <c r="EH780" s="38"/>
      <c r="EI780" s="38"/>
      <c r="EJ780" s="38"/>
      <c r="EK780" s="38"/>
      <c r="EL780" s="38"/>
      <c r="EM780" s="38"/>
      <c r="EN780" s="38"/>
      <c r="EO780" s="38"/>
      <c r="EP780" s="38"/>
      <c r="EQ780" s="38"/>
      <c r="ER780" s="38"/>
      <c r="ES780" s="38"/>
      <c r="ET780" s="38"/>
      <c r="EU780" s="38"/>
      <c r="EV780" s="38"/>
      <c r="EW780" s="38"/>
      <c r="EX780" s="38"/>
      <c r="EY780" s="38"/>
      <c r="EZ780" s="38"/>
      <c r="FA780" s="38"/>
      <c r="FB780" s="38"/>
      <c r="FC780" s="38"/>
      <c r="FD780" s="38"/>
      <c r="FE780" s="38"/>
      <c r="FF780" s="38"/>
      <c r="FG780" s="38"/>
      <c r="FH780" s="38"/>
      <c r="FI780" s="38"/>
      <c r="FJ780" s="38"/>
      <c r="FK780" s="38"/>
      <c r="FL780" s="38"/>
      <c r="FM780" s="38"/>
      <c r="FN780" s="38"/>
      <c r="FO780" s="38"/>
      <c r="FP780" s="38"/>
      <c r="FQ780" s="38"/>
      <c r="FR780" s="38"/>
      <c r="FS780" s="38"/>
      <c r="FT780" s="38"/>
      <c r="FU780" s="38"/>
      <c r="FV780" s="38"/>
      <c r="FW780" s="38"/>
      <c r="FX780" s="38"/>
      <c r="FY780" s="38"/>
      <c r="FZ780" s="38"/>
      <c r="GA780" s="38"/>
      <c r="GB780" s="38"/>
      <c r="GC780" s="38"/>
      <c r="GD780" s="38"/>
      <c r="GE780" s="39"/>
    </row>
    <row r="781" spans="1:187" s="25" customFormat="1" ht="20.149999999999999" customHeight="1" x14ac:dyDescent="0.35">
      <c r="A781" s="203">
        <f t="shared" ref="A781" si="627">A779+1</f>
        <v>383</v>
      </c>
      <c r="B781" s="205" t="str">
        <f ca="1">HYPERLINK("#"&amp;"PAINEL!"&amp;ADDRESS(ROW(PAINEL!$B$40)+$A781,2),TRIM(INDIRECT("PAINEL!"&amp;ADDRESS(ROW(PAINEL!$B$40)+$A781,COLUMN(LANÇAMENTOS!C777)))))</f>
        <v/>
      </c>
      <c r="C781" s="207" t="str">
        <f ca="1">TRIM(INDIRECT("PAINEL!"&amp;ADDRESS(ROW(PAINEL!$B$40)+$A781,COLUMN(LANÇAMENTOS!E777))))</f>
        <v/>
      </c>
      <c r="D781" s="207" t="str">
        <f ca="1">TRIM(INDIRECT("PAINEL!"&amp;ADDRESS(ROW(PAINEL!$B$40)+$A781,COLUMN(LANÇAMENTOS!K777))))</f>
        <v/>
      </c>
      <c r="E781" s="209"/>
      <c r="F781" s="201" t="str">
        <f t="shared" ref="F781" ca="1" si="628">IF(B781&lt;&gt;"",E781+SUM(H781:GE781)-SUM(H782:GE782),"")</f>
        <v/>
      </c>
      <c r="G781" s="29" t="s">
        <v>43</v>
      </c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  <c r="CH781" s="40"/>
      <c r="CI781" s="40"/>
      <c r="CJ781" s="40"/>
      <c r="CK781" s="40"/>
      <c r="CL781" s="40"/>
      <c r="CM781" s="40"/>
      <c r="CN781" s="40"/>
      <c r="CO781" s="40"/>
      <c r="CP781" s="40"/>
      <c r="CQ781" s="40"/>
      <c r="CR781" s="40"/>
      <c r="CS781" s="40"/>
      <c r="CT781" s="40"/>
      <c r="CU781" s="40"/>
      <c r="CV781" s="40"/>
      <c r="CW781" s="40"/>
      <c r="CX781" s="40"/>
      <c r="CY781" s="40"/>
      <c r="CZ781" s="40"/>
      <c r="DA781" s="40"/>
      <c r="DB781" s="40"/>
      <c r="DC781" s="40"/>
      <c r="DD781" s="40"/>
      <c r="DE781" s="40"/>
      <c r="DF781" s="40"/>
      <c r="DG781" s="40"/>
      <c r="DH781" s="40"/>
      <c r="DI781" s="40"/>
      <c r="DJ781" s="40"/>
      <c r="DK781" s="40"/>
      <c r="DL781" s="40"/>
      <c r="DM781" s="40"/>
      <c r="DN781" s="40"/>
      <c r="DO781" s="40"/>
      <c r="DP781" s="40"/>
      <c r="DQ781" s="40"/>
      <c r="DR781" s="40"/>
      <c r="DS781" s="40"/>
      <c r="DT781" s="40"/>
      <c r="DU781" s="40"/>
      <c r="DV781" s="40"/>
      <c r="DW781" s="40"/>
      <c r="DX781" s="40"/>
      <c r="DY781" s="40"/>
      <c r="DZ781" s="40"/>
      <c r="EA781" s="40"/>
      <c r="EB781" s="40"/>
      <c r="EC781" s="40"/>
      <c r="ED781" s="40"/>
      <c r="EE781" s="40"/>
      <c r="EF781" s="40"/>
      <c r="EG781" s="40"/>
      <c r="EH781" s="40"/>
      <c r="EI781" s="40"/>
      <c r="EJ781" s="40"/>
      <c r="EK781" s="40"/>
      <c r="EL781" s="40"/>
      <c r="EM781" s="40"/>
      <c r="EN781" s="40"/>
      <c r="EO781" s="40"/>
      <c r="EP781" s="40"/>
      <c r="EQ781" s="40"/>
      <c r="ER781" s="40"/>
      <c r="ES781" s="40"/>
      <c r="ET781" s="40"/>
      <c r="EU781" s="40"/>
      <c r="EV781" s="40"/>
      <c r="EW781" s="40"/>
      <c r="EX781" s="40"/>
      <c r="EY781" s="40"/>
      <c r="EZ781" s="40"/>
      <c r="FA781" s="40"/>
      <c r="FB781" s="40"/>
      <c r="FC781" s="40"/>
      <c r="FD781" s="40"/>
      <c r="FE781" s="40"/>
      <c r="FF781" s="40"/>
      <c r="FG781" s="40"/>
      <c r="FH781" s="40"/>
      <c r="FI781" s="40"/>
      <c r="FJ781" s="40"/>
      <c r="FK781" s="40"/>
      <c r="FL781" s="40"/>
      <c r="FM781" s="40"/>
      <c r="FN781" s="40"/>
      <c r="FO781" s="40"/>
      <c r="FP781" s="40"/>
      <c r="FQ781" s="40"/>
      <c r="FR781" s="40"/>
      <c r="FS781" s="40"/>
      <c r="FT781" s="40"/>
      <c r="FU781" s="40"/>
      <c r="FV781" s="40"/>
      <c r="FW781" s="40"/>
      <c r="FX781" s="40"/>
      <c r="FY781" s="40"/>
      <c r="FZ781" s="40"/>
      <c r="GA781" s="40"/>
      <c r="GB781" s="40"/>
      <c r="GC781" s="40"/>
      <c r="GD781" s="40"/>
      <c r="GE781" s="41"/>
    </row>
    <row r="782" spans="1:187" s="25" customFormat="1" ht="20.149999999999999" customHeight="1" x14ac:dyDescent="0.35">
      <c r="A782" s="204"/>
      <c r="B782" s="206"/>
      <c r="C782" s="208"/>
      <c r="D782" s="208"/>
      <c r="E782" s="210"/>
      <c r="F782" s="202"/>
      <c r="G782" s="26" t="s">
        <v>44</v>
      </c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  <c r="FL782" s="35"/>
      <c r="FM782" s="35"/>
      <c r="FN782" s="35"/>
      <c r="FO782" s="35"/>
      <c r="FP782" s="35"/>
      <c r="FQ782" s="35"/>
      <c r="FR782" s="35"/>
      <c r="FS782" s="35"/>
      <c r="FT782" s="35"/>
      <c r="FU782" s="35"/>
      <c r="FV782" s="35"/>
      <c r="FW782" s="35"/>
      <c r="FX782" s="35"/>
      <c r="FY782" s="35"/>
      <c r="FZ782" s="35"/>
      <c r="GA782" s="35"/>
      <c r="GB782" s="35"/>
      <c r="GC782" s="35"/>
      <c r="GD782" s="35"/>
      <c r="GE782" s="42"/>
    </row>
    <row r="783" spans="1:187" s="25" customFormat="1" ht="20.149999999999999" customHeight="1" x14ac:dyDescent="0.35">
      <c r="A783" s="211">
        <f t="shared" si="589"/>
        <v>384</v>
      </c>
      <c r="B783" s="213" t="str">
        <f ca="1">HYPERLINK("#"&amp;"PAINEL!"&amp;ADDRESS(ROW(PAINEL!$B$40)+$A783,2),TRIM(INDIRECT("PAINEL!"&amp;ADDRESS(ROW(PAINEL!$B$40)+$A783,COLUMN(LANÇAMENTOS!C779)))))</f>
        <v/>
      </c>
      <c r="C783" s="215" t="str">
        <f ca="1">TRIM(INDIRECT("PAINEL!"&amp;ADDRESS(ROW(PAINEL!$B$40)+$A783,COLUMN(LANÇAMENTOS!E779))))</f>
        <v/>
      </c>
      <c r="D783" s="215" t="str">
        <f ca="1">TRIM(INDIRECT("PAINEL!"&amp;ADDRESS(ROW(PAINEL!$B$40)+$A783,COLUMN(LANÇAMENTOS!K779))))</f>
        <v/>
      </c>
      <c r="E783" s="217"/>
      <c r="F783" s="199" t="str">
        <f t="shared" ref="F783" ca="1" si="629">IF(B783&lt;&gt;"",E783+SUM(H783:GE783)-SUM(H784:GE784),"")</f>
        <v/>
      </c>
      <c r="G783" s="27" t="s">
        <v>43</v>
      </c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  <c r="BI783" s="36"/>
      <c r="BJ783" s="36"/>
      <c r="BK783" s="36"/>
      <c r="BL783" s="36"/>
      <c r="BM783" s="36"/>
      <c r="BN783" s="36"/>
      <c r="BO783" s="36"/>
      <c r="BP783" s="36"/>
      <c r="BQ783" s="36"/>
      <c r="BR783" s="36"/>
      <c r="BS783" s="36"/>
      <c r="BT783" s="36"/>
      <c r="BU783" s="36"/>
      <c r="BV783" s="36"/>
      <c r="BW783" s="36"/>
      <c r="BX783" s="36"/>
      <c r="BY783" s="36"/>
      <c r="BZ783" s="36"/>
      <c r="CA783" s="36"/>
      <c r="CB783" s="36"/>
      <c r="CC783" s="36"/>
      <c r="CD783" s="36"/>
      <c r="CE783" s="36"/>
      <c r="CF783" s="36"/>
      <c r="CG783" s="36"/>
      <c r="CH783" s="36"/>
      <c r="CI783" s="36"/>
      <c r="CJ783" s="36"/>
      <c r="CK783" s="36"/>
      <c r="CL783" s="36"/>
      <c r="CM783" s="36"/>
      <c r="CN783" s="36"/>
      <c r="CO783" s="36"/>
      <c r="CP783" s="36"/>
      <c r="CQ783" s="36"/>
      <c r="CR783" s="36"/>
      <c r="CS783" s="36"/>
      <c r="CT783" s="36"/>
      <c r="CU783" s="36"/>
      <c r="CV783" s="36"/>
      <c r="CW783" s="36"/>
      <c r="CX783" s="36"/>
      <c r="CY783" s="36"/>
      <c r="CZ783" s="36"/>
      <c r="DA783" s="36"/>
      <c r="DB783" s="36"/>
      <c r="DC783" s="36"/>
      <c r="DD783" s="36"/>
      <c r="DE783" s="36"/>
      <c r="DF783" s="36"/>
      <c r="DG783" s="36"/>
      <c r="DH783" s="36"/>
      <c r="DI783" s="36"/>
      <c r="DJ783" s="36"/>
      <c r="DK783" s="36"/>
      <c r="DL783" s="36"/>
      <c r="DM783" s="36"/>
      <c r="DN783" s="36"/>
      <c r="DO783" s="36"/>
      <c r="DP783" s="36"/>
      <c r="DQ783" s="36"/>
      <c r="DR783" s="36"/>
      <c r="DS783" s="36"/>
      <c r="DT783" s="36"/>
      <c r="DU783" s="36"/>
      <c r="DV783" s="36"/>
      <c r="DW783" s="36"/>
      <c r="DX783" s="36"/>
      <c r="DY783" s="36"/>
      <c r="DZ783" s="36"/>
      <c r="EA783" s="36"/>
      <c r="EB783" s="36"/>
      <c r="EC783" s="36"/>
      <c r="ED783" s="36"/>
      <c r="EE783" s="36"/>
      <c r="EF783" s="36"/>
      <c r="EG783" s="36"/>
      <c r="EH783" s="36"/>
      <c r="EI783" s="36"/>
      <c r="EJ783" s="36"/>
      <c r="EK783" s="36"/>
      <c r="EL783" s="36"/>
      <c r="EM783" s="36"/>
      <c r="EN783" s="36"/>
      <c r="EO783" s="36"/>
      <c r="EP783" s="36"/>
      <c r="EQ783" s="36"/>
      <c r="ER783" s="36"/>
      <c r="ES783" s="36"/>
      <c r="ET783" s="36"/>
      <c r="EU783" s="36"/>
      <c r="EV783" s="36"/>
      <c r="EW783" s="36"/>
      <c r="EX783" s="36"/>
      <c r="EY783" s="36"/>
      <c r="EZ783" s="36"/>
      <c r="FA783" s="36"/>
      <c r="FB783" s="36"/>
      <c r="FC783" s="36"/>
      <c r="FD783" s="36"/>
      <c r="FE783" s="36"/>
      <c r="FF783" s="36"/>
      <c r="FG783" s="36"/>
      <c r="FH783" s="36"/>
      <c r="FI783" s="36"/>
      <c r="FJ783" s="36"/>
      <c r="FK783" s="36"/>
      <c r="FL783" s="36"/>
      <c r="FM783" s="36"/>
      <c r="FN783" s="36"/>
      <c r="FO783" s="36"/>
      <c r="FP783" s="36"/>
      <c r="FQ783" s="36"/>
      <c r="FR783" s="36"/>
      <c r="FS783" s="36"/>
      <c r="FT783" s="36"/>
      <c r="FU783" s="36"/>
      <c r="FV783" s="36"/>
      <c r="FW783" s="36"/>
      <c r="FX783" s="36"/>
      <c r="FY783" s="36"/>
      <c r="FZ783" s="36"/>
      <c r="GA783" s="36"/>
      <c r="GB783" s="36"/>
      <c r="GC783" s="36"/>
      <c r="GD783" s="36"/>
      <c r="GE783" s="37"/>
    </row>
    <row r="784" spans="1:187" s="25" customFormat="1" ht="20.149999999999999" customHeight="1" x14ac:dyDescent="0.35">
      <c r="A784" s="212"/>
      <c r="B784" s="214"/>
      <c r="C784" s="216"/>
      <c r="D784" s="216"/>
      <c r="E784" s="218"/>
      <c r="F784" s="200"/>
      <c r="G784" s="28" t="s">
        <v>44</v>
      </c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  <c r="CU784" s="38"/>
      <c r="CV784" s="38"/>
      <c r="CW784" s="38"/>
      <c r="CX784" s="38"/>
      <c r="CY784" s="38"/>
      <c r="CZ784" s="38"/>
      <c r="DA784" s="38"/>
      <c r="DB784" s="38"/>
      <c r="DC784" s="38"/>
      <c r="DD784" s="38"/>
      <c r="DE784" s="38"/>
      <c r="DF784" s="38"/>
      <c r="DG784" s="38"/>
      <c r="DH784" s="38"/>
      <c r="DI784" s="38"/>
      <c r="DJ784" s="38"/>
      <c r="DK784" s="38"/>
      <c r="DL784" s="38"/>
      <c r="DM784" s="38"/>
      <c r="DN784" s="38"/>
      <c r="DO784" s="38"/>
      <c r="DP784" s="38"/>
      <c r="DQ784" s="38"/>
      <c r="DR784" s="38"/>
      <c r="DS784" s="38"/>
      <c r="DT784" s="38"/>
      <c r="DU784" s="38"/>
      <c r="DV784" s="38"/>
      <c r="DW784" s="38"/>
      <c r="DX784" s="38"/>
      <c r="DY784" s="38"/>
      <c r="DZ784" s="38"/>
      <c r="EA784" s="38"/>
      <c r="EB784" s="38"/>
      <c r="EC784" s="38"/>
      <c r="ED784" s="38"/>
      <c r="EE784" s="38"/>
      <c r="EF784" s="38"/>
      <c r="EG784" s="38"/>
      <c r="EH784" s="38"/>
      <c r="EI784" s="38"/>
      <c r="EJ784" s="38"/>
      <c r="EK784" s="38"/>
      <c r="EL784" s="38"/>
      <c r="EM784" s="38"/>
      <c r="EN784" s="38"/>
      <c r="EO784" s="38"/>
      <c r="EP784" s="38"/>
      <c r="EQ784" s="38"/>
      <c r="ER784" s="38"/>
      <c r="ES784" s="38"/>
      <c r="ET784" s="38"/>
      <c r="EU784" s="38"/>
      <c r="EV784" s="38"/>
      <c r="EW784" s="38"/>
      <c r="EX784" s="38"/>
      <c r="EY784" s="38"/>
      <c r="EZ784" s="38"/>
      <c r="FA784" s="38"/>
      <c r="FB784" s="38"/>
      <c r="FC784" s="38"/>
      <c r="FD784" s="38"/>
      <c r="FE784" s="38"/>
      <c r="FF784" s="38"/>
      <c r="FG784" s="38"/>
      <c r="FH784" s="38"/>
      <c r="FI784" s="38"/>
      <c r="FJ784" s="38"/>
      <c r="FK784" s="38"/>
      <c r="FL784" s="38"/>
      <c r="FM784" s="38"/>
      <c r="FN784" s="38"/>
      <c r="FO784" s="38"/>
      <c r="FP784" s="38"/>
      <c r="FQ784" s="38"/>
      <c r="FR784" s="38"/>
      <c r="FS784" s="38"/>
      <c r="FT784" s="38"/>
      <c r="FU784" s="38"/>
      <c r="FV784" s="38"/>
      <c r="FW784" s="38"/>
      <c r="FX784" s="38"/>
      <c r="FY784" s="38"/>
      <c r="FZ784" s="38"/>
      <c r="GA784" s="38"/>
      <c r="GB784" s="38"/>
      <c r="GC784" s="38"/>
      <c r="GD784" s="38"/>
      <c r="GE784" s="39"/>
    </row>
    <row r="785" spans="1:187" s="25" customFormat="1" ht="20.149999999999999" customHeight="1" x14ac:dyDescent="0.35">
      <c r="A785" s="203">
        <f t="shared" ref="A785" si="630">A783+1</f>
        <v>385</v>
      </c>
      <c r="B785" s="205" t="str">
        <f ca="1">HYPERLINK("#"&amp;"PAINEL!"&amp;ADDRESS(ROW(PAINEL!$B$40)+$A785,2),TRIM(INDIRECT("PAINEL!"&amp;ADDRESS(ROW(PAINEL!$B$40)+$A785,COLUMN(LANÇAMENTOS!C781)))))</f>
        <v/>
      </c>
      <c r="C785" s="207" t="str">
        <f ca="1">TRIM(INDIRECT("PAINEL!"&amp;ADDRESS(ROW(PAINEL!$B$40)+$A785,COLUMN(LANÇAMENTOS!E781))))</f>
        <v/>
      </c>
      <c r="D785" s="207" t="str">
        <f ca="1">TRIM(INDIRECT("PAINEL!"&amp;ADDRESS(ROW(PAINEL!$B$40)+$A785,COLUMN(LANÇAMENTOS!K781))))</f>
        <v/>
      </c>
      <c r="E785" s="209"/>
      <c r="F785" s="201" t="str">
        <f t="shared" ref="F785" ca="1" si="631">IF(B785&lt;&gt;"",E785+SUM(H785:GE785)-SUM(H786:GE786),"")</f>
        <v/>
      </c>
      <c r="G785" s="29" t="s">
        <v>43</v>
      </c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  <c r="CH785" s="40"/>
      <c r="CI785" s="40"/>
      <c r="CJ785" s="40"/>
      <c r="CK785" s="40"/>
      <c r="CL785" s="40"/>
      <c r="CM785" s="40"/>
      <c r="CN785" s="40"/>
      <c r="CO785" s="40"/>
      <c r="CP785" s="40"/>
      <c r="CQ785" s="40"/>
      <c r="CR785" s="40"/>
      <c r="CS785" s="40"/>
      <c r="CT785" s="40"/>
      <c r="CU785" s="40"/>
      <c r="CV785" s="40"/>
      <c r="CW785" s="40"/>
      <c r="CX785" s="40"/>
      <c r="CY785" s="40"/>
      <c r="CZ785" s="40"/>
      <c r="DA785" s="40"/>
      <c r="DB785" s="40"/>
      <c r="DC785" s="40"/>
      <c r="DD785" s="40"/>
      <c r="DE785" s="40"/>
      <c r="DF785" s="40"/>
      <c r="DG785" s="40"/>
      <c r="DH785" s="40"/>
      <c r="DI785" s="40"/>
      <c r="DJ785" s="40"/>
      <c r="DK785" s="40"/>
      <c r="DL785" s="40"/>
      <c r="DM785" s="40"/>
      <c r="DN785" s="40"/>
      <c r="DO785" s="40"/>
      <c r="DP785" s="40"/>
      <c r="DQ785" s="40"/>
      <c r="DR785" s="40"/>
      <c r="DS785" s="40"/>
      <c r="DT785" s="40"/>
      <c r="DU785" s="40"/>
      <c r="DV785" s="40"/>
      <c r="DW785" s="40"/>
      <c r="DX785" s="40"/>
      <c r="DY785" s="40"/>
      <c r="DZ785" s="40"/>
      <c r="EA785" s="40"/>
      <c r="EB785" s="40"/>
      <c r="EC785" s="40"/>
      <c r="ED785" s="40"/>
      <c r="EE785" s="40"/>
      <c r="EF785" s="40"/>
      <c r="EG785" s="40"/>
      <c r="EH785" s="40"/>
      <c r="EI785" s="40"/>
      <c r="EJ785" s="40"/>
      <c r="EK785" s="40"/>
      <c r="EL785" s="40"/>
      <c r="EM785" s="40"/>
      <c r="EN785" s="40"/>
      <c r="EO785" s="40"/>
      <c r="EP785" s="40"/>
      <c r="EQ785" s="40"/>
      <c r="ER785" s="40"/>
      <c r="ES785" s="40"/>
      <c r="ET785" s="40"/>
      <c r="EU785" s="40"/>
      <c r="EV785" s="40"/>
      <c r="EW785" s="40"/>
      <c r="EX785" s="40"/>
      <c r="EY785" s="40"/>
      <c r="EZ785" s="40"/>
      <c r="FA785" s="40"/>
      <c r="FB785" s="40"/>
      <c r="FC785" s="40"/>
      <c r="FD785" s="40"/>
      <c r="FE785" s="40"/>
      <c r="FF785" s="40"/>
      <c r="FG785" s="40"/>
      <c r="FH785" s="40"/>
      <c r="FI785" s="40"/>
      <c r="FJ785" s="40"/>
      <c r="FK785" s="40"/>
      <c r="FL785" s="40"/>
      <c r="FM785" s="40"/>
      <c r="FN785" s="40"/>
      <c r="FO785" s="40"/>
      <c r="FP785" s="40"/>
      <c r="FQ785" s="40"/>
      <c r="FR785" s="40"/>
      <c r="FS785" s="40"/>
      <c r="FT785" s="40"/>
      <c r="FU785" s="40"/>
      <c r="FV785" s="40"/>
      <c r="FW785" s="40"/>
      <c r="FX785" s="40"/>
      <c r="FY785" s="40"/>
      <c r="FZ785" s="40"/>
      <c r="GA785" s="40"/>
      <c r="GB785" s="40"/>
      <c r="GC785" s="40"/>
      <c r="GD785" s="40"/>
      <c r="GE785" s="41"/>
    </row>
    <row r="786" spans="1:187" s="25" customFormat="1" ht="20.149999999999999" customHeight="1" x14ac:dyDescent="0.35">
      <c r="A786" s="204"/>
      <c r="B786" s="206"/>
      <c r="C786" s="208"/>
      <c r="D786" s="208"/>
      <c r="E786" s="210"/>
      <c r="F786" s="202"/>
      <c r="G786" s="26" t="s">
        <v>44</v>
      </c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DN786" s="35"/>
      <c r="DO786" s="35"/>
      <c r="DP786" s="35"/>
      <c r="DQ786" s="35"/>
      <c r="DR786" s="35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  <c r="FL786" s="35"/>
      <c r="FM786" s="35"/>
      <c r="FN786" s="35"/>
      <c r="FO786" s="35"/>
      <c r="FP786" s="35"/>
      <c r="FQ786" s="35"/>
      <c r="FR786" s="35"/>
      <c r="FS786" s="35"/>
      <c r="FT786" s="35"/>
      <c r="FU786" s="35"/>
      <c r="FV786" s="35"/>
      <c r="FW786" s="35"/>
      <c r="FX786" s="35"/>
      <c r="FY786" s="35"/>
      <c r="FZ786" s="35"/>
      <c r="GA786" s="35"/>
      <c r="GB786" s="35"/>
      <c r="GC786" s="35"/>
      <c r="GD786" s="35"/>
      <c r="GE786" s="42"/>
    </row>
    <row r="787" spans="1:187" s="25" customFormat="1" ht="20.149999999999999" customHeight="1" x14ac:dyDescent="0.35">
      <c r="A787" s="211">
        <f t="shared" si="589"/>
        <v>386</v>
      </c>
      <c r="B787" s="213" t="str">
        <f ca="1">HYPERLINK("#"&amp;"PAINEL!"&amp;ADDRESS(ROW(PAINEL!$B$40)+$A787,2),TRIM(INDIRECT("PAINEL!"&amp;ADDRESS(ROW(PAINEL!$B$40)+$A787,COLUMN(LANÇAMENTOS!C783)))))</f>
        <v/>
      </c>
      <c r="C787" s="215" t="str">
        <f ca="1">TRIM(INDIRECT("PAINEL!"&amp;ADDRESS(ROW(PAINEL!$B$40)+$A787,COLUMN(LANÇAMENTOS!E783))))</f>
        <v/>
      </c>
      <c r="D787" s="215" t="str">
        <f ca="1">TRIM(INDIRECT("PAINEL!"&amp;ADDRESS(ROW(PAINEL!$B$40)+$A787,COLUMN(LANÇAMENTOS!K783))))</f>
        <v/>
      </c>
      <c r="E787" s="217"/>
      <c r="F787" s="199" t="str">
        <f t="shared" ref="F787" ca="1" si="632">IF(B787&lt;&gt;"",E787+SUM(H787:GE787)-SUM(H788:GE788),"")</f>
        <v/>
      </c>
      <c r="G787" s="27" t="s">
        <v>43</v>
      </c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  <c r="BI787" s="36"/>
      <c r="BJ787" s="36"/>
      <c r="BK787" s="36"/>
      <c r="BL787" s="36"/>
      <c r="BM787" s="36"/>
      <c r="BN787" s="36"/>
      <c r="BO787" s="36"/>
      <c r="BP787" s="36"/>
      <c r="BQ787" s="36"/>
      <c r="BR787" s="36"/>
      <c r="BS787" s="36"/>
      <c r="BT787" s="36"/>
      <c r="BU787" s="36"/>
      <c r="BV787" s="36"/>
      <c r="BW787" s="36"/>
      <c r="BX787" s="36"/>
      <c r="BY787" s="36"/>
      <c r="BZ787" s="36"/>
      <c r="CA787" s="36"/>
      <c r="CB787" s="36"/>
      <c r="CC787" s="36"/>
      <c r="CD787" s="36"/>
      <c r="CE787" s="36"/>
      <c r="CF787" s="36"/>
      <c r="CG787" s="36"/>
      <c r="CH787" s="36"/>
      <c r="CI787" s="36"/>
      <c r="CJ787" s="36"/>
      <c r="CK787" s="36"/>
      <c r="CL787" s="36"/>
      <c r="CM787" s="36"/>
      <c r="CN787" s="36"/>
      <c r="CO787" s="36"/>
      <c r="CP787" s="36"/>
      <c r="CQ787" s="36"/>
      <c r="CR787" s="36"/>
      <c r="CS787" s="36"/>
      <c r="CT787" s="36"/>
      <c r="CU787" s="36"/>
      <c r="CV787" s="36"/>
      <c r="CW787" s="36"/>
      <c r="CX787" s="36"/>
      <c r="CY787" s="36"/>
      <c r="CZ787" s="36"/>
      <c r="DA787" s="36"/>
      <c r="DB787" s="36"/>
      <c r="DC787" s="36"/>
      <c r="DD787" s="36"/>
      <c r="DE787" s="36"/>
      <c r="DF787" s="36"/>
      <c r="DG787" s="36"/>
      <c r="DH787" s="36"/>
      <c r="DI787" s="36"/>
      <c r="DJ787" s="36"/>
      <c r="DK787" s="36"/>
      <c r="DL787" s="36"/>
      <c r="DM787" s="36"/>
      <c r="DN787" s="36"/>
      <c r="DO787" s="36"/>
      <c r="DP787" s="36"/>
      <c r="DQ787" s="36"/>
      <c r="DR787" s="36"/>
      <c r="DS787" s="36"/>
      <c r="DT787" s="36"/>
      <c r="DU787" s="36"/>
      <c r="DV787" s="36"/>
      <c r="DW787" s="36"/>
      <c r="DX787" s="36"/>
      <c r="DY787" s="36"/>
      <c r="DZ787" s="36"/>
      <c r="EA787" s="36"/>
      <c r="EB787" s="36"/>
      <c r="EC787" s="36"/>
      <c r="ED787" s="36"/>
      <c r="EE787" s="36"/>
      <c r="EF787" s="36"/>
      <c r="EG787" s="36"/>
      <c r="EH787" s="36"/>
      <c r="EI787" s="36"/>
      <c r="EJ787" s="36"/>
      <c r="EK787" s="36"/>
      <c r="EL787" s="36"/>
      <c r="EM787" s="36"/>
      <c r="EN787" s="36"/>
      <c r="EO787" s="36"/>
      <c r="EP787" s="36"/>
      <c r="EQ787" s="36"/>
      <c r="ER787" s="36"/>
      <c r="ES787" s="36"/>
      <c r="ET787" s="36"/>
      <c r="EU787" s="36"/>
      <c r="EV787" s="36"/>
      <c r="EW787" s="36"/>
      <c r="EX787" s="36"/>
      <c r="EY787" s="36"/>
      <c r="EZ787" s="36"/>
      <c r="FA787" s="36"/>
      <c r="FB787" s="36"/>
      <c r="FC787" s="36"/>
      <c r="FD787" s="36"/>
      <c r="FE787" s="36"/>
      <c r="FF787" s="36"/>
      <c r="FG787" s="36"/>
      <c r="FH787" s="36"/>
      <c r="FI787" s="36"/>
      <c r="FJ787" s="36"/>
      <c r="FK787" s="36"/>
      <c r="FL787" s="36"/>
      <c r="FM787" s="36"/>
      <c r="FN787" s="36"/>
      <c r="FO787" s="36"/>
      <c r="FP787" s="36"/>
      <c r="FQ787" s="36"/>
      <c r="FR787" s="36"/>
      <c r="FS787" s="36"/>
      <c r="FT787" s="36"/>
      <c r="FU787" s="36"/>
      <c r="FV787" s="36"/>
      <c r="FW787" s="36"/>
      <c r="FX787" s="36"/>
      <c r="FY787" s="36"/>
      <c r="FZ787" s="36"/>
      <c r="GA787" s="36"/>
      <c r="GB787" s="36"/>
      <c r="GC787" s="36"/>
      <c r="GD787" s="36"/>
      <c r="GE787" s="37"/>
    </row>
    <row r="788" spans="1:187" s="25" customFormat="1" ht="20.149999999999999" customHeight="1" x14ac:dyDescent="0.35">
      <c r="A788" s="212"/>
      <c r="B788" s="214"/>
      <c r="C788" s="216"/>
      <c r="D788" s="216"/>
      <c r="E788" s="218"/>
      <c r="F788" s="200"/>
      <c r="G788" s="28" t="s">
        <v>44</v>
      </c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  <c r="CU788" s="38"/>
      <c r="CV788" s="38"/>
      <c r="CW788" s="38"/>
      <c r="CX788" s="38"/>
      <c r="CY788" s="38"/>
      <c r="CZ788" s="38"/>
      <c r="DA788" s="38"/>
      <c r="DB788" s="38"/>
      <c r="DC788" s="38"/>
      <c r="DD788" s="38"/>
      <c r="DE788" s="38"/>
      <c r="DF788" s="38"/>
      <c r="DG788" s="38"/>
      <c r="DH788" s="38"/>
      <c r="DI788" s="38"/>
      <c r="DJ788" s="38"/>
      <c r="DK788" s="38"/>
      <c r="DL788" s="38"/>
      <c r="DM788" s="38"/>
      <c r="DN788" s="38"/>
      <c r="DO788" s="38"/>
      <c r="DP788" s="38"/>
      <c r="DQ788" s="38"/>
      <c r="DR788" s="38"/>
      <c r="DS788" s="38"/>
      <c r="DT788" s="38"/>
      <c r="DU788" s="38"/>
      <c r="DV788" s="38"/>
      <c r="DW788" s="38"/>
      <c r="DX788" s="38"/>
      <c r="DY788" s="38"/>
      <c r="DZ788" s="38"/>
      <c r="EA788" s="38"/>
      <c r="EB788" s="38"/>
      <c r="EC788" s="38"/>
      <c r="ED788" s="38"/>
      <c r="EE788" s="38"/>
      <c r="EF788" s="38"/>
      <c r="EG788" s="38"/>
      <c r="EH788" s="38"/>
      <c r="EI788" s="38"/>
      <c r="EJ788" s="38"/>
      <c r="EK788" s="38"/>
      <c r="EL788" s="38"/>
      <c r="EM788" s="38"/>
      <c r="EN788" s="38"/>
      <c r="EO788" s="38"/>
      <c r="EP788" s="38"/>
      <c r="EQ788" s="38"/>
      <c r="ER788" s="38"/>
      <c r="ES788" s="38"/>
      <c r="ET788" s="38"/>
      <c r="EU788" s="38"/>
      <c r="EV788" s="38"/>
      <c r="EW788" s="38"/>
      <c r="EX788" s="38"/>
      <c r="EY788" s="38"/>
      <c r="EZ788" s="38"/>
      <c r="FA788" s="38"/>
      <c r="FB788" s="38"/>
      <c r="FC788" s="38"/>
      <c r="FD788" s="38"/>
      <c r="FE788" s="38"/>
      <c r="FF788" s="38"/>
      <c r="FG788" s="38"/>
      <c r="FH788" s="38"/>
      <c r="FI788" s="38"/>
      <c r="FJ788" s="38"/>
      <c r="FK788" s="38"/>
      <c r="FL788" s="38"/>
      <c r="FM788" s="38"/>
      <c r="FN788" s="38"/>
      <c r="FO788" s="38"/>
      <c r="FP788" s="38"/>
      <c r="FQ788" s="38"/>
      <c r="FR788" s="38"/>
      <c r="FS788" s="38"/>
      <c r="FT788" s="38"/>
      <c r="FU788" s="38"/>
      <c r="FV788" s="38"/>
      <c r="FW788" s="38"/>
      <c r="FX788" s="38"/>
      <c r="FY788" s="38"/>
      <c r="FZ788" s="38"/>
      <c r="GA788" s="38"/>
      <c r="GB788" s="38"/>
      <c r="GC788" s="38"/>
      <c r="GD788" s="38"/>
      <c r="GE788" s="39"/>
    </row>
    <row r="789" spans="1:187" s="25" customFormat="1" ht="20.149999999999999" customHeight="1" x14ac:dyDescent="0.35">
      <c r="A789" s="203">
        <f t="shared" ref="A789" si="633">A787+1</f>
        <v>387</v>
      </c>
      <c r="B789" s="205" t="str">
        <f ca="1">HYPERLINK("#"&amp;"PAINEL!"&amp;ADDRESS(ROW(PAINEL!$B$40)+$A789,2),TRIM(INDIRECT("PAINEL!"&amp;ADDRESS(ROW(PAINEL!$B$40)+$A789,COLUMN(LANÇAMENTOS!C785)))))</f>
        <v/>
      </c>
      <c r="C789" s="207" t="str">
        <f ca="1">TRIM(INDIRECT("PAINEL!"&amp;ADDRESS(ROW(PAINEL!$B$40)+$A789,COLUMN(LANÇAMENTOS!E785))))</f>
        <v/>
      </c>
      <c r="D789" s="207" t="str">
        <f ca="1">TRIM(INDIRECT("PAINEL!"&amp;ADDRESS(ROW(PAINEL!$B$40)+$A789,COLUMN(LANÇAMENTOS!K785))))</f>
        <v/>
      </c>
      <c r="E789" s="209"/>
      <c r="F789" s="201" t="str">
        <f t="shared" ref="F789" ca="1" si="634">IF(B789&lt;&gt;"",E789+SUM(H789:GE789)-SUM(H790:GE790),"")</f>
        <v/>
      </c>
      <c r="G789" s="29" t="s">
        <v>43</v>
      </c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  <c r="CH789" s="40"/>
      <c r="CI789" s="40"/>
      <c r="CJ789" s="40"/>
      <c r="CK789" s="40"/>
      <c r="CL789" s="40"/>
      <c r="CM789" s="40"/>
      <c r="CN789" s="40"/>
      <c r="CO789" s="40"/>
      <c r="CP789" s="40"/>
      <c r="CQ789" s="40"/>
      <c r="CR789" s="40"/>
      <c r="CS789" s="40"/>
      <c r="CT789" s="40"/>
      <c r="CU789" s="40"/>
      <c r="CV789" s="40"/>
      <c r="CW789" s="40"/>
      <c r="CX789" s="40"/>
      <c r="CY789" s="40"/>
      <c r="CZ789" s="40"/>
      <c r="DA789" s="40"/>
      <c r="DB789" s="40"/>
      <c r="DC789" s="40"/>
      <c r="DD789" s="40"/>
      <c r="DE789" s="40"/>
      <c r="DF789" s="40"/>
      <c r="DG789" s="40"/>
      <c r="DH789" s="40"/>
      <c r="DI789" s="40"/>
      <c r="DJ789" s="40"/>
      <c r="DK789" s="40"/>
      <c r="DL789" s="40"/>
      <c r="DM789" s="40"/>
      <c r="DN789" s="40"/>
      <c r="DO789" s="40"/>
      <c r="DP789" s="40"/>
      <c r="DQ789" s="40"/>
      <c r="DR789" s="40"/>
      <c r="DS789" s="40"/>
      <c r="DT789" s="40"/>
      <c r="DU789" s="40"/>
      <c r="DV789" s="40"/>
      <c r="DW789" s="40"/>
      <c r="DX789" s="40"/>
      <c r="DY789" s="40"/>
      <c r="DZ789" s="40"/>
      <c r="EA789" s="40"/>
      <c r="EB789" s="40"/>
      <c r="EC789" s="40"/>
      <c r="ED789" s="40"/>
      <c r="EE789" s="40"/>
      <c r="EF789" s="40"/>
      <c r="EG789" s="40"/>
      <c r="EH789" s="40"/>
      <c r="EI789" s="40"/>
      <c r="EJ789" s="40"/>
      <c r="EK789" s="40"/>
      <c r="EL789" s="40"/>
      <c r="EM789" s="40"/>
      <c r="EN789" s="40"/>
      <c r="EO789" s="40"/>
      <c r="EP789" s="40"/>
      <c r="EQ789" s="40"/>
      <c r="ER789" s="40"/>
      <c r="ES789" s="40"/>
      <c r="ET789" s="40"/>
      <c r="EU789" s="40"/>
      <c r="EV789" s="40"/>
      <c r="EW789" s="40"/>
      <c r="EX789" s="40"/>
      <c r="EY789" s="40"/>
      <c r="EZ789" s="40"/>
      <c r="FA789" s="40"/>
      <c r="FB789" s="40"/>
      <c r="FC789" s="40"/>
      <c r="FD789" s="40"/>
      <c r="FE789" s="40"/>
      <c r="FF789" s="40"/>
      <c r="FG789" s="40"/>
      <c r="FH789" s="40"/>
      <c r="FI789" s="40"/>
      <c r="FJ789" s="40"/>
      <c r="FK789" s="40"/>
      <c r="FL789" s="40"/>
      <c r="FM789" s="40"/>
      <c r="FN789" s="40"/>
      <c r="FO789" s="40"/>
      <c r="FP789" s="40"/>
      <c r="FQ789" s="40"/>
      <c r="FR789" s="40"/>
      <c r="FS789" s="40"/>
      <c r="FT789" s="40"/>
      <c r="FU789" s="40"/>
      <c r="FV789" s="40"/>
      <c r="FW789" s="40"/>
      <c r="FX789" s="40"/>
      <c r="FY789" s="40"/>
      <c r="FZ789" s="40"/>
      <c r="GA789" s="40"/>
      <c r="GB789" s="40"/>
      <c r="GC789" s="40"/>
      <c r="GD789" s="40"/>
      <c r="GE789" s="41"/>
    </row>
    <row r="790" spans="1:187" s="25" customFormat="1" ht="20.149999999999999" customHeight="1" x14ac:dyDescent="0.35">
      <c r="A790" s="204"/>
      <c r="B790" s="206"/>
      <c r="C790" s="208"/>
      <c r="D790" s="208"/>
      <c r="E790" s="210"/>
      <c r="F790" s="202"/>
      <c r="G790" s="26" t="s">
        <v>44</v>
      </c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DN790" s="35"/>
      <c r="DO790" s="35"/>
      <c r="DP790" s="35"/>
      <c r="DQ790" s="35"/>
      <c r="DR790" s="35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  <c r="FL790" s="35"/>
      <c r="FM790" s="35"/>
      <c r="FN790" s="35"/>
      <c r="FO790" s="35"/>
      <c r="FP790" s="35"/>
      <c r="FQ790" s="35"/>
      <c r="FR790" s="35"/>
      <c r="FS790" s="35"/>
      <c r="FT790" s="35"/>
      <c r="FU790" s="35"/>
      <c r="FV790" s="35"/>
      <c r="FW790" s="35"/>
      <c r="FX790" s="35"/>
      <c r="FY790" s="35"/>
      <c r="FZ790" s="35"/>
      <c r="GA790" s="35"/>
      <c r="GB790" s="35"/>
      <c r="GC790" s="35"/>
      <c r="GD790" s="35"/>
      <c r="GE790" s="42"/>
    </row>
    <row r="791" spans="1:187" s="25" customFormat="1" ht="20.149999999999999" customHeight="1" x14ac:dyDescent="0.35">
      <c r="A791" s="211">
        <f t="shared" si="589"/>
        <v>388</v>
      </c>
      <c r="B791" s="213" t="str">
        <f ca="1">HYPERLINK("#"&amp;"PAINEL!"&amp;ADDRESS(ROW(PAINEL!$B$40)+$A791,2),TRIM(INDIRECT("PAINEL!"&amp;ADDRESS(ROW(PAINEL!$B$40)+$A791,COLUMN(LANÇAMENTOS!C787)))))</f>
        <v/>
      </c>
      <c r="C791" s="215" t="str">
        <f ca="1">TRIM(INDIRECT("PAINEL!"&amp;ADDRESS(ROW(PAINEL!$B$40)+$A791,COLUMN(LANÇAMENTOS!E787))))</f>
        <v/>
      </c>
      <c r="D791" s="215" t="str">
        <f ca="1">TRIM(INDIRECT("PAINEL!"&amp;ADDRESS(ROW(PAINEL!$B$40)+$A791,COLUMN(LANÇAMENTOS!K787))))</f>
        <v/>
      </c>
      <c r="E791" s="217"/>
      <c r="F791" s="199" t="str">
        <f t="shared" ref="F791" ca="1" si="635">IF(B791&lt;&gt;"",E791+SUM(H791:GE791)-SUM(H792:GE792),"")</f>
        <v/>
      </c>
      <c r="G791" s="27" t="s">
        <v>43</v>
      </c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  <c r="BI791" s="36"/>
      <c r="BJ791" s="36"/>
      <c r="BK791" s="36"/>
      <c r="BL791" s="36"/>
      <c r="BM791" s="36"/>
      <c r="BN791" s="36"/>
      <c r="BO791" s="36"/>
      <c r="BP791" s="36"/>
      <c r="BQ791" s="36"/>
      <c r="BR791" s="36"/>
      <c r="BS791" s="36"/>
      <c r="BT791" s="36"/>
      <c r="BU791" s="36"/>
      <c r="BV791" s="36"/>
      <c r="BW791" s="36"/>
      <c r="BX791" s="36"/>
      <c r="BY791" s="36"/>
      <c r="BZ791" s="36"/>
      <c r="CA791" s="36"/>
      <c r="CB791" s="36"/>
      <c r="CC791" s="36"/>
      <c r="CD791" s="36"/>
      <c r="CE791" s="36"/>
      <c r="CF791" s="36"/>
      <c r="CG791" s="36"/>
      <c r="CH791" s="36"/>
      <c r="CI791" s="36"/>
      <c r="CJ791" s="36"/>
      <c r="CK791" s="36"/>
      <c r="CL791" s="36"/>
      <c r="CM791" s="36"/>
      <c r="CN791" s="36"/>
      <c r="CO791" s="36"/>
      <c r="CP791" s="36"/>
      <c r="CQ791" s="36"/>
      <c r="CR791" s="36"/>
      <c r="CS791" s="36"/>
      <c r="CT791" s="36"/>
      <c r="CU791" s="36"/>
      <c r="CV791" s="36"/>
      <c r="CW791" s="36"/>
      <c r="CX791" s="36"/>
      <c r="CY791" s="36"/>
      <c r="CZ791" s="36"/>
      <c r="DA791" s="36"/>
      <c r="DB791" s="36"/>
      <c r="DC791" s="36"/>
      <c r="DD791" s="36"/>
      <c r="DE791" s="36"/>
      <c r="DF791" s="36"/>
      <c r="DG791" s="36"/>
      <c r="DH791" s="36"/>
      <c r="DI791" s="36"/>
      <c r="DJ791" s="36"/>
      <c r="DK791" s="36"/>
      <c r="DL791" s="36"/>
      <c r="DM791" s="36"/>
      <c r="DN791" s="36"/>
      <c r="DO791" s="36"/>
      <c r="DP791" s="36"/>
      <c r="DQ791" s="36"/>
      <c r="DR791" s="36"/>
      <c r="DS791" s="36"/>
      <c r="DT791" s="36"/>
      <c r="DU791" s="36"/>
      <c r="DV791" s="36"/>
      <c r="DW791" s="36"/>
      <c r="DX791" s="36"/>
      <c r="DY791" s="36"/>
      <c r="DZ791" s="36"/>
      <c r="EA791" s="36"/>
      <c r="EB791" s="36"/>
      <c r="EC791" s="36"/>
      <c r="ED791" s="36"/>
      <c r="EE791" s="36"/>
      <c r="EF791" s="36"/>
      <c r="EG791" s="36"/>
      <c r="EH791" s="36"/>
      <c r="EI791" s="36"/>
      <c r="EJ791" s="36"/>
      <c r="EK791" s="36"/>
      <c r="EL791" s="36"/>
      <c r="EM791" s="36"/>
      <c r="EN791" s="36"/>
      <c r="EO791" s="36"/>
      <c r="EP791" s="36"/>
      <c r="EQ791" s="36"/>
      <c r="ER791" s="36"/>
      <c r="ES791" s="36"/>
      <c r="ET791" s="36"/>
      <c r="EU791" s="36"/>
      <c r="EV791" s="36"/>
      <c r="EW791" s="36"/>
      <c r="EX791" s="36"/>
      <c r="EY791" s="36"/>
      <c r="EZ791" s="36"/>
      <c r="FA791" s="36"/>
      <c r="FB791" s="36"/>
      <c r="FC791" s="36"/>
      <c r="FD791" s="36"/>
      <c r="FE791" s="36"/>
      <c r="FF791" s="36"/>
      <c r="FG791" s="36"/>
      <c r="FH791" s="36"/>
      <c r="FI791" s="36"/>
      <c r="FJ791" s="36"/>
      <c r="FK791" s="36"/>
      <c r="FL791" s="36"/>
      <c r="FM791" s="36"/>
      <c r="FN791" s="36"/>
      <c r="FO791" s="36"/>
      <c r="FP791" s="36"/>
      <c r="FQ791" s="36"/>
      <c r="FR791" s="36"/>
      <c r="FS791" s="36"/>
      <c r="FT791" s="36"/>
      <c r="FU791" s="36"/>
      <c r="FV791" s="36"/>
      <c r="FW791" s="36"/>
      <c r="FX791" s="36"/>
      <c r="FY791" s="36"/>
      <c r="FZ791" s="36"/>
      <c r="GA791" s="36"/>
      <c r="GB791" s="36"/>
      <c r="GC791" s="36"/>
      <c r="GD791" s="36"/>
      <c r="GE791" s="37"/>
    </row>
    <row r="792" spans="1:187" s="25" customFormat="1" ht="20.149999999999999" customHeight="1" x14ac:dyDescent="0.35">
      <c r="A792" s="212"/>
      <c r="B792" s="214"/>
      <c r="C792" s="216"/>
      <c r="D792" s="216"/>
      <c r="E792" s="218"/>
      <c r="F792" s="200"/>
      <c r="G792" s="28" t="s">
        <v>44</v>
      </c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  <c r="CU792" s="38"/>
      <c r="CV792" s="38"/>
      <c r="CW792" s="38"/>
      <c r="CX792" s="38"/>
      <c r="CY792" s="38"/>
      <c r="CZ792" s="38"/>
      <c r="DA792" s="38"/>
      <c r="DB792" s="38"/>
      <c r="DC792" s="38"/>
      <c r="DD792" s="38"/>
      <c r="DE792" s="38"/>
      <c r="DF792" s="38"/>
      <c r="DG792" s="38"/>
      <c r="DH792" s="38"/>
      <c r="DI792" s="38"/>
      <c r="DJ792" s="38"/>
      <c r="DK792" s="38"/>
      <c r="DL792" s="38"/>
      <c r="DM792" s="38"/>
      <c r="DN792" s="38"/>
      <c r="DO792" s="38"/>
      <c r="DP792" s="38"/>
      <c r="DQ792" s="38"/>
      <c r="DR792" s="38"/>
      <c r="DS792" s="38"/>
      <c r="DT792" s="38"/>
      <c r="DU792" s="38"/>
      <c r="DV792" s="38"/>
      <c r="DW792" s="38"/>
      <c r="DX792" s="38"/>
      <c r="DY792" s="38"/>
      <c r="DZ792" s="38"/>
      <c r="EA792" s="38"/>
      <c r="EB792" s="38"/>
      <c r="EC792" s="38"/>
      <c r="ED792" s="38"/>
      <c r="EE792" s="38"/>
      <c r="EF792" s="38"/>
      <c r="EG792" s="38"/>
      <c r="EH792" s="38"/>
      <c r="EI792" s="38"/>
      <c r="EJ792" s="38"/>
      <c r="EK792" s="38"/>
      <c r="EL792" s="38"/>
      <c r="EM792" s="38"/>
      <c r="EN792" s="38"/>
      <c r="EO792" s="38"/>
      <c r="EP792" s="38"/>
      <c r="EQ792" s="38"/>
      <c r="ER792" s="38"/>
      <c r="ES792" s="38"/>
      <c r="ET792" s="38"/>
      <c r="EU792" s="38"/>
      <c r="EV792" s="38"/>
      <c r="EW792" s="38"/>
      <c r="EX792" s="38"/>
      <c r="EY792" s="38"/>
      <c r="EZ792" s="38"/>
      <c r="FA792" s="38"/>
      <c r="FB792" s="38"/>
      <c r="FC792" s="38"/>
      <c r="FD792" s="38"/>
      <c r="FE792" s="38"/>
      <c r="FF792" s="38"/>
      <c r="FG792" s="38"/>
      <c r="FH792" s="38"/>
      <c r="FI792" s="38"/>
      <c r="FJ792" s="38"/>
      <c r="FK792" s="38"/>
      <c r="FL792" s="38"/>
      <c r="FM792" s="38"/>
      <c r="FN792" s="38"/>
      <c r="FO792" s="38"/>
      <c r="FP792" s="38"/>
      <c r="FQ792" s="38"/>
      <c r="FR792" s="38"/>
      <c r="FS792" s="38"/>
      <c r="FT792" s="38"/>
      <c r="FU792" s="38"/>
      <c r="FV792" s="38"/>
      <c r="FW792" s="38"/>
      <c r="FX792" s="38"/>
      <c r="FY792" s="38"/>
      <c r="FZ792" s="38"/>
      <c r="GA792" s="38"/>
      <c r="GB792" s="38"/>
      <c r="GC792" s="38"/>
      <c r="GD792" s="38"/>
      <c r="GE792" s="39"/>
    </row>
    <row r="793" spans="1:187" s="25" customFormat="1" ht="20.149999999999999" customHeight="1" x14ac:dyDescent="0.35">
      <c r="A793" s="203">
        <f t="shared" ref="A793" si="636">A791+1</f>
        <v>389</v>
      </c>
      <c r="B793" s="205" t="str">
        <f ca="1">HYPERLINK("#"&amp;"PAINEL!"&amp;ADDRESS(ROW(PAINEL!$B$40)+$A793,2),TRIM(INDIRECT("PAINEL!"&amp;ADDRESS(ROW(PAINEL!$B$40)+$A793,COLUMN(LANÇAMENTOS!C789)))))</f>
        <v/>
      </c>
      <c r="C793" s="207" t="str">
        <f ca="1">TRIM(INDIRECT("PAINEL!"&amp;ADDRESS(ROW(PAINEL!$B$40)+$A793,COLUMN(LANÇAMENTOS!E789))))</f>
        <v/>
      </c>
      <c r="D793" s="207" t="str">
        <f ca="1">TRIM(INDIRECT("PAINEL!"&amp;ADDRESS(ROW(PAINEL!$B$40)+$A793,COLUMN(LANÇAMENTOS!K789))))</f>
        <v/>
      </c>
      <c r="E793" s="209"/>
      <c r="F793" s="201" t="str">
        <f t="shared" ref="F793" ca="1" si="637">IF(B793&lt;&gt;"",E793+SUM(H793:GE793)-SUM(H794:GE794),"")</f>
        <v/>
      </c>
      <c r="G793" s="29" t="s">
        <v>43</v>
      </c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  <c r="CH793" s="40"/>
      <c r="CI793" s="40"/>
      <c r="CJ793" s="40"/>
      <c r="CK793" s="40"/>
      <c r="CL793" s="40"/>
      <c r="CM793" s="40"/>
      <c r="CN793" s="40"/>
      <c r="CO793" s="40"/>
      <c r="CP793" s="40"/>
      <c r="CQ793" s="40"/>
      <c r="CR793" s="40"/>
      <c r="CS793" s="40"/>
      <c r="CT793" s="40"/>
      <c r="CU793" s="40"/>
      <c r="CV793" s="40"/>
      <c r="CW793" s="40"/>
      <c r="CX793" s="40"/>
      <c r="CY793" s="40"/>
      <c r="CZ793" s="40"/>
      <c r="DA793" s="40"/>
      <c r="DB793" s="40"/>
      <c r="DC793" s="40"/>
      <c r="DD793" s="40"/>
      <c r="DE793" s="40"/>
      <c r="DF793" s="40"/>
      <c r="DG793" s="40"/>
      <c r="DH793" s="40"/>
      <c r="DI793" s="40"/>
      <c r="DJ793" s="40"/>
      <c r="DK793" s="40"/>
      <c r="DL793" s="40"/>
      <c r="DM793" s="40"/>
      <c r="DN793" s="40"/>
      <c r="DO793" s="40"/>
      <c r="DP793" s="40"/>
      <c r="DQ793" s="40"/>
      <c r="DR793" s="40"/>
      <c r="DS793" s="40"/>
      <c r="DT793" s="40"/>
      <c r="DU793" s="40"/>
      <c r="DV793" s="40"/>
      <c r="DW793" s="40"/>
      <c r="DX793" s="40"/>
      <c r="DY793" s="40"/>
      <c r="DZ793" s="40"/>
      <c r="EA793" s="40"/>
      <c r="EB793" s="40"/>
      <c r="EC793" s="40"/>
      <c r="ED793" s="40"/>
      <c r="EE793" s="40"/>
      <c r="EF793" s="40"/>
      <c r="EG793" s="40"/>
      <c r="EH793" s="40"/>
      <c r="EI793" s="40"/>
      <c r="EJ793" s="40"/>
      <c r="EK793" s="40"/>
      <c r="EL793" s="40"/>
      <c r="EM793" s="40"/>
      <c r="EN793" s="40"/>
      <c r="EO793" s="40"/>
      <c r="EP793" s="40"/>
      <c r="EQ793" s="40"/>
      <c r="ER793" s="40"/>
      <c r="ES793" s="40"/>
      <c r="ET793" s="40"/>
      <c r="EU793" s="40"/>
      <c r="EV793" s="40"/>
      <c r="EW793" s="40"/>
      <c r="EX793" s="40"/>
      <c r="EY793" s="40"/>
      <c r="EZ793" s="40"/>
      <c r="FA793" s="40"/>
      <c r="FB793" s="40"/>
      <c r="FC793" s="40"/>
      <c r="FD793" s="40"/>
      <c r="FE793" s="40"/>
      <c r="FF793" s="40"/>
      <c r="FG793" s="40"/>
      <c r="FH793" s="40"/>
      <c r="FI793" s="40"/>
      <c r="FJ793" s="40"/>
      <c r="FK793" s="40"/>
      <c r="FL793" s="40"/>
      <c r="FM793" s="40"/>
      <c r="FN793" s="40"/>
      <c r="FO793" s="40"/>
      <c r="FP793" s="40"/>
      <c r="FQ793" s="40"/>
      <c r="FR793" s="40"/>
      <c r="FS793" s="40"/>
      <c r="FT793" s="40"/>
      <c r="FU793" s="40"/>
      <c r="FV793" s="40"/>
      <c r="FW793" s="40"/>
      <c r="FX793" s="40"/>
      <c r="FY793" s="40"/>
      <c r="FZ793" s="40"/>
      <c r="GA793" s="40"/>
      <c r="GB793" s="40"/>
      <c r="GC793" s="40"/>
      <c r="GD793" s="40"/>
      <c r="GE793" s="41"/>
    </row>
    <row r="794" spans="1:187" s="25" customFormat="1" ht="20.149999999999999" customHeight="1" x14ac:dyDescent="0.35">
      <c r="A794" s="204"/>
      <c r="B794" s="206"/>
      <c r="C794" s="208"/>
      <c r="D794" s="208"/>
      <c r="E794" s="210"/>
      <c r="F794" s="202"/>
      <c r="G794" s="26" t="s">
        <v>44</v>
      </c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  <c r="FL794" s="35"/>
      <c r="FM794" s="35"/>
      <c r="FN794" s="35"/>
      <c r="FO794" s="35"/>
      <c r="FP794" s="35"/>
      <c r="FQ794" s="35"/>
      <c r="FR794" s="35"/>
      <c r="FS794" s="35"/>
      <c r="FT794" s="35"/>
      <c r="FU794" s="35"/>
      <c r="FV794" s="35"/>
      <c r="FW794" s="35"/>
      <c r="FX794" s="35"/>
      <c r="FY794" s="35"/>
      <c r="FZ794" s="35"/>
      <c r="GA794" s="35"/>
      <c r="GB794" s="35"/>
      <c r="GC794" s="35"/>
      <c r="GD794" s="35"/>
      <c r="GE794" s="42"/>
    </row>
    <row r="795" spans="1:187" s="25" customFormat="1" ht="20.149999999999999" customHeight="1" x14ac:dyDescent="0.35">
      <c r="A795" s="211">
        <f t="shared" ref="A795:A855" si="638">A793+1</f>
        <v>390</v>
      </c>
      <c r="B795" s="213" t="str">
        <f ca="1">HYPERLINK("#"&amp;"PAINEL!"&amp;ADDRESS(ROW(PAINEL!$B$40)+$A795,2),TRIM(INDIRECT("PAINEL!"&amp;ADDRESS(ROW(PAINEL!$B$40)+$A795,COLUMN(LANÇAMENTOS!C791)))))</f>
        <v/>
      </c>
      <c r="C795" s="215" t="str">
        <f ca="1">TRIM(INDIRECT("PAINEL!"&amp;ADDRESS(ROW(PAINEL!$B$40)+$A795,COLUMN(LANÇAMENTOS!E791))))</f>
        <v/>
      </c>
      <c r="D795" s="215" t="str">
        <f ca="1">TRIM(INDIRECT("PAINEL!"&amp;ADDRESS(ROW(PAINEL!$B$40)+$A795,COLUMN(LANÇAMENTOS!K791))))</f>
        <v/>
      </c>
      <c r="E795" s="217"/>
      <c r="F795" s="199" t="str">
        <f t="shared" ref="F795" ca="1" si="639">IF(B795&lt;&gt;"",E795+SUM(H795:GE795)-SUM(H796:GE796),"")</f>
        <v/>
      </c>
      <c r="G795" s="27" t="s">
        <v>43</v>
      </c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6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  <c r="BY795" s="36"/>
      <c r="BZ795" s="36"/>
      <c r="CA795" s="36"/>
      <c r="CB795" s="36"/>
      <c r="CC795" s="36"/>
      <c r="CD795" s="36"/>
      <c r="CE795" s="36"/>
      <c r="CF795" s="36"/>
      <c r="CG795" s="36"/>
      <c r="CH795" s="36"/>
      <c r="CI795" s="36"/>
      <c r="CJ795" s="36"/>
      <c r="CK795" s="36"/>
      <c r="CL795" s="36"/>
      <c r="CM795" s="36"/>
      <c r="CN795" s="36"/>
      <c r="CO795" s="36"/>
      <c r="CP795" s="36"/>
      <c r="CQ795" s="36"/>
      <c r="CR795" s="36"/>
      <c r="CS795" s="36"/>
      <c r="CT795" s="36"/>
      <c r="CU795" s="36"/>
      <c r="CV795" s="36"/>
      <c r="CW795" s="36"/>
      <c r="CX795" s="36"/>
      <c r="CY795" s="36"/>
      <c r="CZ795" s="36"/>
      <c r="DA795" s="36"/>
      <c r="DB795" s="36"/>
      <c r="DC795" s="36"/>
      <c r="DD795" s="36"/>
      <c r="DE795" s="36"/>
      <c r="DF795" s="36"/>
      <c r="DG795" s="36"/>
      <c r="DH795" s="36"/>
      <c r="DI795" s="36"/>
      <c r="DJ795" s="36"/>
      <c r="DK795" s="36"/>
      <c r="DL795" s="36"/>
      <c r="DM795" s="36"/>
      <c r="DN795" s="36"/>
      <c r="DO795" s="36"/>
      <c r="DP795" s="36"/>
      <c r="DQ795" s="36"/>
      <c r="DR795" s="36"/>
      <c r="DS795" s="36"/>
      <c r="DT795" s="36"/>
      <c r="DU795" s="36"/>
      <c r="DV795" s="36"/>
      <c r="DW795" s="36"/>
      <c r="DX795" s="36"/>
      <c r="DY795" s="36"/>
      <c r="DZ795" s="36"/>
      <c r="EA795" s="36"/>
      <c r="EB795" s="36"/>
      <c r="EC795" s="36"/>
      <c r="ED795" s="36"/>
      <c r="EE795" s="36"/>
      <c r="EF795" s="36"/>
      <c r="EG795" s="36"/>
      <c r="EH795" s="36"/>
      <c r="EI795" s="36"/>
      <c r="EJ795" s="36"/>
      <c r="EK795" s="36"/>
      <c r="EL795" s="36"/>
      <c r="EM795" s="36"/>
      <c r="EN795" s="36"/>
      <c r="EO795" s="36"/>
      <c r="EP795" s="36"/>
      <c r="EQ795" s="36"/>
      <c r="ER795" s="36"/>
      <c r="ES795" s="36"/>
      <c r="ET795" s="36"/>
      <c r="EU795" s="36"/>
      <c r="EV795" s="36"/>
      <c r="EW795" s="36"/>
      <c r="EX795" s="36"/>
      <c r="EY795" s="36"/>
      <c r="EZ795" s="36"/>
      <c r="FA795" s="36"/>
      <c r="FB795" s="36"/>
      <c r="FC795" s="36"/>
      <c r="FD795" s="36"/>
      <c r="FE795" s="36"/>
      <c r="FF795" s="36"/>
      <c r="FG795" s="36"/>
      <c r="FH795" s="36"/>
      <c r="FI795" s="36"/>
      <c r="FJ795" s="36"/>
      <c r="FK795" s="36"/>
      <c r="FL795" s="36"/>
      <c r="FM795" s="36"/>
      <c r="FN795" s="36"/>
      <c r="FO795" s="36"/>
      <c r="FP795" s="36"/>
      <c r="FQ795" s="36"/>
      <c r="FR795" s="36"/>
      <c r="FS795" s="36"/>
      <c r="FT795" s="36"/>
      <c r="FU795" s="36"/>
      <c r="FV795" s="36"/>
      <c r="FW795" s="36"/>
      <c r="FX795" s="36"/>
      <c r="FY795" s="36"/>
      <c r="FZ795" s="36"/>
      <c r="GA795" s="36"/>
      <c r="GB795" s="36"/>
      <c r="GC795" s="36"/>
      <c r="GD795" s="36"/>
      <c r="GE795" s="37"/>
    </row>
    <row r="796" spans="1:187" s="25" customFormat="1" ht="20.149999999999999" customHeight="1" x14ac:dyDescent="0.35">
      <c r="A796" s="212"/>
      <c r="B796" s="214"/>
      <c r="C796" s="216"/>
      <c r="D796" s="216"/>
      <c r="E796" s="218"/>
      <c r="F796" s="200"/>
      <c r="G796" s="28" t="s">
        <v>44</v>
      </c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  <c r="CU796" s="38"/>
      <c r="CV796" s="38"/>
      <c r="CW796" s="38"/>
      <c r="CX796" s="38"/>
      <c r="CY796" s="38"/>
      <c r="CZ796" s="38"/>
      <c r="DA796" s="38"/>
      <c r="DB796" s="38"/>
      <c r="DC796" s="38"/>
      <c r="DD796" s="38"/>
      <c r="DE796" s="38"/>
      <c r="DF796" s="38"/>
      <c r="DG796" s="38"/>
      <c r="DH796" s="38"/>
      <c r="DI796" s="38"/>
      <c r="DJ796" s="38"/>
      <c r="DK796" s="38"/>
      <c r="DL796" s="38"/>
      <c r="DM796" s="38"/>
      <c r="DN796" s="38"/>
      <c r="DO796" s="38"/>
      <c r="DP796" s="38"/>
      <c r="DQ796" s="38"/>
      <c r="DR796" s="38"/>
      <c r="DS796" s="38"/>
      <c r="DT796" s="38"/>
      <c r="DU796" s="38"/>
      <c r="DV796" s="38"/>
      <c r="DW796" s="38"/>
      <c r="DX796" s="38"/>
      <c r="DY796" s="38"/>
      <c r="DZ796" s="38"/>
      <c r="EA796" s="38"/>
      <c r="EB796" s="38"/>
      <c r="EC796" s="38"/>
      <c r="ED796" s="38"/>
      <c r="EE796" s="38"/>
      <c r="EF796" s="38"/>
      <c r="EG796" s="38"/>
      <c r="EH796" s="38"/>
      <c r="EI796" s="38"/>
      <c r="EJ796" s="38"/>
      <c r="EK796" s="38"/>
      <c r="EL796" s="38"/>
      <c r="EM796" s="38"/>
      <c r="EN796" s="38"/>
      <c r="EO796" s="38"/>
      <c r="EP796" s="38"/>
      <c r="EQ796" s="38"/>
      <c r="ER796" s="38"/>
      <c r="ES796" s="38"/>
      <c r="ET796" s="38"/>
      <c r="EU796" s="38"/>
      <c r="EV796" s="38"/>
      <c r="EW796" s="38"/>
      <c r="EX796" s="38"/>
      <c r="EY796" s="38"/>
      <c r="EZ796" s="38"/>
      <c r="FA796" s="38"/>
      <c r="FB796" s="38"/>
      <c r="FC796" s="38"/>
      <c r="FD796" s="38"/>
      <c r="FE796" s="38"/>
      <c r="FF796" s="38"/>
      <c r="FG796" s="38"/>
      <c r="FH796" s="38"/>
      <c r="FI796" s="38"/>
      <c r="FJ796" s="38"/>
      <c r="FK796" s="38"/>
      <c r="FL796" s="38"/>
      <c r="FM796" s="38"/>
      <c r="FN796" s="38"/>
      <c r="FO796" s="38"/>
      <c r="FP796" s="38"/>
      <c r="FQ796" s="38"/>
      <c r="FR796" s="38"/>
      <c r="FS796" s="38"/>
      <c r="FT796" s="38"/>
      <c r="FU796" s="38"/>
      <c r="FV796" s="38"/>
      <c r="FW796" s="38"/>
      <c r="FX796" s="38"/>
      <c r="FY796" s="38"/>
      <c r="FZ796" s="38"/>
      <c r="GA796" s="38"/>
      <c r="GB796" s="38"/>
      <c r="GC796" s="38"/>
      <c r="GD796" s="38"/>
      <c r="GE796" s="39"/>
    </row>
    <row r="797" spans="1:187" s="25" customFormat="1" ht="20.149999999999999" customHeight="1" x14ac:dyDescent="0.35">
      <c r="A797" s="203">
        <f t="shared" ref="A797" si="640">A795+1</f>
        <v>391</v>
      </c>
      <c r="B797" s="205" t="str">
        <f ca="1">HYPERLINK("#"&amp;"PAINEL!"&amp;ADDRESS(ROW(PAINEL!$B$40)+$A797,2),TRIM(INDIRECT("PAINEL!"&amp;ADDRESS(ROW(PAINEL!$B$40)+$A797,COLUMN(LANÇAMENTOS!C793)))))</f>
        <v/>
      </c>
      <c r="C797" s="207" t="str">
        <f ca="1">TRIM(INDIRECT("PAINEL!"&amp;ADDRESS(ROW(PAINEL!$B$40)+$A797,COLUMN(LANÇAMENTOS!E793))))</f>
        <v/>
      </c>
      <c r="D797" s="207" t="str">
        <f ca="1">TRIM(INDIRECT("PAINEL!"&amp;ADDRESS(ROW(PAINEL!$B$40)+$A797,COLUMN(LANÇAMENTOS!K793))))</f>
        <v/>
      </c>
      <c r="E797" s="209"/>
      <c r="F797" s="201" t="str">
        <f t="shared" ref="F797" ca="1" si="641">IF(B797&lt;&gt;"",E797+SUM(H797:GE797)-SUM(H798:GE798),"")</f>
        <v/>
      </c>
      <c r="G797" s="29" t="s">
        <v>43</v>
      </c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  <c r="CH797" s="40"/>
      <c r="CI797" s="40"/>
      <c r="CJ797" s="40"/>
      <c r="CK797" s="40"/>
      <c r="CL797" s="40"/>
      <c r="CM797" s="40"/>
      <c r="CN797" s="40"/>
      <c r="CO797" s="40"/>
      <c r="CP797" s="40"/>
      <c r="CQ797" s="40"/>
      <c r="CR797" s="40"/>
      <c r="CS797" s="40"/>
      <c r="CT797" s="40"/>
      <c r="CU797" s="40"/>
      <c r="CV797" s="40"/>
      <c r="CW797" s="40"/>
      <c r="CX797" s="40"/>
      <c r="CY797" s="40"/>
      <c r="CZ797" s="40"/>
      <c r="DA797" s="40"/>
      <c r="DB797" s="40"/>
      <c r="DC797" s="40"/>
      <c r="DD797" s="40"/>
      <c r="DE797" s="40"/>
      <c r="DF797" s="40"/>
      <c r="DG797" s="40"/>
      <c r="DH797" s="40"/>
      <c r="DI797" s="40"/>
      <c r="DJ797" s="40"/>
      <c r="DK797" s="40"/>
      <c r="DL797" s="40"/>
      <c r="DM797" s="40"/>
      <c r="DN797" s="40"/>
      <c r="DO797" s="40"/>
      <c r="DP797" s="40"/>
      <c r="DQ797" s="40"/>
      <c r="DR797" s="40"/>
      <c r="DS797" s="40"/>
      <c r="DT797" s="40"/>
      <c r="DU797" s="40"/>
      <c r="DV797" s="40"/>
      <c r="DW797" s="40"/>
      <c r="DX797" s="40"/>
      <c r="DY797" s="40"/>
      <c r="DZ797" s="40"/>
      <c r="EA797" s="40"/>
      <c r="EB797" s="40"/>
      <c r="EC797" s="40"/>
      <c r="ED797" s="40"/>
      <c r="EE797" s="40"/>
      <c r="EF797" s="40"/>
      <c r="EG797" s="40"/>
      <c r="EH797" s="40"/>
      <c r="EI797" s="40"/>
      <c r="EJ797" s="40"/>
      <c r="EK797" s="40"/>
      <c r="EL797" s="40"/>
      <c r="EM797" s="40"/>
      <c r="EN797" s="40"/>
      <c r="EO797" s="40"/>
      <c r="EP797" s="40"/>
      <c r="EQ797" s="40"/>
      <c r="ER797" s="40"/>
      <c r="ES797" s="40"/>
      <c r="ET797" s="40"/>
      <c r="EU797" s="40"/>
      <c r="EV797" s="40"/>
      <c r="EW797" s="40"/>
      <c r="EX797" s="40"/>
      <c r="EY797" s="40"/>
      <c r="EZ797" s="40"/>
      <c r="FA797" s="40"/>
      <c r="FB797" s="40"/>
      <c r="FC797" s="40"/>
      <c r="FD797" s="40"/>
      <c r="FE797" s="40"/>
      <c r="FF797" s="40"/>
      <c r="FG797" s="40"/>
      <c r="FH797" s="40"/>
      <c r="FI797" s="40"/>
      <c r="FJ797" s="40"/>
      <c r="FK797" s="40"/>
      <c r="FL797" s="40"/>
      <c r="FM797" s="40"/>
      <c r="FN797" s="40"/>
      <c r="FO797" s="40"/>
      <c r="FP797" s="40"/>
      <c r="FQ797" s="40"/>
      <c r="FR797" s="40"/>
      <c r="FS797" s="40"/>
      <c r="FT797" s="40"/>
      <c r="FU797" s="40"/>
      <c r="FV797" s="40"/>
      <c r="FW797" s="40"/>
      <c r="FX797" s="40"/>
      <c r="FY797" s="40"/>
      <c r="FZ797" s="40"/>
      <c r="GA797" s="40"/>
      <c r="GB797" s="40"/>
      <c r="GC797" s="40"/>
      <c r="GD797" s="40"/>
      <c r="GE797" s="41"/>
    </row>
    <row r="798" spans="1:187" s="25" customFormat="1" ht="20.149999999999999" customHeight="1" x14ac:dyDescent="0.35">
      <c r="A798" s="204"/>
      <c r="B798" s="206"/>
      <c r="C798" s="208"/>
      <c r="D798" s="208"/>
      <c r="E798" s="210"/>
      <c r="F798" s="202"/>
      <c r="G798" s="26" t="s">
        <v>44</v>
      </c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DN798" s="35"/>
      <c r="DO798" s="35"/>
      <c r="DP798" s="35"/>
      <c r="DQ798" s="35"/>
      <c r="DR798" s="35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  <c r="FL798" s="35"/>
      <c r="FM798" s="35"/>
      <c r="FN798" s="35"/>
      <c r="FO798" s="35"/>
      <c r="FP798" s="35"/>
      <c r="FQ798" s="35"/>
      <c r="FR798" s="35"/>
      <c r="FS798" s="35"/>
      <c r="FT798" s="35"/>
      <c r="FU798" s="35"/>
      <c r="FV798" s="35"/>
      <c r="FW798" s="35"/>
      <c r="FX798" s="35"/>
      <c r="FY798" s="35"/>
      <c r="FZ798" s="35"/>
      <c r="GA798" s="35"/>
      <c r="GB798" s="35"/>
      <c r="GC798" s="35"/>
      <c r="GD798" s="35"/>
      <c r="GE798" s="42"/>
    </row>
    <row r="799" spans="1:187" s="25" customFormat="1" ht="20.149999999999999" customHeight="1" x14ac:dyDescent="0.35">
      <c r="A799" s="211">
        <f t="shared" si="638"/>
        <v>392</v>
      </c>
      <c r="B799" s="213" t="str">
        <f ca="1">HYPERLINK("#"&amp;"PAINEL!"&amp;ADDRESS(ROW(PAINEL!$B$40)+$A799,2),TRIM(INDIRECT("PAINEL!"&amp;ADDRESS(ROW(PAINEL!$B$40)+$A799,COLUMN(LANÇAMENTOS!C795)))))</f>
        <v/>
      </c>
      <c r="C799" s="215" t="str">
        <f ca="1">TRIM(INDIRECT("PAINEL!"&amp;ADDRESS(ROW(PAINEL!$B$40)+$A799,COLUMN(LANÇAMENTOS!E795))))</f>
        <v/>
      </c>
      <c r="D799" s="215" t="str">
        <f ca="1">TRIM(INDIRECT("PAINEL!"&amp;ADDRESS(ROW(PAINEL!$B$40)+$A799,COLUMN(LANÇAMENTOS!K795))))</f>
        <v/>
      </c>
      <c r="E799" s="217"/>
      <c r="F799" s="199" t="str">
        <f t="shared" ref="F799" ca="1" si="642">IF(B799&lt;&gt;"",E799+SUM(H799:GE799)-SUM(H800:GE800),"")</f>
        <v/>
      </c>
      <c r="G799" s="27" t="s">
        <v>43</v>
      </c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  <c r="BY799" s="36"/>
      <c r="BZ799" s="36"/>
      <c r="CA799" s="36"/>
      <c r="CB799" s="36"/>
      <c r="CC799" s="36"/>
      <c r="CD799" s="36"/>
      <c r="CE799" s="36"/>
      <c r="CF799" s="36"/>
      <c r="CG799" s="36"/>
      <c r="CH799" s="36"/>
      <c r="CI799" s="36"/>
      <c r="CJ799" s="36"/>
      <c r="CK799" s="36"/>
      <c r="CL799" s="36"/>
      <c r="CM799" s="36"/>
      <c r="CN799" s="36"/>
      <c r="CO799" s="36"/>
      <c r="CP799" s="36"/>
      <c r="CQ799" s="36"/>
      <c r="CR799" s="36"/>
      <c r="CS799" s="36"/>
      <c r="CT799" s="36"/>
      <c r="CU799" s="36"/>
      <c r="CV799" s="36"/>
      <c r="CW799" s="36"/>
      <c r="CX799" s="36"/>
      <c r="CY799" s="36"/>
      <c r="CZ799" s="36"/>
      <c r="DA799" s="36"/>
      <c r="DB799" s="36"/>
      <c r="DC799" s="36"/>
      <c r="DD799" s="36"/>
      <c r="DE799" s="36"/>
      <c r="DF799" s="36"/>
      <c r="DG799" s="36"/>
      <c r="DH799" s="36"/>
      <c r="DI799" s="36"/>
      <c r="DJ799" s="36"/>
      <c r="DK799" s="36"/>
      <c r="DL799" s="36"/>
      <c r="DM799" s="36"/>
      <c r="DN799" s="36"/>
      <c r="DO799" s="36"/>
      <c r="DP799" s="36"/>
      <c r="DQ799" s="36"/>
      <c r="DR799" s="36"/>
      <c r="DS799" s="36"/>
      <c r="DT799" s="36"/>
      <c r="DU799" s="36"/>
      <c r="DV799" s="36"/>
      <c r="DW799" s="36"/>
      <c r="DX799" s="36"/>
      <c r="DY799" s="36"/>
      <c r="DZ799" s="36"/>
      <c r="EA799" s="36"/>
      <c r="EB799" s="36"/>
      <c r="EC799" s="36"/>
      <c r="ED799" s="36"/>
      <c r="EE799" s="36"/>
      <c r="EF799" s="36"/>
      <c r="EG799" s="36"/>
      <c r="EH799" s="36"/>
      <c r="EI799" s="36"/>
      <c r="EJ799" s="36"/>
      <c r="EK799" s="36"/>
      <c r="EL799" s="36"/>
      <c r="EM799" s="36"/>
      <c r="EN799" s="36"/>
      <c r="EO799" s="36"/>
      <c r="EP799" s="36"/>
      <c r="EQ799" s="36"/>
      <c r="ER799" s="36"/>
      <c r="ES799" s="36"/>
      <c r="ET799" s="36"/>
      <c r="EU799" s="36"/>
      <c r="EV799" s="36"/>
      <c r="EW799" s="36"/>
      <c r="EX799" s="36"/>
      <c r="EY799" s="36"/>
      <c r="EZ799" s="36"/>
      <c r="FA799" s="36"/>
      <c r="FB799" s="36"/>
      <c r="FC799" s="36"/>
      <c r="FD799" s="36"/>
      <c r="FE799" s="36"/>
      <c r="FF799" s="36"/>
      <c r="FG799" s="36"/>
      <c r="FH799" s="36"/>
      <c r="FI799" s="36"/>
      <c r="FJ799" s="36"/>
      <c r="FK799" s="36"/>
      <c r="FL799" s="36"/>
      <c r="FM799" s="36"/>
      <c r="FN799" s="36"/>
      <c r="FO799" s="36"/>
      <c r="FP799" s="36"/>
      <c r="FQ799" s="36"/>
      <c r="FR799" s="36"/>
      <c r="FS799" s="36"/>
      <c r="FT799" s="36"/>
      <c r="FU799" s="36"/>
      <c r="FV799" s="36"/>
      <c r="FW799" s="36"/>
      <c r="FX799" s="36"/>
      <c r="FY799" s="36"/>
      <c r="FZ799" s="36"/>
      <c r="GA799" s="36"/>
      <c r="GB799" s="36"/>
      <c r="GC799" s="36"/>
      <c r="GD799" s="36"/>
      <c r="GE799" s="37"/>
    </row>
    <row r="800" spans="1:187" s="25" customFormat="1" ht="20.149999999999999" customHeight="1" x14ac:dyDescent="0.35">
      <c r="A800" s="212"/>
      <c r="B800" s="214"/>
      <c r="C800" s="216"/>
      <c r="D800" s="216"/>
      <c r="E800" s="218"/>
      <c r="F800" s="200"/>
      <c r="G800" s="28" t="s">
        <v>44</v>
      </c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  <c r="CU800" s="38"/>
      <c r="CV800" s="38"/>
      <c r="CW800" s="38"/>
      <c r="CX800" s="38"/>
      <c r="CY800" s="38"/>
      <c r="CZ800" s="38"/>
      <c r="DA800" s="38"/>
      <c r="DB800" s="38"/>
      <c r="DC800" s="38"/>
      <c r="DD800" s="38"/>
      <c r="DE800" s="38"/>
      <c r="DF800" s="38"/>
      <c r="DG800" s="38"/>
      <c r="DH800" s="38"/>
      <c r="DI800" s="38"/>
      <c r="DJ800" s="38"/>
      <c r="DK800" s="38"/>
      <c r="DL800" s="38"/>
      <c r="DM800" s="38"/>
      <c r="DN800" s="38"/>
      <c r="DO800" s="38"/>
      <c r="DP800" s="38"/>
      <c r="DQ800" s="38"/>
      <c r="DR800" s="38"/>
      <c r="DS800" s="38"/>
      <c r="DT800" s="38"/>
      <c r="DU800" s="38"/>
      <c r="DV800" s="38"/>
      <c r="DW800" s="38"/>
      <c r="DX800" s="38"/>
      <c r="DY800" s="38"/>
      <c r="DZ800" s="38"/>
      <c r="EA800" s="38"/>
      <c r="EB800" s="38"/>
      <c r="EC800" s="38"/>
      <c r="ED800" s="38"/>
      <c r="EE800" s="38"/>
      <c r="EF800" s="38"/>
      <c r="EG800" s="38"/>
      <c r="EH800" s="38"/>
      <c r="EI800" s="38"/>
      <c r="EJ800" s="38"/>
      <c r="EK800" s="38"/>
      <c r="EL800" s="38"/>
      <c r="EM800" s="38"/>
      <c r="EN800" s="38"/>
      <c r="EO800" s="38"/>
      <c r="EP800" s="38"/>
      <c r="EQ800" s="38"/>
      <c r="ER800" s="38"/>
      <c r="ES800" s="38"/>
      <c r="ET800" s="38"/>
      <c r="EU800" s="38"/>
      <c r="EV800" s="38"/>
      <c r="EW800" s="38"/>
      <c r="EX800" s="38"/>
      <c r="EY800" s="38"/>
      <c r="EZ800" s="38"/>
      <c r="FA800" s="38"/>
      <c r="FB800" s="38"/>
      <c r="FC800" s="38"/>
      <c r="FD800" s="38"/>
      <c r="FE800" s="38"/>
      <c r="FF800" s="38"/>
      <c r="FG800" s="38"/>
      <c r="FH800" s="38"/>
      <c r="FI800" s="38"/>
      <c r="FJ800" s="38"/>
      <c r="FK800" s="38"/>
      <c r="FL800" s="38"/>
      <c r="FM800" s="38"/>
      <c r="FN800" s="38"/>
      <c r="FO800" s="38"/>
      <c r="FP800" s="38"/>
      <c r="FQ800" s="38"/>
      <c r="FR800" s="38"/>
      <c r="FS800" s="38"/>
      <c r="FT800" s="38"/>
      <c r="FU800" s="38"/>
      <c r="FV800" s="38"/>
      <c r="FW800" s="38"/>
      <c r="FX800" s="38"/>
      <c r="FY800" s="38"/>
      <c r="FZ800" s="38"/>
      <c r="GA800" s="38"/>
      <c r="GB800" s="38"/>
      <c r="GC800" s="38"/>
      <c r="GD800" s="38"/>
      <c r="GE800" s="39"/>
    </row>
    <row r="801" spans="1:187" s="25" customFormat="1" ht="20.149999999999999" customHeight="1" x14ac:dyDescent="0.35">
      <c r="A801" s="203">
        <f t="shared" ref="A801" si="643">A799+1</f>
        <v>393</v>
      </c>
      <c r="B801" s="205" t="str">
        <f ca="1">HYPERLINK("#"&amp;"PAINEL!"&amp;ADDRESS(ROW(PAINEL!$B$40)+$A801,2),TRIM(INDIRECT("PAINEL!"&amp;ADDRESS(ROW(PAINEL!$B$40)+$A801,COLUMN(LANÇAMENTOS!C797)))))</f>
        <v/>
      </c>
      <c r="C801" s="207" t="str">
        <f ca="1">TRIM(INDIRECT("PAINEL!"&amp;ADDRESS(ROW(PAINEL!$B$40)+$A801,COLUMN(LANÇAMENTOS!E797))))</f>
        <v/>
      </c>
      <c r="D801" s="207" t="str">
        <f ca="1">TRIM(INDIRECT("PAINEL!"&amp;ADDRESS(ROW(PAINEL!$B$40)+$A801,COLUMN(LANÇAMENTOS!K797))))</f>
        <v/>
      </c>
      <c r="E801" s="209"/>
      <c r="F801" s="201" t="str">
        <f t="shared" ref="F801" ca="1" si="644">IF(B801&lt;&gt;"",E801+SUM(H801:GE801)-SUM(H802:GE802),"")</f>
        <v/>
      </c>
      <c r="G801" s="29" t="s">
        <v>43</v>
      </c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  <c r="CH801" s="40"/>
      <c r="CI801" s="40"/>
      <c r="CJ801" s="40"/>
      <c r="CK801" s="40"/>
      <c r="CL801" s="40"/>
      <c r="CM801" s="40"/>
      <c r="CN801" s="40"/>
      <c r="CO801" s="40"/>
      <c r="CP801" s="40"/>
      <c r="CQ801" s="40"/>
      <c r="CR801" s="40"/>
      <c r="CS801" s="40"/>
      <c r="CT801" s="40"/>
      <c r="CU801" s="40"/>
      <c r="CV801" s="40"/>
      <c r="CW801" s="40"/>
      <c r="CX801" s="40"/>
      <c r="CY801" s="40"/>
      <c r="CZ801" s="40"/>
      <c r="DA801" s="40"/>
      <c r="DB801" s="40"/>
      <c r="DC801" s="40"/>
      <c r="DD801" s="40"/>
      <c r="DE801" s="40"/>
      <c r="DF801" s="40"/>
      <c r="DG801" s="40"/>
      <c r="DH801" s="40"/>
      <c r="DI801" s="40"/>
      <c r="DJ801" s="40"/>
      <c r="DK801" s="40"/>
      <c r="DL801" s="40"/>
      <c r="DM801" s="40"/>
      <c r="DN801" s="40"/>
      <c r="DO801" s="40"/>
      <c r="DP801" s="40"/>
      <c r="DQ801" s="40"/>
      <c r="DR801" s="40"/>
      <c r="DS801" s="40"/>
      <c r="DT801" s="40"/>
      <c r="DU801" s="40"/>
      <c r="DV801" s="40"/>
      <c r="DW801" s="40"/>
      <c r="DX801" s="40"/>
      <c r="DY801" s="40"/>
      <c r="DZ801" s="40"/>
      <c r="EA801" s="40"/>
      <c r="EB801" s="40"/>
      <c r="EC801" s="40"/>
      <c r="ED801" s="40"/>
      <c r="EE801" s="40"/>
      <c r="EF801" s="40"/>
      <c r="EG801" s="40"/>
      <c r="EH801" s="40"/>
      <c r="EI801" s="40"/>
      <c r="EJ801" s="40"/>
      <c r="EK801" s="40"/>
      <c r="EL801" s="40"/>
      <c r="EM801" s="40"/>
      <c r="EN801" s="40"/>
      <c r="EO801" s="40"/>
      <c r="EP801" s="40"/>
      <c r="EQ801" s="40"/>
      <c r="ER801" s="40"/>
      <c r="ES801" s="40"/>
      <c r="ET801" s="40"/>
      <c r="EU801" s="40"/>
      <c r="EV801" s="40"/>
      <c r="EW801" s="40"/>
      <c r="EX801" s="40"/>
      <c r="EY801" s="40"/>
      <c r="EZ801" s="40"/>
      <c r="FA801" s="40"/>
      <c r="FB801" s="40"/>
      <c r="FC801" s="40"/>
      <c r="FD801" s="40"/>
      <c r="FE801" s="40"/>
      <c r="FF801" s="40"/>
      <c r="FG801" s="40"/>
      <c r="FH801" s="40"/>
      <c r="FI801" s="40"/>
      <c r="FJ801" s="40"/>
      <c r="FK801" s="40"/>
      <c r="FL801" s="40"/>
      <c r="FM801" s="40"/>
      <c r="FN801" s="40"/>
      <c r="FO801" s="40"/>
      <c r="FP801" s="40"/>
      <c r="FQ801" s="40"/>
      <c r="FR801" s="40"/>
      <c r="FS801" s="40"/>
      <c r="FT801" s="40"/>
      <c r="FU801" s="40"/>
      <c r="FV801" s="40"/>
      <c r="FW801" s="40"/>
      <c r="FX801" s="40"/>
      <c r="FY801" s="40"/>
      <c r="FZ801" s="40"/>
      <c r="GA801" s="40"/>
      <c r="GB801" s="40"/>
      <c r="GC801" s="40"/>
      <c r="GD801" s="40"/>
      <c r="GE801" s="41"/>
    </row>
    <row r="802" spans="1:187" s="25" customFormat="1" ht="20.149999999999999" customHeight="1" x14ac:dyDescent="0.35">
      <c r="A802" s="204"/>
      <c r="B802" s="206"/>
      <c r="C802" s="208"/>
      <c r="D802" s="208"/>
      <c r="E802" s="210"/>
      <c r="F802" s="202"/>
      <c r="G802" s="26" t="s">
        <v>44</v>
      </c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DN802" s="35"/>
      <c r="DO802" s="35"/>
      <c r="DP802" s="35"/>
      <c r="DQ802" s="35"/>
      <c r="DR802" s="35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  <c r="FL802" s="35"/>
      <c r="FM802" s="35"/>
      <c r="FN802" s="35"/>
      <c r="FO802" s="35"/>
      <c r="FP802" s="35"/>
      <c r="FQ802" s="35"/>
      <c r="FR802" s="35"/>
      <c r="FS802" s="35"/>
      <c r="FT802" s="35"/>
      <c r="FU802" s="35"/>
      <c r="FV802" s="35"/>
      <c r="FW802" s="35"/>
      <c r="FX802" s="35"/>
      <c r="FY802" s="35"/>
      <c r="FZ802" s="35"/>
      <c r="GA802" s="35"/>
      <c r="GB802" s="35"/>
      <c r="GC802" s="35"/>
      <c r="GD802" s="35"/>
      <c r="GE802" s="42"/>
    </row>
    <row r="803" spans="1:187" s="25" customFormat="1" ht="20.149999999999999" customHeight="1" x14ac:dyDescent="0.35">
      <c r="A803" s="211">
        <f t="shared" si="638"/>
        <v>394</v>
      </c>
      <c r="B803" s="213" t="str">
        <f ca="1">HYPERLINK("#"&amp;"PAINEL!"&amp;ADDRESS(ROW(PAINEL!$B$40)+$A803,2),TRIM(INDIRECT("PAINEL!"&amp;ADDRESS(ROW(PAINEL!$B$40)+$A803,COLUMN(LANÇAMENTOS!C799)))))</f>
        <v/>
      </c>
      <c r="C803" s="215" t="str">
        <f ca="1">TRIM(INDIRECT("PAINEL!"&amp;ADDRESS(ROW(PAINEL!$B$40)+$A803,COLUMN(LANÇAMENTOS!E799))))</f>
        <v/>
      </c>
      <c r="D803" s="215" t="str">
        <f ca="1">TRIM(INDIRECT("PAINEL!"&amp;ADDRESS(ROW(PAINEL!$B$40)+$A803,COLUMN(LANÇAMENTOS!K799))))</f>
        <v/>
      </c>
      <c r="E803" s="217"/>
      <c r="F803" s="199" t="str">
        <f t="shared" ref="F803" ca="1" si="645">IF(B803&lt;&gt;"",E803+SUM(H803:GE803)-SUM(H804:GE804),"")</f>
        <v/>
      </c>
      <c r="G803" s="27" t="s">
        <v>43</v>
      </c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  <c r="BY803" s="36"/>
      <c r="BZ803" s="36"/>
      <c r="CA803" s="36"/>
      <c r="CB803" s="36"/>
      <c r="CC803" s="36"/>
      <c r="CD803" s="36"/>
      <c r="CE803" s="36"/>
      <c r="CF803" s="36"/>
      <c r="CG803" s="36"/>
      <c r="CH803" s="36"/>
      <c r="CI803" s="36"/>
      <c r="CJ803" s="36"/>
      <c r="CK803" s="36"/>
      <c r="CL803" s="36"/>
      <c r="CM803" s="36"/>
      <c r="CN803" s="36"/>
      <c r="CO803" s="36"/>
      <c r="CP803" s="36"/>
      <c r="CQ803" s="36"/>
      <c r="CR803" s="36"/>
      <c r="CS803" s="36"/>
      <c r="CT803" s="36"/>
      <c r="CU803" s="36"/>
      <c r="CV803" s="36"/>
      <c r="CW803" s="36"/>
      <c r="CX803" s="36"/>
      <c r="CY803" s="36"/>
      <c r="CZ803" s="36"/>
      <c r="DA803" s="36"/>
      <c r="DB803" s="36"/>
      <c r="DC803" s="36"/>
      <c r="DD803" s="36"/>
      <c r="DE803" s="36"/>
      <c r="DF803" s="36"/>
      <c r="DG803" s="36"/>
      <c r="DH803" s="36"/>
      <c r="DI803" s="36"/>
      <c r="DJ803" s="36"/>
      <c r="DK803" s="36"/>
      <c r="DL803" s="36"/>
      <c r="DM803" s="36"/>
      <c r="DN803" s="36"/>
      <c r="DO803" s="36"/>
      <c r="DP803" s="36"/>
      <c r="DQ803" s="36"/>
      <c r="DR803" s="36"/>
      <c r="DS803" s="36"/>
      <c r="DT803" s="36"/>
      <c r="DU803" s="36"/>
      <c r="DV803" s="36"/>
      <c r="DW803" s="36"/>
      <c r="DX803" s="36"/>
      <c r="DY803" s="36"/>
      <c r="DZ803" s="36"/>
      <c r="EA803" s="36"/>
      <c r="EB803" s="36"/>
      <c r="EC803" s="36"/>
      <c r="ED803" s="36"/>
      <c r="EE803" s="36"/>
      <c r="EF803" s="36"/>
      <c r="EG803" s="36"/>
      <c r="EH803" s="36"/>
      <c r="EI803" s="36"/>
      <c r="EJ803" s="36"/>
      <c r="EK803" s="36"/>
      <c r="EL803" s="36"/>
      <c r="EM803" s="36"/>
      <c r="EN803" s="36"/>
      <c r="EO803" s="36"/>
      <c r="EP803" s="36"/>
      <c r="EQ803" s="36"/>
      <c r="ER803" s="36"/>
      <c r="ES803" s="36"/>
      <c r="ET803" s="36"/>
      <c r="EU803" s="36"/>
      <c r="EV803" s="36"/>
      <c r="EW803" s="36"/>
      <c r="EX803" s="36"/>
      <c r="EY803" s="36"/>
      <c r="EZ803" s="36"/>
      <c r="FA803" s="36"/>
      <c r="FB803" s="36"/>
      <c r="FC803" s="36"/>
      <c r="FD803" s="36"/>
      <c r="FE803" s="36"/>
      <c r="FF803" s="36"/>
      <c r="FG803" s="36"/>
      <c r="FH803" s="36"/>
      <c r="FI803" s="36"/>
      <c r="FJ803" s="36"/>
      <c r="FK803" s="36"/>
      <c r="FL803" s="36"/>
      <c r="FM803" s="36"/>
      <c r="FN803" s="36"/>
      <c r="FO803" s="36"/>
      <c r="FP803" s="36"/>
      <c r="FQ803" s="36"/>
      <c r="FR803" s="36"/>
      <c r="FS803" s="36"/>
      <c r="FT803" s="36"/>
      <c r="FU803" s="36"/>
      <c r="FV803" s="36"/>
      <c r="FW803" s="36"/>
      <c r="FX803" s="36"/>
      <c r="FY803" s="36"/>
      <c r="FZ803" s="36"/>
      <c r="GA803" s="36"/>
      <c r="GB803" s="36"/>
      <c r="GC803" s="36"/>
      <c r="GD803" s="36"/>
      <c r="GE803" s="37"/>
    </row>
    <row r="804" spans="1:187" s="25" customFormat="1" ht="20.149999999999999" customHeight="1" x14ac:dyDescent="0.35">
      <c r="A804" s="212"/>
      <c r="B804" s="214"/>
      <c r="C804" s="216"/>
      <c r="D804" s="216"/>
      <c r="E804" s="218"/>
      <c r="F804" s="200"/>
      <c r="G804" s="28" t="s">
        <v>44</v>
      </c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  <c r="CU804" s="38"/>
      <c r="CV804" s="38"/>
      <c r="CW804" s="38"/>
      <c r="CX804" s="38"/>
      <c r="CY804" s="38"/>
      <c r="CZ804" s="38"/>
      <c r="DA804" s="38"/>
      <c r="DB804" s="38"/>
      <c r="DC804" s="38"/>
      <c r="DD804" s="38"/>
      <c r="DE804" s="38"/>
      <c r="DF804" s="38"/>
      <c r="DG804" s="38"/>
      <c r="DH804" s="38"/>
      <c r="DI804" s="38"/>
      <c r="DJ804" s="38"/>
      <c r="DK804" s="38"/>
      <c r="DL804" s="38"/>
      <c r="DM804" s="38"/>
      <c r="DN804" s="38"/>
      <c r="DO804" s="38"/>
      <c r="DP804" s="38"/>
      <c r="DQ804" s="38"/>
      <c r="DR804" s="38"/>
      <c r="DS804" s="38"/>
      <c r="DT804" s="38"/>
      <c r="DU804" s="38"/>
      <c r="DV804" s="38"/>
      <c r="DW804" s="38"/>
      <c r="DX804" s="38"/>
      <c r="DY804" s="38"/>
      <c r="DZ804" s="38"/>
      <c r="EA804" s="38"/>
      <c r="EB804" s="38"/>
      <c r="EC804" s="38"/>
      <c r="ED804" s="38"/>
      <c r="EE804" s="38"/>
      <c r="EF804" s="38"/>
      <c r="EG804" s="38"/>
      <c r="EH804" s="38"/>
      <c r="EI804" s="38"/>
      <c r="EJ804" s="38"/>
      <c r="EK804" s="38"/>
      <c r="EL804" s="38"/>
      <c r="EM804" s="38"/>
      <c r="EN804" s="38"/>
      <c r="EO804" s="38"/>
      <c r="EP804" s="38"/>
      <c r="EQ804" s="38"/>
      <c r="ER804" s="38"/>
      <c r="ES804" s="38"/>
      <c r="ET804" s="38"/>
      <c r="EU804" s="38"/>
      <c r="EV804" s="38"/>
      <c r="EW804" s="38"/>
      <c r="EX804" s="38"/>
      <c r="EY804" s="38"/>
      <c r="EZ804" s="38"/>
      <c r="FA804" s="38"/>
      <c r="FB804" s="38"/>
      <c r="FC804" s="38"/>
      <c r="FD804" s="38"/>
      <c r="FE804" s="38"/>
      <c r="FF804" s="38"/>
      <c r="FG804" s="38"/>
      <c r="FH804" s="38"/>
      <c r="FI804" s="38"/>
      <c r="FJ804" s="38"/>
      <c r="FK804" s="38"/>
      <c r="FL804" s="38"/>
      <c r="FM804" s="38"/>
      <c r="FN804" s="38"/>
      <c r="FO804" s="38"/>
      <c r="FP804" s="38"/>
      <c r="FQ804" s="38"/>
      <c r="FR804" s="38"/>
      <c r="FS804" s="38"/>
      <c r="FT804" s="38"/>
      <c r="FU804" s="38"/>
      <c r="FV804" s="38"/>
      <c r="FW804" s="38"/>
      <c r="FX804" s="38"/>
      <c r="FY804" s="38"/>
      <c r="FZ804" s="38"/>
      <c r="GA804" s="38"/>
      <c r="GB804" s="38"/>
      <c r="GC804" s="38"/>
      <c r="GD804" s="38"/>
      <c r="GE804" s="39"/>
    </row>
    <row r="805" spans="1:187" s="25" customFormat="1" ht="20.149999999999999" customHeight="1" x14ac:dyDescent="0.35">
      <c r="A805" s="203">
        <f t="shared" ref="A805" si="646">A803+1</f>
        <v>395</v>
      </c>
      <c r="B805" s="205" t="str">
        <f ca="1">HYPERLINK("#"&amp;"PAINEL!"&amp;ADDRESS(ROW(PAINEL!$B$40)+$A805,2),TRIM(INDIRECT("PAINEL!"&amp;ADDRESS(ROW(PAINEL!$B$40)+$A805,COLUMN(LANÇAMENTOS!C801)))))</f>
        <v/>
      </c>
      <c r="C805" s="207" t="str">
        <f ca="1">TRIM(INDIRECT("PAINEL!"&amp;ADDRESS(ROW(PAINEL!$B$40)+$A805,COLUMN(LANÇAMENTOS!E801))))</f>
        <v/>
      </c>
      <c r="D805" s="207" t="str">
        <f ca="1">TRIM(INDIRECT("PAINEL!"&amp;ADDRESS(ROW(PAINEL!$B$40)+$A805,COLUMN(LANÇAMENTOS!K801))))</f>
        <v/>
      </c>
      <c r="E805" s="209"/>
      <c r="F805" s="201" t="str">
        <f t="shared" ref="F805" ca="1" si="647">IF(B805&lt;&gt;"",E805+SUM(H805:GE805)-SUM(H806:GE806),"")</f>
        <v/>
      </c>
      <c r="G805" s="29" t="s">
        <v>43</v>
      </c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  <c r="CH805" s="40"/>
      <c r="CI805" s="40"/>
      <c r="CJ805" s="40"/>
      <c r="CK805" s="40"/>
      <c r="CL805" s="40"/>
      <c r="CM805" s="40"/>
      <c r="CN805" s="40"/>
      <c r="CO805" s="40"/>
      <c r="CP805" s="40"/>
      <c r="CQ805" s="40"/>
      <c r="CR805" s="40"/>
      <c r="CS805" s="40"/>
      <c r="CT805" s="40"/>
      <c r="CU805" s="40"/>
      <c r="CV805" s="40"/>
      <c r="CW805" s="40"/>
      <c r="CX805" s="40"/>
      <c r="CY805" s="40"/>
      <c r="CZ805" s="40"/>
      <c r="DA805" s="40"/>
      <c r="DB805" s="40"/>
      <c r="DC805" s="40"/>
      <c r="DD805" s="40"/>
      <c r="DE805" s="40"/>
      <c r="DF805" s="40"/>
      <c r="DG805" s="40"/>
      <c r="DH805" s="40"/>
      <c r="DI805" s="40"/>
      <c r="DJ805" s="40"/>
      <c r="DK805" s="40"/>
      <c r="DL805" s="40"/>
      <c r="DM805" s="40"/>
      <c r="DN805" s="40"/>
      <c r="DO805" s="40"/>
      <c r="DP805" s="40"/>
      <c r="DQ805" s="40"/>
      <c r="DR805" s="40"/>
      <c r="DS805" s="40"/>
      <c r="DT805" s="40"/>
      <c r="DU805" s="40"/>
      <c r="DV805" s="40"/>
      <c r="DW805" s="40"/>
      <c r="DX805" s="40"/>
      <c r="DY805" s="40"/>
      <c r="DZ805" s="40"/>
      <c r="EA805" s="40"/>
      <c r="EB805" s="40"/>
      <c r="EC805" s="40"/>
      <c r="ED805" s="40"/>
      <c r="EE805" s="40"/>
      <c r="EF805" s="40"/>
      <c r="EG805" s="40"/>
      <c r="EH805" s="40"/>
      <c r="EI805" s="40"/>
      <c r="EJ805" s="40"/>
      <c r="EK805" s="40"/>
      <c r="EL805" s="40"/>
      <c r="EM805" s="40"/>
      <c r="EN805" s="40"/>
      <c r="EO805" s="40"/>
      <c r="EP805" s="40"/>
      <c r="EQ805" s="40"/>
      <c r="ER805" s="40"/>
      <c r="ES805" s="40"/>
      <c r="ET805" s="40"/>
      <c r="EU805" s="40"/>
      <c r="EV805" s="40"/>
      <c r="EW805" s="40"/>
      <c r="EX805" s="40"/>
      <c r="EY805" s="40"/>
      <c r="EZ805" s="40"/>
      <c r="FA805" s="40"/>
      <c r="FB805" s="40"/>
      <c r="FC805" s="40"/>
      <c r="FD805" s="40"/>
      <c r="FE805" s="40"/>
      <c r="FF805" s="40"/>
      <c r="FG805" s="40"/>
      <c r="FH805" s="40"/>
      <c r="FI805" s="40"/>
      <c r="FJ805" s="40"/>
      <c r="FK805" s="40"/>
      <c r="FL805" s="40"/>
      <c r="FM805" s="40"/>
      <c r="FN805" s="40"/>
      <c r="FO805" s="40"/>
      <c r="FP805" s="40"/>
      <c r="FQ805" s="40"/>
      <c r="FR805" s="40"/>
      <c r="FS805" s="40"/>
      <c r="FT805" s="40"/>
      <c r="FU805" s="40"/>
      <c r="FV805" s="40"/>
      <c r="FW805" s="40"/>
      <c r="FX805" s="40"/>
      <c r="FY805" s="40"/>
      <c r="FZ805" s="40"/>
      <c r="GA805" s="40"/>
      <c r="GB805" s="40"/>
      <c r="GC805" s="40"/>
      <c r="GD805" s="40"/>
      <c r="GE805" s="41"/>
    </row>
    <row r="806" spans="1:187" s="25" customFormat="1" ht="20.149999999999999" customHeight="1" x14ac:dyDescent="0.35">
      <c r="A806" s="204"/>
      <c r="B806" s="206"/>
      <c r="C806" s="208"/>
      <c r="D806" s="208"/>
      <c r="E806" s="210"/>
      <c r="F806" s="202"/>
      <c r="G806" s="26" t="s">
        <v>44</v>
      </c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DN806" s="35"/>
      <c r="DO806" s="35"/>
      <c r="DP806" s="35"/>
      <c r="DQ806" s="35"/>
      <c r="DR806" s="35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  <c r="FL806" s="35"/>
      <c r="FM806" s="35"/>
      <c r="FN806" s="35"/>
      <c r="FO806" s="35"/>
      <c r="FP806" s="35"/>
      <c r="FQ806" s="35"/>
      <c r="FR806" s="35"/>
      <c r="FS806" s="35"/>
      <c r="FT806" s="35"/>
      <c r="FU806" s="35"/>
      <c r="FV806" s="35"/>
      <c r="FW806" s="35"/>
      <c r="FX806" s="35"/>
      <c r="FY806" s="35"/>
      <c r="FZ806" s="35"/>
      <c r="GA806" s="35"/>
      <c r="GB806" s="35"/>
      <c r="GC806" s="35"/>
      <c r="GD806" s="35"/>
      <c r="GE806" s="42"/>
    </row>
    <row r="807" spans="1:187" s="25" customFormat="1" ht="20.149999999999999" customHeight="1" x14ac:dyDescent="0.35">
      <c r="A807" s="211">
        <f t="shared" si="638"/>
        <v>396</v>
      </c>
      <c r="B807" s="213" t="str">
        <f ca="1">HYPERLINK("#"&amp;"PAINEL!"&amp;ADDRESS(ROW(PAINEL!$B$40)+$A807,2),TRIM(INDIRECT("PAINEL!"&amp;ADDRESS(ROW(PAINEL!$B$40)+$A807,COLUMN(LANÇAMENTOS!C803)))))</f>
        <v/>
      </c>
      <c r="C807" s="215" t="str">
        <f ca="1">TRIM(INDIRECT("PAINEL!"&amp;ADDRESS(ROW(PAINEL!$B$40)+$A807,COLUMN(LANÇAMENTOS!E803))))</f>
        <v/>
      </c>
      <c r="D807" s="215" t="str">
        <f ca="1">TRIM(INDIRECT("PAINEL!"&amp;ADDRESS(ROW(PAINEL!$B$40)+$A807,COLUMN(LANÇAMENTOS!K803))))</f>
        <v/>
      </c>
      <c r="E807" s="217"/>
      <c r="F807" s="199" t="str">
        <f t="shared" ref="F807" ca="1" si="648">IF(B807&lt;&gt;"",E807+SUM(H807:GE807)-SUM(H808:GE808),"")</f>
        <v/>
      </c>
      <c r="G807" s="27" t="s">
        <v>43</v>
      </c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  <c r="BY807" s="36"/>
      <c r="BZ807" s="36"/>
      <c r="CA807" s="36"/>
      <c r="CB807" s="36"/>
      <c r="CC807" s="36"/>
      <c r="CD807" s="36"/>
      <c r="CE807" s="36"/>
      <c r="CF807" s="36"/>
      <c r="CG807" s="36"/>
      <c r="CH807" s="36"/>
      <c r="CI807" s="36"/>
      <c r="CJ807" s="36"/>
      <c r="CK807" s="36"/>
      <c r="CL807" s="36"/>
      <c r="CM807" s="36"/>
      <c r="CN807" s="36"/>
      <c r="CO807" s="36"/>
      <c r="CP807" s="36"/>
      <c r="CQ807" s="36"/>
      <c r="CR807" s="36"/>
      <c r="CS807" s="36"/>
      <c r="CT807" s="36"/>
      <c r="CU807" s="36"/>
      <c r="CV807" s="36"/>
      <c r="CW807" s="36"/>
      <c r="CX807" s="36"/>
      <c r="CY807" s="36"/>
      <c r="CZ807" s="36"/>
      <c r="DA807" s="36"/>
      <c r="DB807" s="36"/>
      <c r="DC807" s="36"/>
      <c r="DD807" s="36"/>
      <c r="DE807" s="36"/>
      <c r="DF807" s="36"/>
      <c r="DG807" s="36"/>
      <c r="DH807" s="36"/>
      <c r="DI807" s="36"/>
      <c r="DJ807" s="36"/>
      <c r="DK807" s="36"/>
      <c r="DL807" s="36"/>
      <c r="DM807" s="36"/>
      <c r="DN807" s="36"/>
      <c r="DO807" s="36"/>
      <c r="DP807" s="36"/>
      <c r="DQ807" s="36"/>
      <c r="DR807" s="36"/>
      <c r="DS807" s="36"/>
      <c r="DT807" s="36"/>
      <c r="DU807" s="36"/>
      <c r="DV807" s="36"/>
      <c r="DW807" s="36"/>
      <c r="DX807" s="36"/>
      <c r="DY807" s="36"/>
      <c r="DZ807" s="36"/>
      <c r="EA807" s="36"/>
      <c r="EB807" s="36"/>
      <c r="EC807" s="36"/>
      <c r="ED807" s="36"/>
      <c r="EE807" s="36"/>
      <c r="EF807" s="36"/>
      <c r="EG807" s="36"/>
      <c r="EH807" s="36"/>
      <c r="EI807" s="36"/>
      <c r="EJ807" s="36"/>
      <c r="EK807" s="36"/>
      <c r="EL807" s="36"/>
      <c r="EM807" s="36"/>
      <c r="EN807" s="36"/>
      <c r="EO807" s="36"/>
      <c r="EP807" s="36"/>
      <c r="EQ807" s="36"/>
      <c r="ER807" s="36"/>
      <c r="ES807" s="36"/>
      <c r="ET807" s="36"/>
      <c r="EU807" s="36"/>
      <c r="EV807" s="36"/>
      <c r="EW807" s="36"/>
      <c r="EX807" s="36"/>
      <c r="EY807" s="36"/>
      <c r="EZ807" s="36"/>
      <c r="FA807" s="36"/>
      <c r="FB807" s="36"/>
      <c r="FC807" s="36"/>
      <c r="FD807" s="36"/>
      <c r="FE807" s="36"/>
      <c r="FF807" s="36"/>
      <c r="FG807" s="36"/>
      <c r="FH807" s="36"/>
      <c r="FI807" s="36"/>
      <c r="FJ807" s="36"/>
      <c r="FK807" s="36"/>
      <c r="FL807" s="36"/>
      <c r="FM807" s="36"/>
      <c r="FN807" s="36"/>
      <c r="FO807" s="36"/>
      <c r="FP807" s="36"/>
      <c r="FQ807" s="36"/>
      <c r="FR807" s="36"/>
      <c r="FS807" s="36"/>
      <c r="FT807" s="36"/>
      <c r="FU807" s="36"/>
      <c r="FV807" s="36"/>
      <c r="FW807" s="36"/>
      <c r="FX807" s="36"/>
      <c r="FY807" s="36"/>
      <c r="FZ807" s="36"/>
      <c r="GA807" s="36"/>
      <c r="GB807" s="36"/>
      <c r="GC807" s="36"/>
      <c r="GD807" s="36"/>
      <c r="GE807" s="37"/>
    </row>
    <row r="808" spans="1:187" s="25" customFormat="1" ht="20.149999999999999" customHeight="1" x14ac:dyDescent="0.35">
      <c r="A808" s="212"/>
      <c r="B808" s="214"/>
      <c r="C808" s="216"/>
      <c r="D808" s="216"/>
      <c r="E808" s="218"/>
      <c r="F808" s="200"/>
      <c r="G808" s="28" t="s">
        <v>44</v>
      </c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  <c r="CU808" s="38"/>
      <c r="CV808" s="38"/>
      <c r="CW808" s="38"/>
      <c r="CX808" s="38"/>
      <c r="CY808" s="38"/>
      <c r="CZ808" s="38"/>
      <c r="DA808" s="38"/>
      <c r="DB808" s="38"/>
      <c r="DC808" s="38"/>
      <c r="DD808" s="38"/>
      <c r="DE808" s="38"/>
      <c r="DF808" s="38"/>
      <c r="DG808" s="38"/>
      <c r="DH808" s="38"/>
      <c r="DI808" s="38"/>
      <c r="DJ808" s="38"/>
      <c r="DK808" s="38"/>
      <c r="DL808" s="38"/>
      <c r="DM808" s="38"/>
      <c r="DN808" s="38"/>
      <c r="DO808" s="38"/>
      <c r="DP808" s="38"/>
      <c r="DQ808" s="38"/>
      <c r="DR808" s="38"/>
      <c r="DS808" s="38"/>
      <c r="DT808" s="38"/>
      <c r="DU808" s="38"/>
      <c r="DV808" s="38"/>
      <c r="DW808" s="38"/>
      <c r="DX808" s="38"/>
      <c r="DY808" s="38"/>
      <c r="DZ808" s="38"/>
      <c r="EA808" s="38"/>
      <c r="EB808" s="38"/>
      <c r="EC808" s="38"/>
      <c r="ED808" s="38"/>
      <c r="EE808" s="38"/>
      <c r="EF808" s="38"/>
      <c r="EG808" s="38"/>
      <c r="EH808" s="38"/>
      <c r="EI808" s="38"/>
      <c r="EJ808" s="38"/>
      <c r="EK808" s="38"/>
      <c r="EL808" s="38"/>
      <c r="EM808" s="38"/>
      <c r="EN808" s="38"/>
      <c r="EO808" s="38"/>
      <c r="EP808" s="38"/>
      <c r="EQ808" s="38"/>
      <c r="ER808" s="38"/>
      <c r="ES808" s="38"/>
      <c r="ET808" s="38"/>
      <c r="EU808" s="38"/>
      <c r="EV808" s="38"/>
      <c r="EW808" s="38"/>
      <c r="EX808" s="38"/>
      <c r="EY808" s="38"/>
      <c r="EZ808" s="38"/>
      <c r="FA808" s="38"/>
      <c r="FB808" s="38"/>
      <c r="FC808" s="38"/>
      <c r="FD808" s="38"/>
      <c r="FE808" s="38"/>
      <c r="FF808" s="38"/>
      <c r="FG808" s="38"/>
      <c r="FH808" s="38"/>
      <c r="FI808" s="38"/>
      <c r="FJ808" s="38"/>
      <c r="FK808" s="38"/>
      <c r="FL808" s="38"/>
      <c r="FM808" s="38"/>
      <c r="FN808" s="38"/>
      <c r="FO808" s="38"/>
      <c r="FP808" s="38"/>
      <c r="FQ808" s="38"/>
      <c r="FR808" s="38"/>
      <c r="FS808" s="38"/>
      <c r="FT808" s="38"/>
      <c r="FU808" s="38"/>
      <c r="FV808" s="38"/>
      <c r="FW808" s="38"/>
      <c r="FX808" s="38"/>
      <c r="FY808" s="38"/>
      <c r="FZ808" s="38"/>
      <c r="GA808" s="38"/>
      <c r="GB808" s="38"/>
      <c r="GC808" s="38"/>
      <c r="GD808" s="38"/>
      <c r="GE808" s="39"/>
    </row>
    <row r="809" spans="1:187" s="25" customFormat="1" ht="20.149999999999999" customHeight="1" x14ac:dyDescent="0.35">
      <c r="A809" s="203">
        <f t="shared" ref="A809" si="649">A807+1</f>
        <v>397</v>
      </c>
      <c r="B809" s="205" t="str">
        <f ca="1">HYPERLINK("#"&amp;"PAINEL!"&amp;ADDRESS(ROW(PAINEL!$B$40)+$A809,2),TRIM(INDIRECT("PAINEL!"&amp;ADDRESS(ROW(PAINEL!$B$40)+$A809,COLUMN(LANÇAMENTOS!C805)))))</f>
        <v/>
      </c>
      <c r="C809" s="207" t="str">
        <f ca="1">TRIM(INDIRECT("PAINEL!"&amp;ADDRESS(ROW(PAINEL!$B$40)+$A809,COLUMN(LANÇAMENTOS!E805))))</f>
        <v/>
      </c>
      <c r="D809" s="207" t="str">
        <f ca="1">TRIM(INDIRECT("PAINEL!"&amp;ADDRESS(ROW(PAINEL!$B$40)+$A809,COLUMN(LANÇAMENTOS!K805))))</f>
        <v/>
      </c>
      <c r="E809" s="209"/>
      <c r="F809" s="201" t="str">
        <f t="shared" ref="F809" ca="1" si="650">IF(B809&lt;&gt;"",E809+SUM(H809:GE809)-SUM(H810:GE810),"")</f>
        <v/>
      </c>
      <c r="G809" s="29" t="s">
        <v>43</v>
      </c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  <c r="CH809" s="40"/>
      <c r="CI809" s="40"/>
      <c r="CJ809" s="40"/>
      <c r="CK809" s="40"/>
      <c r="CL809" s="40"/>
      <c r="CM809" s="40"/>
      <c r="CN809" s="40"/>
      <c r="CO809" s="40"/>
      <c r="CP809" s="40"/>
      <c r="CQ809" s="40"/>
      <c r="CR809" s="40"/>
      <c r="CS809" s="40"/>
      <c r="CT809" s="40"/>
      <c r="CU809" s="40"/>
      <c r="CV809" s="40"/>
      <c r="CW809" s="40"/>
      <c r="CX809" s="40"/>
      <c r="CY809" s="40"/>
      <c r="CZ809" s="40"/>
      <c r="DA809" s="40"/>
      <c r="DB809" s="40"/>
      <c r="DC809" s="40"/>
      <c r="DD809" s="40"/>
      <c r="DE809" s="40"/>
      <c r="DF809" s="40"/>
      <c r="DG809" s="40"/>
      <c r="DH809" s="40"/>
      <c r="DI809" s="40"/>
      <c r="DJ809" s="40"/>
      <c r="DK809" s="40"/>
      <c r="DL809" s="40"/>
      <c r="DM809" s="40"/>
      <c r="DN809" s="40"/>
      <c r="DO809" s="40"/>
      <c r="DP809" s="40"/>
      <c r="DQ809" s="40"/>
      <c r="DR809" s="40"/>
      <c r="DS809" s="40"/>
      <c r="DT809" s="40"/>
      <c r="DU809" s="40"/>
      <c r="DV809" s="40"/>
      <c r="DW809" s="40"/>
      <c r="DX809" s="40"/>
      <c r="DY809" s="40"/>
      <c r="DZ809" s="40"/>
      <c r="EA809" s="40"/>
      <c r="EB809" s="40"/>
      <c r="EC809" s="40"/>
      <c r="ED809" s="40"/>
      <c r="EE809" s="40"/>
      <c r="EF809" s="40"/>
      <c r="EG809" s="40"/>
      <c r="EH809" s="40"/>
      <c r="EI809" s="40"/>
      <c r="EJ809" s="40"/>
      <c r="EK809" s="40"/>
      <c r="EL809" s="40"/>
      <c r="EM809" s="40"/>
      <c r="EN809" s="40"/>
      <c r="EO809" s="40"/>
      <c r="EP809" s="40"/>
      <c r="EQ809" s="40"/>
      <c r="ER809" s="40"/>
      <c r="ES809" s="40"/>
      <c r="ET809" s="40"/>
      <c r="EU809" s="40"/>
      <c r="EV809" s="40"/>
      <c r="EW809" s="40"/>
      <c r="EX809" s="40"/>
      <c r="EY809" s="40"/>
      <c r="EZ809" s="40"/>
      <c r="FA809" s="40"/>
      <c r="FB809" s="40"/>
      <c r="FC809" s="40"/>
      <c r="FD809" s="40"/>
      <c r="FE809" s="40"/>
      <c r="FF809" s="40"/>
      <c r="FG809" s="40"/>
      <c r="FH809" s="40"/>
      <c r="FI809" s="40"/>
      <c r="FJ809" s="40"/>
      <c r="FK809" s="40"/>
      <c r="FL809" s="40"/>
      <c r="FM809" s="40"/>
      <c r="FN809" s="40"/>
      <c r="FO809" s="40"/>
      <c r="FP809" s="40"/>
      <c r="FQ809" s="40"/>
      <c r="FR809" s="40"/>
      <c r="FS809" s="40"/>
      <c r="FT809" s="40"/>
      <c r="FU809" s="40"/>
      <c r="FV809" s="40"/>
      <c r="FW809" s="40"/>
      <c r="FX809" s="40"/>
      <c r="FY809" s="40"/>
      <c r="FZ809" s="40"/>
      <c r="GA809" s="40"/>
      <c r="GB809" s="40"/>
      <c r="GC809" s="40"/>
      <c r="GD809" s="40"/>
      <c r="GE809" s="41"/>
    </row>
    <row r="810" spans="1:187" s="25" customFormat="1" ht="20.149999999999999" customHeight="1" x14ac:dyDescent="0.35">
      <c r="A810" s="204"/>
      <c r="B810" s="206"/>
      <c r="C810" s="208"/>
      <c r="D810" s="208"/>
      <c r="E810" s="210"/>
      <c r="F810" s="202"/>
      <c r="G810" s="26" t="s">
        <v>44</v>
      </c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  <c r="FL810" s="35"/>
      <c r="FM810" s="35"/>
      <c r="FN810" s="35"/>
      <c r="FO810" s="35"/>
      <c r="FP810" s="35"/>
      <c r="FQ810" s="35"/>
      <c r="FR810" s="35"/>
      <c r="FS810" s="35"/>
      <c r="FT810" s="35"/>
      <c r="FU810" s="35"/>
      <c r="FV810" s="35"/>
      <c r="FW810" s="35"/>
      <c r="FX810" s="35"/>
      <c r="FY810" s="35"/>
      <c r="FZ810" s="35"/>
      <c r="GA810" s="35"/>
      <c r="GB810" s="35"/>
      <c r="GC810" s="35"/>
      <c r="GD810" s="35"/>
      <c r="GE810" s="42"/>
    </row>
    <row r="811" spans="1:187" s="25" customFormat="1" ht="20.149999999999999" customHeight="1" x14ac:dyDescent="0.35">
      <c r="A811" s="211">
        <f t="shared" si="638"/>
        <v>398</v>
      </c>
      <c r="B811" s="213" t="str">
        <f ca="1">HYPERLINK("#"&amp;"PAINEL!"&amp;ADDRESS(ROW(PAINEL!$B$40)+$A811,2),TRIM(INDIRECT("PAINEL!"&amp;ADDRESS(ROW(PAINEL!$B$40)+$A811,COLUMN(LANÇAMENTOS!C807)))))</f>
        <v/>
      </c>
      <c r="C811" s="215" t="str">
        <f ca="1">TRIM(INDIRECT("PAINEL!"&amp;ADDRESS(ROW(PAINEL!$B$40)+$A811,COLUMN(LANÇAMENTOS!E807))))</f>
        <v/>
      </c>
      <c r="D811" s="215" t="str">
        <f ca="1">TRIM(INDIRECT("PAINEL!"&amp;ADDRESS(ROW(PAINEL!$B$40)+$A811,COLUMN(LANÇAMENTOS!K807))))</f>
        <v/>
      </c>
      <c r="E811" s="217"/>
      <c r="F811" s="199" t="str">
        <f t="shared" ref="F811" ca="1" si="651">IF(B811&lt;&gt;"",E811+SUM(H811:GE811)-SUM(H812:GE812),"")</f>
        <v/>
      </c>
      <c r="G811" s="27" t="s">
        <v>43</v>
      </c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6"/>
      <c r="BN811" s="36"/>
      <c r="BO811" s="36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  <c r="FR811" s="36"/>
      <c r="FS811" s="36"/>
      <c r="FT811" s="36"/>
      <c r="FU811" s="36"/>
      <c r="FV811" s="36"/>
      <c r="FW811" s="36"/>
      <c r="FX811" s="36"/>
      <c r="FY811" s="36"/>
      <c r="FZ811" s="36"/>
      <c r="GA811" s="36"/>
      <c r="GB811" s="36"/>
      <c r="GC811" s="36"/>
      <c r="GD811" s="36"/>
      <c r="GE811" s="37"/>
    </row>
    <row r="812" spans="1:187" s="25" customFormat="1" ht="20.149999999999999" customHeight="1" x14ac:dyDescent="0.35">
      <c r="A812" s="212"/>
      <c r="B812" s="214"/>
      <c r="C812" s="216"/>
      <c r="D812" s="216"/>
      <c r="E812" s="218"/>
      <c r="F812" s="200"/>
      <c r="G812" s="28" t="s">
        <v>44</v>
      </c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  <c r="CU812" s="38"/>
      <c r="CV812" s="38"/>
      <c r="CW812" s="38"/>
      <c r="CX812" s="38"/>
      <c r="CY812" s="38"/>
      <c r="CZ812" s="38"/>
      <c r="DA812" s="38"/>
      <c r="DB812" s="38"/>
      <c r="DC812" s="38"/>
      <c r="DD812" s="38"/>
      <c r="DE812" s="38"/>
      <c r="DF812" s="38"/>
      <c r="DG812" s="38"/>
      <c r="DH812" s="38"/>
      <c r="DI812" s="38"/>
      <c r="DJ812" s="38"/>
      <c r="DK812" s="38"/>
      <c r="DL812" s="38"/>
      <c r="DM812" s="38"/>
      <c r="DN812" s="38"/>
      <c r="DO812" s="38"/>
      <c r="DP812" s="38"/>
      <c r="DQ812" s="38"/>
      <c r="DR812" s="38"/>
      <c r="DS812" s="38"/>
      <c r="DT812" s="38"/>
      <c r="DU812" s="38"/>
      <c r="DV812" s="38"/>
      <c r="DW812" s="38"/>
      <c r="DX812" s="38"/>
      <c r="DY812" s="38"/>
      <c r="DZ812" s="38"/>
      <c r="EA812" s="38"/>
      <c r="EB812" s="38"/>
      <c r="EC812" s="38"/>
      <c r="ED812" s="38"/>
      <c r="EE812" s="38"/>
      <c r="EF812" s="38"/>
      <c r="EG812" s="38"/>
      <c r="EH812" s="38"/>
      <c r="EI812" s="38"/>
      <c r="EJ812" s="38"/>
      <c r="EK812" s="38"/>
      <c r="EL812" s="38"/>
      <c r="EM812" s="38"/>
      <c r="EN812" s="38"/>
      <c r="EO812" s="38"/>
      <c r="EP812" s="38"/>
      <c r="EQ812" s="38"/>
      <c r="ER812" s="38"/>
      <c r="ES812" s="38"/>
      <c r="ET812" s="38"/>
      <c r="EU812" s="38"/>
      <c r="EV812" s="38"/>
      <c r="EW812" s="38"/>
      <c r="EX812" s="38"/>
      <c r="EY812" s="38"/>
      <c r="EZ812" s="38"/>
      <c r="FA812" s="38"/>
      <c r="FB812" s="38"/>
      <c r="FC812" s="38"/>
      <c r="FD812" s="38"/>
      <c r="FE812" s="38"/>
      <c r="FF812" s="38"/>
      <c r="FG812" s="38"/>
      <c r="FH812" s="38"/>
      <c r="FI812" s="38"/>
      <c r="FJ812" s="38"/>
      <c r="FK812" s="38"/>
      <c r="FL812" s="38"/>
      <c r="FM812" s="38"/>
      <c r="FN812" s="38"/>
      <c r="FO812" s="38"/>
      <c r="FP812" s="38"/>
      <c r="FQ812" s="38"/>
      <c r="FR812" s="38"/>
      <c r="FS812" s="38"/>
      <c r="FT812" s="38"/>
      <c r="FU812" s="38"/>
      <c r="FV812" s="38"/>
      <c r="FW812" s="38"/>
      <c r="FX812" s="38"/>
      <c r="FY812" s="38"/>
      <c r="FZ812" s="38"/>
      <c r="GA812" s="38"/>
      <c r="GB812" s="38"/>
      <c r="GC812" s="38"/>
      <c r="GD812" s="38"/>
      <c r="GE812" s="39"/>
    </row>
    <row r="813" spans="1:187" s="25" customFormat="1" ht="20.149999999999999" customHeight="1" x14ac:dyDescent="0.35">
      <c r="A813" s="203">
        <f t="shared" ref="A813" si="652">A811+1</f>
        <v>399</v>
      </c>
      <c r="B813" s="205" t="str">
        <f ca="1">HYPERLINK("#"&amp;"PAINEL!"&amp;ADDRESS(ROW(PAINEL!$B$40)+$A813,2),TRIM(INDIRECT("PAINEL!"&amp;ADDRESS(ROW(PAINEL!$B$40)+$A813,COLUMN(LANÇAMENTOS!C809)))))</f>
        <v/>
      </c>
      <c r="C813" s="207" t="str">
        <f ca="1">TRIM(INDIRECT("PAINEL!"&amp;ADDRESS(ROW(PAINEL!$B$40)+$A813,COLUMN(LANÇAMENTOS!E809))))</f>
        <v/>
      </c>
      <c r="D813" s="207" t="str">
        <f ca="1">TRIM(INDIRECT("PAINEL!"&amp;ADDRESS(ROW(PAINEL!$B$40)+$A813,COLUMN(LANÇAMENTOS!K809))))</f>
        <v/>
      </c>
      <c r="E813" s="209"/>
      <c r="F813" s="201" t="str">
        <f t="shared" ref="F813" ca="1" si="653">IF(B813&lt;&gt;"",E813+SUM(H813:GE813)-SUM(H814:GE814),"")</f>
        <v/>
      </c>
      <c r="G813" s="29" t="s">
        <v>43</v>
      </c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  <c r="CH813" s="40"/>
      <c r="CI813" s="40"/>
      <c r="CJ813" s="40"/>
      <c r="CK813" s="40"/>
      <c r="CL813" s="40"/>
      <c r="CM813" s="40"/>
      <c r="CN813" s="40"/>
      <c r="CO813" s="40"/>
      <c r="CP813" s="40"/>
      <c r="CQ813" s="40"/>
      <c r="CR813" s="40"/>
      <c r="CS813" s="40"/>
      <c r="CT813" s="40"/>
      <c r="CU813" s="40"/>
      <c r="CV813" s="40"/>
      <c r="CW813" s="40"/>
      <c r="CX813" s="40"/>
      <c r="CY813" s="40"/>
      <c r="CZ813" s="40"/>
      <c r="DA813" s="40"/>
      <c r="DB813" s="40"/>
      <c r="DC813" s="40"/>
      <c r="DD813" s="40"/>
      <c r="DE813" s="40"/>
      <c r="DF813" s="40"/>
      <c r="DG813" s="40"/>
      <c r="DH813" s="40"/>
      <c r="DI813" s="40"/>
      <c r="DJ813" s="40"/>
      <c r="DK813" s="40"/>
      <c r="DL813" s="40"/>
      <c r="DM813" s="40"/>
      <c r="DN813" s="40"/>
      <c r="DO813" s="40"/>
      <c r="DP813" s="40"/>
      <c r="DQ813" s="40"/>
      <c r="DR813" s="40"/>
      <c r="DS813" s="40"/>
      <c r="DT813" s="40"/>
      <c r="DU813" s="40"/>
      <c r="DV813" s="40"/>
      <c r="DW813" s="40"/>
      <c r="DX813" s="40"/>
      <c r="DY813" s="40"/>
      <c r="DZ813" s="40"/>
      <c r="EA813" s="40"/>
      <c r="EB813" s="40"/>
      <c r="EC813" s="40"/>
      <c r="ED813" s="40"/>
      <c r="EE813" s="40"/>
      <c r="EF813" s="40"/>
      <c r="EG813" s="40"/>
      <c r="EH813" s="40"/>
      <c r="EI813" s="40"/>
      <c r="EJ813" s="40"/>
      <c r="EK813" s="40"/>
      <c r="EL813" s="40"/>
      <c r="EM813" s="40"/>
      <c r="EN813" s="40"/>
      <c r="EO813" s="40"/>
      <c r="EP813" s="40"/>
      <c r="EQ813" s="40"/>
      <c r="ER813" s="40"/>
      <c r="ES813" s="40"/>
      <c r="ET813" s="40"/>
      <c r="EU813" s="40"/>
      <c r="EV813" s="40"/>
      <c r="EW813" s="40"/>
      <c r="EX813" s="40"/>
      <c r="EY813" s="40"/>
      <c r="EZ813" s="40"/>
      <c r="FA813" s="40"/>
      <c r="FB813" s="40"/>
      <c r="FC813" s="40"/>
      <c r="FD813" s="40"/>
      <c r="FE813" s="40"/>
      <c r="FF813" s="40"/>
      <c r="FG813" s="40"/>
      <c r="FH813" s="40"/>
      <c r="FI813" s="40"/>
      <c r="FJ813" s="40"/>
      <c r="FK813" s="40"/>
      <c r="FL813" s="40"/>
      <c r="FM813" s="40"/>
      <c r="FN813" s="40"/>
      <c r="FO813" s="40"/>
      <c r="FP813" s="40"/>
      <c r="FQ813" s="40"/>
      <c r="FR813" s="40"/>
      <c r="FS813" s="40"/>
      <c r="FT813" s="40"/>
      <c r="FU813" s="40"/>
      <c r="FV813" s="40"/>
      <c r="FW813" s="40"/>
      <c r="FX813" s="40"/>
      <c r="FY813" s="40"/>
      <c r="FZ813" s="40"/>
      <c r="GA813" s="40"/>
      <c r="GB813" s="40"/>
      <c r="GC813" s="40"/>
      <c r="GD813" s="40"/>
      <c r="GE813" s="41"/>
    </row>
    <row r="814" spans="1:187" s="25" customFormat="1" ht="20.149999999999999" customHeight="1" x14ac:dyDescent="0.35">
      <c r="A814" s="204"/>
      <c r="B814" s="206"/>
      <c r="C814" s="208"/>
      <c r="D814" s="208"/>
      <c r="E814" s="210"/>
      <c r="F814" s="202"/>
      <c r="G814" s="26" t="s">
        <v>44</v>
      </c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DN814" s="35"/>
      <c r="DO814" s="35"/>
      <c r="DP814" s="35"/>
      <c r="DQ814" s="35"/>
      <c r="DR814" s="35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  <c r="FL814" s="35"/>
      <c r="FM814" s="35"/>
      <c r="FN814" s="35"/>
      <c r="FO814" s="35"/>
      <c r="FP814" s="35"/>
      <c r="FQ814" s="35"/>
      <c r="FR814" s="35"/>
      <c r="FS814" s="35"/>
      <c r="FT814" s="35"/>
      <c r="FU814" s="35"/>
      <c r="FV814" s="35"/>
      <c r="FW814" s="35"/>
      <c r="FX814" s="35"/>
      <c r="FY814" s="35"/>
      <c r="FZ814" s="35"/>
      <c r="GA814" s="35"/>
      <c r="GB814" s="35"/>
      <c r="GC814" s="35"/>
      <c r="GD814" s="35"/>
      <c r="GE814" s="42"/>
    </row>
    <row r="815" spans="1:187" s="25" customFormat="1" ht="20.149999999999999" customHeight="1" x14ac:dyDescent="0.35">
      <c r="A815" s="211">
        <f t="shared" si="638"/>
        <v>400</v>
      </c>
      <c r="B815" s="213" t="str">
        <f ca="1">HYPERLINK("#"&amp;"PAINEL!"&amp;ADDRESS(ROW(PAINEL!$B$40)+$A815,2),TRIM(INDIRECT("PAINEL!"&amp;ADDRESS(ROW(PAINEL!$B$40)+$A815,COLUMN(LANÇAMENTOS!C811)))))</f>
        <v/>
      </c>
      <c r="C815" s="215" t="str">
        <f ca="1">TRIM(INDIRECT("PAINEL!"&amp;ADDRESS(ROW(PAINEL!$B$40)+$A815,COLUMN(LANÇAMENTOS!E811))))</f>
        <v/>
      </c>
      <c r="D815" s="215" t="str">
        <f ca="1">TRIM(INDIRECT("PAINEL!"&amp;ADDRESS(ROW(PAINEL!$B$40)+$A815,COLUMN(LANÇAMENTOS!K811))))</f>
        <v/>
      </c>
      <c r="E815" s="217"/>
      <c r="F815" s="199" t="str">
        <f t="shared" ref="F815" ca="1" si="654">IF(B815&lt;&gt;"",E815+SUM(H815:GE815)-SUM(H816:GE816),"")</f>
        <v/>
      </c>
      <c r="G815" s="27" t="s">
        <v>43</v>
      </c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  <c r="BI815" s="36"/>
      <c r="BJ815" s="36"/>
      <c r="BK815" s="36"/>
      <c r="BL815" s="36"/>
      <c r="BM815" s="36"/>
      <c r="BN815" s="36"/>
      <c r="BO815" s="36"/>
      <c r="BP815" s="36"/>
      <c r="BQ815" s="36"/>
      <c r="BR815" s="36"/>
      <c r="BS815" s="36"/>
      <c r="BT815" s="36"/>
      <c r="BU815" s="36"/>
      <c r="BV815" s="36"/>
      <c r="BW815" s="36"/>
      <c r="BX815" s="36"/>
      <c r="BY815" s="36"/>
      <c r="BZ815" s="36"/>
      <c r="CA815" s="36"/>
      <c r="CB815" s="36"/>
      <c r="CC815" s="36"/>
      <c r="CD815" s="36"/>
      <c r="CE815" s="36"/>
      <c r="CF815" s="36"/>
      <c r="CG815" s="36"/>
      <c r="CH815" s="36"/>
      <c r="CI815" s="36"/>
      <c r="CJ815" s="36"/>
      <c r="CK815" s="36"/>
      <c r="CL815" s="36"/>
      <c r="CM815" s="36"/>
      <c r="CN815" s="36"/>
      <c r="CO815" s="36"/>
      <c r="CP815" s="36"/>
      <c r="CQ815" s="36"/>
      <c r="CR815" s="36"/>
      <c r="CS815" s="36"/>
      <c r="CT815" s="36"/>
      <c r="CU815" s="36"/>
      <c r="CV815" s="36"/>
      <c r="CW815" s="36"/>
      <c r="CX815" s="36"/>
      <c r="CY815" s="36"/>
      <c r="CZ815" s="36"/>
      <c r="DA815" s="36"/>
      <c r="DB815" s="36"/>
      <c r="DC815" s="36"/>
      <c r="DD815" s="36"/>
      <c r="DE815" s="36"/>
      <c r="DF815" s="36"/>
      <c r="DG815" s="36"/>
      <c r="DH815" s="36"/>
      <c r="DI815" s="36"/>
      <c r="DJ815" s="36"/>
      <c r="DK815" s="36"/>
      <c r="DL815" s="36"/>
      <c r="DM815" s="36"/>
      <c r="DN815" s="36"/>
      <c r="DO815" s="36"/>
      <c r="DP815" s="36"/>
      <c r="DQ815" s="36"/>
      <c r="DR815" s="36"/>
      <c r="DS815" s="36"/>
      <c r="DT815" s="36"/>
      <c r="DU815" s="36"/>
      <c r="DV815" s="36"/>
      <c r="DW815" s="36"/>
      <c r="DX815" s="36"/>
      <c r="DY815" s="36"/>
      <c r="DZ815" s="36"/>
      <c r="EA815" s="36"/>
      <c r="EB815" s="36"/>
      <c r="EC815" s="36"/>
      <c r="ED815" s="36"/>
      <c r="EE815" s="36"/>
      <c r="EF815" s="36"/>
      <c r="EG815" s="36"/>
      <c r="EH815" s="36"/>
      <c r="EI815" s="36"/>
      <c r="EJ815" s="36"/>
      <c r="EK815" s="36"/>
      <c r="EL815" s="36"/>
      <c r="EM815" s="36"/>
      <c r="EN815" s="36"/>
      <c r="EO815" s="36"/>
      <c r="EP815" s="36"/>
      <c r="EQ815" s="36"/>
      <c r="ER815" s="36"/>
      <c r="ES815" s="36"/>
      <c r="ET815" s="36"/>
      <c r="EU815" s="36"/>
      <c r="EV815" s="36"/>
      <c r="EW815" s="36"/>
      <c r="EX815" s="36"/>
      <c r="EY815" s="36"/>
      <c r="EZ815" s="36"/>
      <c r="FA815" s="36"/>
      <c r="FB815" s="36"/>
      <c r="FC815" s="36"/>
      <c r="FD815" s="36"/>
      <c r="FE815" s="36"/>
      <c r="FF815" s="36"/>
      <c r="FG815" s="36"/>
      <c r="FH815" s="36"/>
      <c r="FI815" s="36"/>
      <c r="FJ815" s="36"/>
      <c r="FK815" s="36"/>
      <c r="FL815" s="36"/>
      <c r="FM815" s="36"/>
      <c r="FN815" s="36"/>
      <c r="FO815" s="36"/>
      <c r="FP815" s="36"/>
      <c r="FQ815" s="36"/>
      <c r="FR815" s="36"/>
      <c r="FS815" s="36"/>
      <c r="FT815" s="36"/>
      <c r="FU815" s="36"/>
      <c r="FV815" s="36"/>
      <c r="FW815" s="36"/>
      <c r="FX815" s="36"/>
      <c r="FY815" s="36"/>
      <c r="FZ815" s="36"/>
      <c r="GA815" s="36"/>
      <c r="GB815" s="36"/>
      <c r="GC815" s="36"/>
      <c r="GD815" s="36"/>
      <c r="GE815" s="37"/>
    </row>
    <row r="816" spans="1:187" s="25" customFormat="1" ht="20.149999999999999" customHeight="1" x14ac:dyDescent="0.35">
      <c r="A816" s="212"/>
      <c r="B816" s="214"/>
      <c r="C816" s="216"/>
      <c r="D816" s="216"/>
      <c r="E816" s="218"/>
      <c r="F816" s="200"/>
      <c r="G816" s="28" t="s">
        <v>44</v>
      </c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  <c r="CU816" s="38"/>
      <c r="CV816" s="38"/>
      <c r="CW816" s="38"/>
      <c r="CX816" s="38"/>
      <c r="CY816" s="38"/>
      <c r="CZ816" s="38"/>
      <c r="DA816" s="38"/>
      <c r="DB816" s="38"/>
      <c r="DC816" s="38"/>
      <c r="DD816" s="38"/>
      <c r="DE816" s="38"/>
      <c r="DF816" s="38"/>
      <c r="DG816" s="38"/>
      <c r="DH816" s="38"/>
      <c r="DI816" s="38"/>
      <c r="DJ816" s="38"/>
      <c r="DK816" s="38"/>
      <c r="DL816" s="38"/>
      <c r="DM816" s="38"/>
      <c r="DN816" s="38"/>
      <c r="DO816" s="38"/>
      <c r="DP816" s="38"/>
      <c r="DQ816" s="38"/>
      <c r="DR816" s="38"/>
      <c r="DS816" s="38"/>
      <c r="DT816" s="38"/>
      <c r="DU816" s="38"/>
      <c r="DV816" s="38"/>
      <c r="DW816" s="38"/>
      <c r="DX816" s="38"/>
      <c r="DY816" s="38"/>
      <c r="DZ816" s="38"/>
      <c r="EA816" s="38"/>
      <c r="EB816" s="38"/>
      <c r="EC816" s="38"/>
      <c r="ED816" s="38"/>
      <c r="EE816" s="38"/>
      <c r="EF816" s="38"/>
      <c r="EG816" s="38"/>
      <c r="EH816" s="38"/>
      <c r="EI816" s="38"/>
      <c r="EJ816" s="38"/>
      <c r="EK816" s="38"/>
      <c r="EL816" s="38"/>
      <c r="EM816" s="38"/>
      <c r="EN816" s="38"/>
      <c r="EO816" s="38"/>
      <c r="EP816" s="38"/>
      <c r="EQ816" s="38"/>
      <c r="ER816" s="38"/>
      <c r="ES816" s="38"/>
      <c r="ET816" s="38"/>
      <c r="EU816" s="38"/>
      <c r="EV816" s="38"/>
      <c r="EW816" s="38"/>
      <c r="EX816" s="38"/>
      <c r="EY816" s="38"/>
      <c r="EZ816" s="38"/>
      <c r="FA816" s="38"/>
      <c r="FB816" s="38"/>
      <c r="FC816" s="38"/>
      <c r="FD816" s="38"/>
      <c r="FE816" s="38"/>
      <c r="FF816" s="38"/>
      <c r="FG816" s="38"/>
      <c r="FH816" s="38"/>
      <c r="FI816" s="38"/>
      <c r="FJ816" s="38"/>
      <c r="FK816" s="38"/>
      <c r="FL816" s="38"/>
      <c r="FM816" s="38"/>
      <c r="FN816" s="38"/>
      <c r="FO816" s="38"/>
      <c r="FP816" s="38"/>
      <c r="FQ816" s="38"/>
      <c r="FR816" s="38"/>
      <c r="FS816" s="38"/>
      <c r="FT816" s="38"/>
      <c r="FU816" s="38"/>
      <c r="FV816" s="38"/>
      <c r="FW816" s="38"/>
      <c r="FX816" s="38"/>
      <c r="FY816" s="38"/>
      <c r="FZ816" s="38"/>
      <c r="GA816" s="38"/>
      <c r="GB816" s="38"/>
      <c r="GC816" s="38"/>
      <c r="GD816" s="38"/>
      <c r="GE816" s="39"/>
    </row>
    <row r="817" spans="1:187" s="25" customFormat="1" ht="20.149999999999999" customHeight="1" x14ac:dyDescent="0.35">
      <c r="A817" s="203">
        <f t="shared" ref="A817" si="655">A815+1</f>
        <v>401</v>
      </c>
      <c r="B817" s="205" t="str">
        <f ca="1">HYPERLINK("#"&amp;"PAINEL!"&amp;ADDRESS(ROW(PAINEL!$B$40)+$A817,2),TRIM(INDIRECT("PAINEL!"&amp;ADDRESS(ROW(PAINEL!$B$40)+$A817,COLUMN(LANÇAMENTOS!C813)))))</f>
        <v/>
      </c>
      <c r="C817" s="207" t="str">
        <f ca="1">TRIM(INDIRECT("PAINEL!"&amp;ADDRESS(ROW(PAINEL!$B$40)+$A817,COLUMN(LANÇAMENTOS!E813))))</f>
        <v/>
      </c>
      <c r="D817" s="207" t="str">
        <f ca="1">TRIM(INDIRECT("PAINEL!"&amp;ADDRESS(ROW(PAINEL!$B$40)+$A817,COLUMN(LANÇAMENTOS!K813))))</f>
        <v/>
      </c>
      <c r="E817" s="209"/>
      <c r="F817" s="201" t="str">
        <f t="shared" ref="F817" ca="1" si="656">IF(B817&lt;&gt;"",E817+SUM(H817:GE817)-SUM(H818:GE818),"")</f>
        <v/>
      </c>
      <c r="G817" s="29" t="s">
        <v>43</v>
      </c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  <c r="CH817" s="40"/>
      <c r="CI817" s="40"/>
      <c r="CJ817" s="40"/>
      <c r="CK817" s="40"/>
      <c r="CL817" s="40"/>
      <c r="CM817" s="40"/>
      <c r="CN817" s="40"/>
      <c r="CO817" s="40"/>
      <c r="CP817" s="40"/>
      <c r="CQ817" s="40"/>
      <c r="CR817" s="40"/>
      <c r="CS817" s="40"/>
      <c r="CT817" s="40"/>
      <c r="CU817" s="40"/>
      <c r="CV817" s="40"/>
      <c r="CW817" s="40"/>
      <c r="CX817" s="40"/>
      <c r="CY817" s="40"/>
      <c r="CZ817" s="40"/>
      <c r="DA817" s="40"/>
      <c r="DB817" s="40"/>
      <c r="DC817" s="40"/>
      <c r="DD817" s="40"/>
      <c r="DE817" s="40"/>
      <c r="DF817" s="40"/>
      <c r="DG817" s="40"/>
      <c r="DH817" s="40"/>
      <c r="DI817" s="40"/>
      <c r="DJ817" s="40"/>
      <c r="DK817" s="40"/>
      <c r="DL817" s="40"/>
      <c r="DM817" s="40"/>
      <c r="DN817" s="40"/>
      <c r="DO817" s="40"/>
      <c r="DP817" s="40"/>
      <c r="DQ817" s="40"/>
      <c r="DR817" s="40"/>
      <c r="DS817" s="40"/>
      <c r="DT817" s="40"/>
      <c r="DU817" s="40"/>
      <c r="DV817" s="40"/>
      <c r="DW817" s="40"/>
      <c r="DX817" s="40"/>
      <c r="DY817" s="40"/>
      <c r="DZ817" s="40"/>
      <c r="EA817" s="40"/>
      <c r="EB817" s="40"/>
      <c r="EC817" s="40"/>
      <c r="ED817" s="40"/>
      <c r="EE817" s="40"/>
      <c r="EF817" s="40"/>
      <c r="EG817" s="40"/>
      <c r="EH817" s="40"/>
      <c r="EI817" s="40"/>
      <c r="EJ817" s="40"/>
      <c r="EK817" s="40"/>
      <c r="EL817" s="40"/>
      <c r="EM817" s="40"/>
      <c r="EN817" s="40"/>
      <c r="EO817" s="40"/>
      <c r="EP817" s="40"/>
      <c r="EQ817" s="40"/>
      <c r="ER817" s="40"/>
      <c r="ES817" s="40"/>
      <c r="ET817" s="40"/>
      <c r="EU817" s="40"/>
      <c r="EV817" s="40"/>
      <c r="EW817" s="40"/>
      <c r="EX817" s="40"/>
      <c r="EY817" s="40"/>
      <c r="EZ817" s="40"/>
      <c r="FA817" s="40"/>
      <c r="FB817" s="40"/>
      <c r="FC817" s="40"/>
      <c r="FD817" s="40"/>
      <c r="FE817" s="40"/>
      <c r="FF817" s="40"/>
      <c r="FG817" s="40"/>
      <c r="FH817" s="40"/>
      <c r="FI817" s="40"/>
      <c r="FJ817" s="40"/>
      <c r="FK817" s="40"/>
      <c r="FL817" s="40"/>
      <c r="FM817" s="40"/>
      <c r="FN817" s="40"/>
      <c r="FO817" s="40"/>
      <c r="FP817" s="40"/>
      <c r="FQ817" s="40"/>
      <c r="FR817" s="40"/>
      <c r="FS817" s="40"/>
      <c r="FT817" s="40"/>
      <c r="FU817" s="40"/>
      <c r="FV817" s="40"/>
      <c r="FW817" s="40"/>
      <c r="FX817" s="40"/>
      <c r="FY817" s="40"/>
      <c r="FZ817" s="40"/>
      <c r="GA817" s="40"/>
      <c r="GB817" s="40"/>
      <c r="GC817" s="40"/>
      <c r="GD817" s="40"/>
      <c r="GE817" s="41"/>
    </row>
    <row r="818" spans="1:187" s="25" customFormat="1" ht="20.149999999999999" customHeight="1" x14ac:dyDescent="0.35">
      <c r="A818" s="204"/>
      <c r="B818" s="206"/>
      <c r="C818" s="208"/>
      <c r="D818" s="208"/>
      <c r="E818" s="210"/>
      <c r="F818" s="202"/>
      <c r="G818" s="26" t="s">
        <v>44</v>
      </c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DN818" s="35"/>
      <c r="DO818" s="35"/>
      <c r="DP818" s="35"/>
      <c r="DQ818" s="35"/>
      <c r="DR818" s="35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  <c r="FL818" s="35"/>
      <c r="FM818" s="35"/>
      <c r="FN818" s="35"/>
      <c r="FO818" s="35"/>
      <c r="FP818" s="35"/>
      <c r="FQ818" s="35"/>
      <c r="FR818" s="35"/>
      <c r="FS818" s="35"/>
      <c r="FT818" s="35"/>
      <c r="FU818" s="35"/>
      <c r="FV818" s="35"/>
      <c r="FW818" s="35"/>
      <c r="FX818" s="35"/>
      <c r="FY818" s="35"/>
      <c r="FZ818" s="35"/>
      <c r="GA818" s="35"/>
      <c r="GB818" s="35"/>
      <c r="GC818" s="35"/>
      <c r="GD818" s="35"/>
      <c r="GE818" s="42"/>
    </row>
    <row r="819" spans="1:187" s="25" customFormat="1" ht="20.149999999999999" customHeight="1" x14ac:dyDescent="0.35">
      <c r="A819" s="211">
        <f t="shared" si="638"/>
        <v>402</v>
      </c>
      <c r="B819" s="213" t="str">
        <f ca="1">HYPERLINK("#"&amp;"PAINEL!"&amp;ADDRESS(ROW(PAINEL!$B$40)+$A819,2),TRIM(INDIRECT("PAINEL!"&amp;ADDRESS(ROW(PAINEL!$B$40)+$A819,COLUMN(LANÇAMENTOS!C815)))))</f>
        <v/>
      </c>
      <c r="C819" s="215" t="str">
        <f ca="1">TRIM(INDIRECT("PAINEL!"&amp;ADDRESS(ROW(PAINEL!$B$40)+$A819,COLUMN(LANÇAMENTOS!E815))))</f>
        <v/>
      </c>
      <c r="D819" s="215" t="str">
        <f ca="1">TRIM(INDIRECT("PAINEL!"&amp;ADDRESS(ROW(PAINEL!$B$40)+$A819,COLUMN(LANÇAMENTOS!K815))))</f>
        <v/>
      </c>
      <c r="E819" s="217"/>
      <c r="F819" s="199" t="str">
        <f t="shared" ref="F819" ca="1" si="657">IF(B819&lt;&gt;"",E819+SUM(H819:GE819)-SUM(H820:GE820),"")</f>
        <v/>
      </c>
      <c r="G819" s="27" t="s">
        <v>43</v>
      </c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  <c r="BI819" s="36"/>
      <c r="BJ819" s="36"/>
      <c r="BK819" s="36"/>
      <c r="BL819" s="36"/>
      <c r="BM819" s="36"/>
      <c r="BN819" s="36"/>
      <c r="BO819" s="36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  <c r="CL819" s="36"/>
      <c r="CM819" s="36"/>
      <c r="CN819" s="36"/>
      <c r="CO819" s="36"/>
      <c r="CP819" s="36"/>
      <c r="CQ819" s="36"/>
      <c r="CR819" s="36"/>
      <c r="CS819" s="36"/>
      <c r="CT819" s="36"/>
      <c r="CU819" s="36"/>
      <c r="CV819" s="36"/>
      <c r="CW819" s="36"/>
      <c r="CX819" s="36"/>
      <c r="CY819" s="36"/>
      <c r="CZ819" s="36"/>
      <c r="DA819" s="36"/>
      <c r="DB819" s="36"/>
      <c r="DC819" s="36"/>
      <c r="DD819" s="36"/>
      <c r="DE819" s="36"/>
      <c r="DF819" s="36"/>
      <c r="DG819" s="36"/>
      <c r="DH819" s="36"/>
      <c r="DI819" s="36"/>
      <c r="DJ819" s="36"/>
      <c r="DK819" s="36"/>
      <c r="DL819" s="36"/>
      <c r="DM819" s="36"/>
      <c r="DN819" s="36"/>
      <c r="DO819" s="36"/>
      <c r="DP819" s="36"/>
      <c r="DQ819" s="36"/>
      <c r="DR819" s="36"/>
      <c r="DS819" s="36"/>
      <c r="DT819" s="36"/>
      <c r="DU819" s="36"/>
      <c r="DV819" s="36"/>
      <c r="DW819" s="36"/>
      <c r="DX819" s="36"/>
      <c r="DY819" s="36"/>
      <c r="DZ819" s="36"/>
      <c r="EA819" s="36"/>
      <c r="EB819" s="36"/>
      <c r="EC819" s="36"/>
      <c r="ED819" s="36"/>
      <c r="EE819" s="36"/>
      <c r="EF819" s="36"/>
      <c r="EG819" s="36"/>
      <c r="EH819" s="36"/>
      <c r="EI819" s="36"/>
      <c r="EJ819" s="36"/>
      <c r="EK819" s="36"/>
      <c r="EL819" s="36"/>
      <c r="EM819" s="36"/>
      <c r="EN819" s="36"/>
      <c r="EO819" s="36"/>
      <c r="EP819" s="36"/>
      <c r="EQ819" s="36"/>
      <c r="ER819" s="36"/>
      <c r="ES819" s="36"/>
      <c r="ET819" s="36"/>
      <c r="EU819" s="36"/>
      <c r="EV819" s="36"/>
      <c r="EW819" s="36"/>
      <c r="EX819" s="36"/>
      <c r="EY819" s="36"/>
      <c r="EZ819" s="36"/>
      <c r="FA819" s="36"/>
      <c r="FB819" s="36"/>
      <c r="FC819" s="36"/>
      <c r="FD819" s="36"/>
      <c r="FE819" s="36"/>
      <c r="FF819" s="36"/>
      <c r="FG819" s="36"/>
      <c r="FH819" s="36"/>
      <c r="FI819" s="36"/>
      <c r="FJ819" s="36"/>
      <c r="FK819" s="36"/>
      <c r="FL819" s="36"/>
      <c r="FM819" s="36"/>
      <c r="FN819" s="36"/>
      <c r="FO819" s="36"/>
      <c r="FP819" s="36"/>
      <c r="FQ819" s="36"/>
      <c r="FR819" s="36"/>
      <c r="FS819" s="36"/>
      <c r="FT819" s="36"/>
      <c r="FU819" s="36"/>
      <c r="FV819" s="36"/>
      <c r="FW819" s="36"/>
      <c r="FX819" s="36"/>
      <c r="FY819" s="36"/>
      <c r="FZ819" s="36"/>
      <c r="GA819" s="36"/>
      <c r="GB819" s="36"/>
      <c r="GC819" s="36"/>
      <c r="GD819" s="36"/>
      <c r="GE819" s="37"/>
    </row>
    <row r="820" spans="1:187" s="25" customFormat="1" ht="20.149999999999999" customHeight="1" x14ac:dyDescent="0.35">
      <c r="A820" s="212"/>
      <c r="B820" s="214"/>
      <c r="C820" s="216"/>
      <c r="D820" s="216"/>
      <c r="E820" s="218"/>
      <c r="F820" s="200"/>
      <c r="G820" s="28" t="s">
        <v>44</v>
      </c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  <c r="CU820" s="38"/>
      <c r="CV820" s="38"/>
      <c r="CW820" s="38"/>
      <c r="CX820" s="38"/>
      <c r="CY820" s="38"/>
      <c r="CZ820" s="38"/>
      <c r="DA820" s="38"/>
      <c r="DB820" s="38"/>
      <c r="DC820" s="38"/>
      <c r="DD820" s="38"/>
      <c r="DE820" s="38"/>
      <c r="DF820" s="38"/>
      <c r="DG820" s="38"/>
      <c r="DH820" s="38"/>
      <c r="DI820" s="38"/>
      <c r="DJ820" s="38"/>
      <c r="DK820" s="38"/>
      <c r="DL820" s="38"/>
      <c r="DM820" s="38"/>
      <c r="DN820" s="38"/>
      <c r="DO820" s="38"/>
      <c r="DP820" s="38"/>
      <c r="DQ820" s="38"/>
      <c r="DR820" s="38"/>
      <c r="DS820" s="38"/>
      <c r="DT820" s="38"/>
      <c r="DU820" s="38"/>
      <c r="DV820" s="38"/>
      <c r="DW820" s="38"/>
      <c r="DX820" s="38"/>
      <c r="DY820" s="38"/>
      <c r="DZ820" s="38"/>
      <c r="EA820" s="38"/>
      <c r="EB820" s="38"/>
      <c r="EC820" s="38"/>
      <c r="ED820" s="38"/>
      <c r="EE820" s="38"/>
      <c r="EF820" s="38"/>
      <c r="EG820" s="38"/>
      <c r="EH820" s="38"/>
      <c r="EI820" s="38"/>
      <c r="EJ820" s="38"/>
      <c r="EK820" s="38"/>
      <c r="EL820" s="38"/>
      <c r="EM820" s="38"/>
      <c r="EN820" s="38"/>
      <c r="EO820" s="38"/>
      <c r="EP820" s="38"/>
      <c r="EQ820" s="38"/>
      <c r="ER820" s="38"/>
      <c r="ES820" s="38"/>
      <c r="ET820" s="38"/>
      <c r="EU820" s="38"/>
      <c r="EV820" s="38"/>
      <c r="EW820" s="38"/>
      <c r="EX820" s="38"/>
      <c r="EY820" s="38"/>
      <c r="EZ820" s="38"/>
      <c r="FA820" s="38"/>
      <c r="FB820" s="38"/>
      <c r="FC820" s="38"/>
      <c r="FD820" s="38"/>
      <c r="FE820" s="38"/>
      <c r="FF820" s="38"/>
      <c r="FG820" s="38"/>
      <c r="FH820" s="38"/>
      <c r="FI820" s="38"/>
      <c r="FJ820" s="38"/>
      <c r="FK820" s="38"/>
      <c r="FL820" s="38"/>
      <c r="FM820" s="38"/>
      <c r="FN820" s="38"/>
      <c r="FO820" s="38"/>
      <c r="FP820" s="38"/>
      <c r="FQ820" s="38"/>
      <c r="FR820" s="38"/>
      <c r="FS820" s="38"/>
      <c r="FT820" s="38"/>
      <c r="FU820" s="38"/>
      <c r="FV820" s="38"/>
      <c r="FW820" s="38"/>
      <c r="FX820" s="38"/>
      <c r="FY820" s="38"/>
      <c r="FZ820" s="38"/>
      <c r="GA820" s="38"/>
      <c r="GB820" s="38"/>
      <c r="GC820" s="38"/>
      <c r="GD820" s="38"/>
      <c r="GE820" s="39"/>
    </row>
    <row r="821" spans="1:187" s="25" customFormat="1" ht="20.149999999999999" customHeight="1" x14ac:dyDescent="0.35">
      <c r="A821" s="203">
        <f t="shared" ref="A821" si="658">A819+1</f>
        <v>403</v>
      </c>
      <c r="B821" s="205" t="str">
        <f ca="1">HYPERLINK("#"&amp;"PAINEL!"&amp;ADDRESS(ROW(PAINEL!$B$40)+$A821,2),TRIM(INDIRECT("PAINEL!"&amp;ADDRESS(ROW(PAINEL!$B$40)+$A821,COLUMN(LANÇAMENTOS!C817)))))</f>
        <v/>
      </c>
      <c r="C821" s="207" t="str">
        <f ca="1">TRIM(INDIRECT("PAINEL!"&amp;ADDRESS(ROW(PAINEL!$B$40)+$A821,COLUMN(LANÇAMENTOS!E817))))</f>
        <v/>
      </c>
      <c r="D821" s="207" t="str">
        <f ca="1">TRIM(INDIRECT("PAINEL!"&amp;ADDRESS(ROW(PAINEL!$B$40)+$A821,COLUMN(LANÇAMENTOS!K817))))</f>
        <v/>
      </c>
      <c r="E821" s="209"/>
      <c r="F821" s="201" t="str">
        <f t="shared" ref="F821" ca="1" si="659">IF(B821&lt;&gt;"",E821+SUM(H821:GE821)-SUM(H822:GE822),"")</f>
        <v/>
      </c>
      <c r="G821" s="29" t="s">
        <v>43</v>
      </c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  <c r="CH821" s="40"/>
      <c r="CI821" s="40"/>
      <c r="CJ821" s="40"/>
      <c r="CK821" s="40"/>
      <c r="CL821" s="40"/>
      <c r="CM821" s="40"/>
      <c r="CN821" s="40"/>
      <c r="CO821" s="40"/>
      <c r="CP821" s="40"/>
      <c r="CQ821" s="40"/>
      <c r="CR821" s="40"/>
      <c r="CS821" s="40"/>
      <c r="CT821" s="40"/>
      <c r="CU821" s="40"/>
      <c r="CV821" s="40"/>
      <c r="CW821" s="40"/>
      <c r="CX821" s="40"/>
      <c r="CY821" s="40"/>
      <c r="CZ821" s="40"/>
      <c r="DA821" s="40"/>
      <c r="DB821" s="40"/>
      <c r="DC821" s="40"/>
      <c r="DD821" s="40"/>
      <c r="DE821" s="40"/>
      <c r="DF821" s="40"/>
      <c r="DG821" s="40"/>
      <c r="DH821" s="40"/>
      <c r="DI821" s="40"/>
      <c r="DJ821" s="40"/>
      <c r="DK821" s="40"/>
      <c r="DL821" s="40"/>
      <c r="DM821" s="40"/>
      <c r="DN821" s="40"/>
      <c r="DO821" s="40"/>
      <c r="DP821" s="40"/>
      <c r="DQ821" s="40"/>
      <c r="DR821" s="40"/>
      <c r="DS821" s="40"/>
      <c r="DT821" s="40"/>
      <c r="DU821" s="40"/>
      <c r="DV821" s="40"/>
      <c r="DW821" s="40"/>
      <c r="DX821" s="40"/>
      <c r="DY821" s="40"/>
      <c r="DZ821" s="40"/>
      <c r="EA821" s="40"/>
      <c r="EB821" s="40"/>
      <c r="EC821" s="40"/>
      <c r="ED821" s="40"/>
      <c r="EE821" s="40"/>
      <c r="EF821" s="40"/>
      <c r="EG821" s="40"/>
      <c r="EH821" s="40"/>
      <c r="EI821" s="40"/>
      <c r="EJ821" s="40"/>
      <c r="EK821" s="40"/>
      <c r="EL821" s="40"/>
      <c r="EM821" s="40"/>
      <c r="EN821" s="40"/>
      <c r="EO821" s="40"/>
      <c r="EP821" s="40"/>
      <c r="EQ821" s="40"/>
      <c r="ER821" s="40"/>
      <c r="ES821" s="40"/>
      <c r="ET821" s="40"/>
      <c r="EU821" s="40"/>
      <c r="EV821" s="40"/>
      <c r="EW821" s="40"/>
      <c r="EX821" s="40"/>
      <c r="EY821" s="40"/>
      <c r="EZ821" s="40"/>
      <c r="FA821" s="40"/>
      <c r="FB821" s="40"/>
      <c r="FC821" s="40"/>
      <c r="FD821" s="40"/>
      <c r="FE821" s="40"/>
      <c r="FF821" s="40"/>
      <c r="FG821" s="40"/>
      <c r="FH821" s="40"/>
      <c r="FI821" s="40"/>
      <c r="FJ821" s="40"/>
      <c r="FK821" s="40"/>
      <c r="FL821" s="40"/>
      <c r="FM821" s="40"/>
      <c r="FN821" s="40"/>
      <c r="FO821" s="40"/>
      <c r="FP821" s="40"/>
      <c r="FQ821" s="40"/>
      <c r="FR821" s="40"/>
      <c r="FS821" s="40"/>
      <c r="FT821" s="40"/>
      <c r="FU821" s="40"/>
      <c r="FV821" s="40"/>
      <c r="FW821" s="40"/>
      <c r="FX821" s="40"/>
      <c r="FY821" s="40"/>
      <c r="FZ821" s="40"/>
      <c r="GA821" s="40"/>
      <c r="GB821" s="40"/>
      <c r="GC821" s="40"/>
      <c r="GD821" s="40"/>
      <c r="GE821" s="41"/>
    </row>
    <row r="822" spans="1:187" s="25" customFormat="1" ht="20.149999999999999" customHeight="1" x14ac:dyDescent="0.35">
      <c r="A822" s="204"/>
      <c r="B822" s="206"/>
      <c r="C822" s="208"/>
      <c r="D822" s="208"/>
      <c r="E822" s="210"/>
      <c r="F822" s="202"/>
      <c r="G822" s="26" t="s">
        <v>44</v>
      </c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DN822" s="35"/>
      <c r="DO822" s="35"/>
      <c r="DP822" s="35"/>
      <c r="DQ822" s="35"/>
      <c r="DR822" s="35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  <c r="FL822" s="35"/>
      <c r="FM822" s="35"/>
      <c r="FN822" s="35"/>
      <c r="FO822" s="35"/>
      <c r="FP822" s="35"/>
      <c r="FQ822" s="35"/>
      <c r="FR822" s="35"/>
      <c r="FS822" s="35"/>
      <c r="FT822" s="35"/>
      <c r="FU822" s="35"/>
      <c r="FV822" s="35"/>
      <c r="FW822" s="35"/>
      <c r="FX822" s="35"/>
      <c r="FY822" s="35"/>
      <c r="FZ822" s="35"/>
      <c r="GA822" s="35"/>
      <c r="GB822" s="35"/>
      <c r="GC822" s="35"/>
      <c r="GD822" s="35"/>
      <c r="GE822" s="42"/>
    </row>
    <row r="823" spans="1:187" s="25" customFormat="1" ht="20.149999999999999" customHeight="1" x14ac:dyDescent="0.35">
      <c r="A823" s="211">
        <f t="shared" si="638"/>
        <v>404</v>
      </c>
      <c r="B823" s="213" t="str">
        <f ca="1">HYPERLINK("#"&amp;"PAINEL!"&amp;ADDRESS(ROW(PAINEL!$B$40)+$A823,2),TRIM(INDIRECT("PAINEL!"&amp;ADDRESS(ROW(PAINEL!$B$40)+$A823,COLUMN(LANÇAMENTOS!C819)))))</f>
        <v/>
      </c>
      <c r="C823" s="215" t="str">
        <f ca="1">TRIM(INDIRECT("PAINEL!"&amp;ADDRESS(ROW(PAINEL!$B$40)+$A823,COLUMN(LANÇAMENTOS!E819))))</f>
        <v/>
      </c>
      <c r="D823" s="215" t="str">
        <f ca="1">TRIM(INDIRECT("PAINEL!"&amp;ADDRESS(ROW(PAINEL!$B$40)+$A823,COLUMN(LANÇAMENTOS!K819))))</f>
        <v/>
      </c>
      <c r="E823" s="217"/>
      <c r="F823" s="199" t="str">
        <f t="shared" ref="F823" ca="1" si="660">IF(B823&lt;&gt;"",E823+SUM(H823:GE823)-SUM(H824:GE824),"")</f>
        <v/>
      </c>
      <c r="G823" s="27" t="s">
        <v>43</v>
      </c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  <c r="BI823" s="36"/>
      <c r="BJ823" s="36"/>
      <c r="BK823" s="36"/>
      <c r="BL823" s="36"/>
      <c r="BM823" s="36"/>
      <c r="BN823" s="36"/>
      <c r="BO823" s="36"/>
      <c r="BP823" s="36"/>
      <c r="BQ823" s="36"/>
      <c r="BR823" s="36"/>
      <c r="BS823" s="36"/>
      <c r="BT823" s="36"/>
      <c r="BU823" s="36"/>
      <c r="BV823" s="36"/>
      <c r="BW823" s="36"/>
      <c r="BX823" s="36"/>
      <c r="BY823" s="36"/>
      <c r="BZ823" s="36"/>
      <c r="CA823" s="36"/>
      <c r="CB823" s="36"/>
      <c r="CC823" s="36"/>
      <c r="CD823" s="36"/>
      <c r="CE823" s="36"/>
      <c r="CF823" s="36"/>
      <c r="CG823" s="36"/>
      <c r="CH823" s="36"/>
      <c r="CI823" s="36"/>
      <c r="CJ823" s="36"/>
      <c r="CK823" s="36"/>
      <c r="CL823" s="36"/>
      <c r="CM823" s="36"/>
      <c r="CN823" s="36"/>
      <c r="CO823" s="36"/>
      <c r="CP823" s="36"/>
      <c r="CQ823" s="36"/>
      <c r="CR823" s="36"/>
      <c r="CS823" s="36"/>
      <c r="CT823" s="36"/>
      <c r="CU823" s="36"/>
      <c r="CV823" s="36"/>
      <c r="CW823" s="36"/>
      <c r="CX823" s="36"/>
      <c r="CY823" s="36"/>
      <c r="CZ823" s="36"/>
      <c r="DA823" s="36"/>
      <c r="DB823" s="36"/>
      <c r="DC823" s="36"/>
      <c r="DD823" s="36"/>
      <c r="DE823" s="36"/>
      <c r="DF823" s="36"/>
      <c r="DG823" s="36"/>
      <c r="DH823" s="36"/>
      <c r="DI823" s="36"/>
      <c r="DJ823" s="36"/>
      <c r="DK823" s="36"/>
      <c r="DL823" s="36"/>
      <c r="DM823" s="36"/>
      <c r="DN823" s="36"/>
      <c r="DO823" s="36"/>
      <c r="DP823" s="36"/>
      <c r="DQ823" s="36"/>
      <c r="DR823" s="36"/>
      <c r="DS823" s="36"/>
      <c r="DT823" s="36"/>
      <c r="DU823" s="36"/>
      <c r="DV823" s="36"/>
      <c r="DW823" s="36"/>
      <c r="DX823" s="36"/>
      <c r="DY823" s="36"/>
      <c r="DZ823" s="36"/>
      <c r="EA823" s="36"/>
      <c r="EB823" s="36"/>
      <c r="EC823" s="36"/>
      <c r="ED823" s="36"/>
      <c r="EE823" s="36"/>
      <c r="EF823" s="36"/>
      <c r="EG823" s="36"/>
      <c r="EH823" s="36"/>
      <c r="EI823" s="36"/>
      <c r="EJ823" s="36"/>
      <c r="EK823" s="36"/>
      <c r="EL823" s="36"/>
      <c r="EM823" s="36"/>
      <c r="EN823" s="36"/>
      <c r="EO823" s="36"/>
      <c r="EP823" s="36"/>
      <c r="EQ823" s="36"/>
      <c r="ER823" s="36"/>
      <c r="ES823" s="36"/>
      <c r="ET823" s="36"/>
      <c r="EU823" s="36"/>
      <c r="EV823" s="36"/>
      <c r="EW823" s="36"/>
      <c r="EX823" s="36"/>
      <c r="EY823" s="36"/>
      <c r="EZ823" s="36"/>
      <c r="FA823" s="36"/>
      <c r="FB823" s="36"/>
      <c r="FC823" s="36"/>
      <c r="FD823" s="36"/>
      <c r="FE823" s="36"/>
      <c r="FF823" s="36"/>
      <c r="FG823" s="36"/>
      <c r="FH823" s="36"/>
      <c r="FI823" s="36"/>
      <c r="FJ823" s="36"/>
      <c r="FK823" s="36"/>
      <c r="FL823" s="36"/>
      <c r="FM823" s="36"/>
      <c r="FN823" s="36"/>
      <c r="FO823" s="36"/>
      <c r="FP823" s="36"/>
      <c r="FQ823" s="36"/>
      <c r="FR823" s="36"/>
      <c r="FS823" s="36"/>
      <c r="FT823" s="36"/>
      <c r="FU823" s="36"/>
      <c r="FV823" s="36"/>
      <c r="FW823" s="36"/>
      <c r="FX823" s="36"/>
      <c r="FY823" s="36"/>
      <c r="FZ823" s="36"/>
      <c r="GA823" s="36"/>
      <c r="GB823" s="36"/>
      <c r="GC823" s="36"/>
      <c r="GD823" s="36"/>
      <c r="GE823" s="37"/>
    </row>
    <row r="824" spans="1:187" s="25" customFormat="1" ht="20.149999999999999" customHeight="1" x14ac:dyDescent="0.35">
      <c r="A824" s="212"/>
      <c r="B824" s="214"/>
      <c r="C824" s="216"/>
      <c r="D824" s="216"/>
      <c r="E824" s="218"/>
      <c r="F824" s="200"/>
      <c r="G824" s="28" t="s">
        <v>44</v>
      </c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  <c r="CU824" s="38"/>
      <c r="CV824" s="38"/>
      <c r="CW824" s="38"/>
      <c r="CX824" s="38"/>
      <c r="CY824" s="38"/>
      <c r="CZ824" s="38"/>
      <c r="DA824" s="38"/>
      <c r="DB824" s="38"/>
      <c r="DC824" s="38"/>
      <c r="DD824" s="38"/>
      <c r="DE824" s="38"/>
      <c r="DF824" s="38"/>
      <c r="DG824" s="38"/>
      <c r="DH824" s="38"/>
      <c r="DI824" s="38"/>
      <c r="DJ824" s="38"/>
      <c r="DK824" s="38"/>
      <c r="DL824" s="38"/>
      <c r="DM824" s="38"/>
      <c r="DN824" s="38"/>
      <c r="DO824" s="38"/>
      <c r="DP824" s="38"/>
      <c r="DQ824" s="38"/>
      <c r="DR824" s="38"/>
      <c r="DS824" s="38"/>
      <c r="DT824" s="38"/>
      <c r="DU824" s="38"/>
      <c r="DV824" s="38"/>
      <c r="DW824" s="38"/>
      <c r="DX824" s="38"/>
      <c r="DY824" s="38"/>
      <c r="DZ824" s="38"/>
      <c r="EA824" s="38"/>
      <c r="EB824" s="38"/>
      <c r="EC824" s="38"/>
      <c r="ED824" s="38"/>
      <c r="EE824" s="38"/>
      <c r="EF824" s="38"/>
      <c r="EG824" s="38"/>
      <c r="EH824" s="38"/>
      <c r="EI824" s="38"/>
      <c r="EJ824" s="38"/>
      <c r="EK824" s="38"/>
      <c r="EL824" s="38"/>
      <c r="EM824" s="38"/>
      <c r="EN824" s="38"/>
      <c r="EO824" s="38"/>
      <c r="EP824" s="38"/>
      <c r="EQ824" s="38"/>
      <c r="ER824" s="38"/>
      <c r="ES824" s="38"/>
      <c r="ET824" s="38"/>
      <c r="EU824" s="38"/>
      <c r="EV824" s="38"/>
      <c r="EW824" s="38"/>
      <c r="EX824" s="38"/>
      <c r="EY824" s="38"/>
      <c r="EZ824" s="38"/>
      <c r="FA824" s="38"/>
      <c r="FB824" s="38"/>
      <c r="FC824" s="38"/>
      <c r="FD824" s="38"/>
      <c r="FE824" s="38"/>
      <c r="FF824" s="38"/>
      <c r="FG824" s="38"/>
      <c r="FH824" s="38"/>
      <c r="FI824" s="38"/>
      <c r="FJ824" s="38"/>
      <c r="FK824" s="38"/>
      <c r="FL824" s="38"/>
      <c r="FM824" s="38"/>
      <c r="FN824" s="38"/>
      <c r="FO824" s="38"/>
      <c r="FP824" s="38"/>
      <c r="FQ824" s="38"/>
      <c r="FR824" s="38"/>
      <c r="FS824" s="38"/>
      <c r="FT824" s="38"/>
      <c r="FU824" s="38"/>
      <c r="FV824" s="38"/>
      <c r="FW824" s="38"/>
      <c r="FX824" s="38"/>
      <c r="FY824" s="38"/>
      <c r="FZ824" s="38"/>
      <c r="GA824" s="38"/>
      <c r="GB824" s="38"/>
      <c r="GC824" s="38"/>
      <c r="GD824" s="38"/>
      <c r="GE824" s="39"/>
    </row>
    <row r="825" spans="1:187" s="25" customFormat="1" ht="20.149999999999999" customHeight="1" x14ac:dyDescent="0.35">
      <c r="A825" s="203">
        <f t="shared" ref="A825" si="661">A823+1</f>
        <v>405</v>
      </c>
      <c r="B825" s="205" t="str">
        <f ca="1">HYPERLINK("#"&amp;"PAINEL!"&amp;ADDRESS(ROW(PAINEL!$B$40)+$A825,2),TRIM(INDIRECT("PAINEL!"&amp;ADDRESS(ROW(PAINEL!$B$40)+$A825,COLUMN(LANÇAMENTOS!C821)))))</f>
        <v/>
      </c>
      <c r="C825" s="207" t="str">
        <f ca="1">TRIM(INDIRECT("PAINEL!"&amp;ADDRESS(ROW(PAINEL!$B$40)+$A825,COLUMN(LANÇAMENTOS!E821))))</f>
        <v/>
      </c>
      <c r="D825" s="207" t="str">
        <f ca="1">TRIM(INDIRECT("PAINEL!"&amp;ADDRESS(ROW(PAINEL!$B$40)+$A825,COLUMN(LANÇAMENTOS!K821))))</f>
        <v/>
      </c>
      <c r="E825" s="209"/>
      <c r="F825" s="201" t="str">
        <f t="shared" ref="F825" ca="1" si="662">IF(B825&lt;&gt;"",E825+SUM(H825:GE825)-SUM(H826:GE826),"")</f>
        <v/>
      </c>
      <c r="G825" s="29" t="s">
        <v>43</v>
      </c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  <c r="CH825" s="40"/>
      <c r="CI825" s="40"/>
      <c r="CJ825" s="40"/>
      <c r="CK825" s="40"/>
      <c r="CL825" s="40"/>
      <c r="CM825" s="40"/>
      <c r="CN825" s="40"/>
      <c r="CO825" s="40"/>
      <c r="CP825" s="40"/>
      <c r="CQ825" s="40"/>
      <c r="CR825" s="40"/>
      <c r="CS825" s="40"/>
      <c r="CT825" s="40"/>
      <c r="CU825" s="40"/>
      <c r="CV825" s="40"/>
      <c r="CW825" s="40"/>
      <c r="CX825" s="40"/>
      <c r="CY825" s="40"/>
      <c r="CZ825" s="40"/>
      <c r="DA825" s="40"/>
      <c r="DB825" s="40"/>
      <c r="DC825" s="40"/>
      <c r="DD825" s="40"/>
      <c r="DE825" s="40"/>
      <c r="DF825" s="40"/>
      <c r="DG825" s="40"/>
      <c r="DH825" s="40"/>
      <c r="DI825" s="40"/>
      <c r="DJ825" s="40"/>
      <c r="DK825" s="40"/>
      <c r="DL825" s="40"/>
      <c r="DM825" s="40"/>
      <c r="DN825" s="40"/>
      <c r="DO825" s="40"/>
      <c r="DP825" s="40"/>
      <c r="DQ825" s="40"/>
      <c r="DR825" s="40"/>
      <c r="DS825" s="40"/>
      <c r="DT825" s="40"/>
      <c r="DU825" s="40"/>
      <c r="DV825" s="40"/>
      <c r="DW825" s="40"/>
      <c r="DX825" s="40"/>
      <c r="DY825" s="40"/>
      <c r="DZ825" s="40"/>
      <c r="EA825" s="40"/>
      <c r="EB825" s="40"/>
      <c r="EC825" s="40"/>
      <c r="ED825" s="40"/>
      <c r="EE825" s="40"/>
      <c r="EF825" s="40"/>
      <c r="EG825" s="40"/>
      <c r="EH825" s="40"/>
      <c r="EI825" s="40"/>
      <c r="EJ825" s="40"/>
      <c r="EK825" s="40"/>
      <c r="EL825" s="40"/>
      <c r="EM825" s="40"/>
      <c r="EN825" s="40"/>
      <c r="EO825" s="40"/>
      <c r="EP825" s="40"/>
      <c r="EQ825" s="40"/>
      <c r="ER825" s="40"/>
      <c r="ES825" s="40"/>
      <c r="ET825" s="40"/>
      <c r="EU825" s="40"/>
      <c r="EV825" s="40"/>
      <c r="EW825" s="40"/>
      <c r="EX825" s="40"/>
      <c r="EY825" s="40"/>
      <c r="EZ825" s="40"/>
      <c r="FA825" s="40"/>
      <c r="FB825" s="40"/>
      <c r="FC825" s="40"/>
      <c r="FD825" s="40"/>
      <c r="FE825" s="40"/>
      <c r="FF825" s="40"/>
      <c r="FG825" s="40"/>
      <c r="FH825" s="40"/>
      <c r="FI825" s="40"/>
      <c r="FJ825" s="40"/>
      <c r="FK825" s="40"/>
      <c r="FL825" s="40"/>
      <c r="FM825" s="40"/>
      <c r="FN825" s="40"/>
      <c r="FO825" s="40"/>
      <c r="FP825" s="40"/>
      <c r="FQ825" s="40"/>
      <c r="FR825" s="40"/>
      <c r="FS825" s="40"/>
      <c r="FT825" s="40"/>
      <c r="FU825" s="40"/>
      <c r="FV825" s="40"/>
      <c r="FW825" s="40"/>
      <c r="FX825" s="40"/>
      <c r="FY825" s="40"/>
      <c r="FZ825" s="40"/>
      <c r="GA825" s="40"/>
      <c r="GB825" s="40"/>
      <c r="GC825" s="40"/>
      <c r="GD825" s="40"/>
      <c r="GE825" s="41"/>
    </row>
    <row r="826" spans="1:187" s="25" customFormat="1" ht="20.149999999999999" customHeight="1" x14ac:dyDescent="0.35">
      <c r="A826" s="204"/>
      <c r="B826" s="206"/>
      <c r="C826" s="208"/>
      <c r="D826" s="208"/>
      <c r="E826" s="210"/>
      <c r="F826" s="202"/>
      <c r="G826" s="26" t="s">
        <v>44</v>
      </c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DN826" s="35"/>
      <c r="DO826" s="35"/>
      <c r="DP826" s="35"/>
      <c r="DQ826" s="35"/>
      <c r="DR826" s="35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  <c r="FL826" s="35"/>
      <c r="FM826" s="35"/>
      <c r="FN826" s="35"/>
      <c r="FO826" s="35"/>
      <c r="FP826" s="35"/>
      <c r="FQ826" s="35"/>
      <c r="FR826" s="35"/>
      <c r="FS826" s="35"/>
      <c r="FT826" s="35"/>
      <c r="FU826" s="35"/>
      <c r="FV826" s="35"/>
      <c r="FW826" s="35"/>
      <c r="FX826" s="35"/>
      <c r="FY826" s="35"/>
      <c r="FZ826" s="35"/>
      <c r="GA826" s="35"/>
      <c r="GB826" s="35"/>
      <c r="GC826" s="35"/>
      <c r="GD826" s="35"/>
      <c r="GE826" s="42"/>
    </row>
    <row r="827" spans="1:187" s="25" customFormat="1" ht="20.149999999999999" customHeight="1" x14ac:dyDescent="0.35">
      <c r="A827" s="211">
        <f t="shared" si="638"/>
        <v>406</v>
      </c>
      <c r="B827" s="213" t="str">
        <f ca="1">HYPERLINK("#"&amp;"PAINEL!"&amp;ADDRESS(ROW(PAINEL!$B$40)+$A827,2),TRIM(INDIRECT("PAINEL!"&amp;ADDRESS(ROW(PAINEL!$B$40)+$A827,COLUMN(LANÇAMENTOS!C823)))))</f>
        <v/>
      </c>
      <c r="C827" s="215" t="str">
        <f ca="1">TRIM(INDIRECT("PAINEL!"&amp;ADDRESS(ROW(PAINEL!$B$40)+$A827,COLUMN(LANÇAMENTOS!E823))))</f>
        <v/>
      </c>
      <c r="D827" s="215" t="str">
        <f ca="1">TRIM(INDIRECT("PAINEL!"&amp;ADDRESS(ROW(PAINEL!$B$40)+$A827,COLUMN(LANÇAMENTOS!K823))))</f>
        <v/>
      </c>
      <c r="E827" s="217"/>
      <c r="F827" s="199" t="str">
        <f t="shared" ref="F827" ca="1" si="663">IF(B827&lt;&gt;"",E827+SUM(H827:GE827)-SUM(H828:GE828),"")</f>
        <v/>
      </c>
      <c r="G827" s="27" t="s">
        <v>43</v>
      </c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  <c r="BI827" s="36"/>
      <c r="BJ827" s="36"/>
      <c r="BK827" s="36"/>
      <c r="BL827" s="36"/>
      <c r="BM827" s="36"/>
      <c r="BN827" s="36"/>
      <c r="BO827" s="36"/>
      <c r="BP827" s="36"/>
      <c r="BQ827" s="36"/>
      <c r="BR827" s="36"/>
      <c r="BS827" s="36"/>
      <c r="BT827" s="36"/>
      <c r="BU827" s="36"/>
      <c r="BV827" s="36"/>
      <c r="BW827" s="36"/>
      <c r="BX827" s="36"/>
      <c r="BY827" s="36"/>
      <c r="BZ827" s="36"/>
      <c r="CA827" s="36"/>
      <c r="CB827" s="36"/>
      <c r="CC827" s="36"/>
      <c r="CD827" s="36"/>
      <c r="CE827" s="36"/>
      <c r="CF827" s="36"/>
      <c r="CG827" s="36"/>
      <c r="CH827" s="36"/>
      <c r="CI827" s="36"/>
      <c r="CJ827" s="36"/>
      <c r="CK827" s="36"/>
      <c r="CL827" s="36"/>
      <c r="CM827" s="36"/>
      <c r="CN827" s="36"/>
      <c r="CO827" s="36"/>
      <c r="CP827" s="36"/>
      <c r="CQ827" s="36"/>
      <c r="CR827" s="36"/>
      <c r="CS827" s="36"/>
      <c r="CT827" s="36"/>
      <c r="CU827" s="36"/>
      <c r="CV827" s="36"/>
      <c r="CW827" s="36"/>
      <c r="CX827" s="36"/>
      <c r="CY827" s="36"/>
      <c r="CZ827" s="36"/>
      <c r="DA827" s="36"/>
      <c r="DB827" s="36"/>
      <c r="DC827" s="36"/>
      <c r="DD827" s="36"/>
      <c r="DE827" s="36"/>
      <c r="DF827" s="36"/>
      <c r="DG827" s="36"/>
      <c r="DH827" s="36"/>
      <c r="DI827" s="36"/>
      <c r="DJ827" s="36"/>
      <c r="DK827" s="36"/>
      <c r="DL827" s="36"/>
      <c r="DM827" s="36"/>
      <c r="DN827" s="36"/>
      <c r="DO827" s="36"/>
      <c r="DP827" s="36"/>
      <c r="DQ827" s="36"/>
      <c r="DR827" s="36"/>
      <c r="DS827" s="36"/>
      <c r="DT827" s="36"/>
      <c r="DU827" s="36"/>
      <c r="DV827" s="36"/>
      <c r="DW827" s="36"/>
      <c r="DX827" s="36"/>
      <c r="DY827" s="36"/>
      <c r="DZ827" s="36"/>
      <c r="EA827" s="36"/>
      <c r="EB827" s="36"/>
      <c r="EC827" s="36"/>
      <c r="ED827" s="36"/>
      <c r="EE827" s="36"/>
      <c r="EF827" s="36"/>
      <c r="EG827" s="36"/>
      <c r="EH827" s="36"/>
      <c r="EI827" s="36"/>
      <c r="EJ827" s="36"/>
      <c r="EK827" s="36"/>
      <c r="EL827" s="36"/>
      <c r="EM827" s="36"/>
      <c r="EN827" s="36"/>
      <c r="EO827" s="36"/>
      <c r="EP827" s="36"/>
      <c r="EQ827" s="36"/>
      <c r="ER827" s="36"/>
      <c r="ES827" s="36"/>
      <c r="ET827" s="36"/>
      <c r="EU827" s="36"/>
      <c r="EV827" s="36"/>
      <c r="EW827" s="36"/>
      <c r="EX827" s="36"/>
      <c r="EY827" s="36"/>
      <c r="EZ827" s="36"/>
      <c r="FA827" s="36"/>
      <c r="FB827" s="36"/>
      <c r="FC827" s="36"/>
      <c r="FD827" s="36"/>
      <c r="FE827" s="36"/>
      <c r="FF827" s="36"/>
      <c r="FG827" s="36"/>
      <c r="FH827" s="36"/>
      <c r="FI827" s="36"/>
      <c r="FJ827" s="36"/>
      <c r="FK827" s="36"/>
      <c r="FL827" s="36"/>
      <c r="FM827" s="36"/>
      <c r="FN827" s="36"/>
      <c r="FO827" s="36"/>
      <c r="FP827" s="36"/>
      <c r="FQ827" s="36"/>
      <c r="FR827" s="36"/>
      <c r="FS827" s="36"/>
      <c r="FT827" s="36"/>
      <c r="FU827" s="36"/>
      <c r="FV827" s="36"/>
      <c r="FW827" s="36"/>
      <c r="FX827" s="36"/>
      <c r="FY827" s="36"/>
      <c r="FZ827" s="36"/>
      <c r="GA827" s="36"/>
      <c r="GB827" s="36"/>
      <c r="GC827" s="36"/>
      <c r="GD827" s="36"/>
      <c r="GE827" s="37"/>
    </row>
    <row r="828" spans="1:187" s="25" customFormat="1" ht="20.149999999999999" customHeight="1" x14ac:dyDescent="0.35">
      <c r="A828" s="212"/>
      <c r="B828" s="214"/>
      <c r="C828" s="216"/>
      <c r="D828" s="216"/>
      <c r="E828" s="218"/>
      <c r="F828" s="200"/>
      <c r="G828" s="28" t="s">
        <v>44</v>
      </c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  <c r="CU828" s="38"/>
      <c r="CV828" s="38"/>
      <c r="CW828" s="38"/>
      <c r="CX828" s="38"/>
      <c r="CY828" s="38"/>
      <c r="CZ828" s="38"/>
      <c r="DA828" s="38"/>
      <c r="DB828" s="38"/>
      <c r="DC828" s="38"/>
      <c r="DD828" s="38"/>
      <c r="DE828" s="38"/>
      <c r="DF828" s="38"/>
      <c r="DG828" s="38"/>
      <c r="DH828" s="38"/>
      <c r="DI828" s="38"/>
      <c r="DJ828" s="38"/>
      <c r="DK828" s="38"/>
      <c r="DL828" s="38"/>
      <c r="DM828" s="38"/>
      <c r="DN828" s="38"/>
      <c r="DO828" s="38"/>
      <c r="DP828" s="38"/>
      <c r="DQ828" s="38"/>
      <c r="DR828" s="38"/>
      <c r="DS828" s="38"/>
      <c r="DT828" s="38"/>
      <c r="DU828" s="38"/>
      <c r="DV828" s="38"/>
      <c r="DW828" s="38"/>
      <c r="DX828" s="38"/>
      <c r="DY828" s="38"/>
      <c r="DZ828" s="38"/>
      <c r="EA828" s="38"/>
      <c r="EB828" s="38"/>
      <c r="EC828" s="38"/>
      <c r="ED828" s="38"/>
      <c r="EE828" s="38"/>
      <c r="EF828" s="38"/>
      <c r="EG828" s="38"/>
      <c r="EH828" s="38"/>
      <c r="EI828" s="38"/>
      <c r="EJ828" s="38"/>
      <c r="EK828" s="38"/>
      <c r="EL828" s="38"/>
      <c r="EM828" s="38"/>
      <c r="EN828" s="38"/>
      <c r="EO828" s="38"/>
      <c r="EP828" s="38"/>
      <c r="EQ828" s="38"/>
      <c r="ER828" s="38"/>
      <c r="ES828" s="38"/>
      <c r="ET828" s="38"/>
      <c r="EU828" s="38"/>
      <c r="EV828" s="38"/>
      <c r="EW828" s="38"/>
      <c r="EX828" s="38"/>
      <c r="EY828" s="38"/>
      <c r="EZ828" s="38"/>
      <c r="FA828" s="38"/>
      <c r="FB828" s="38"/>
      <c r="FC828" s="38"/>
      <c r="FD828" s="38"/>
      <c r="FE828" s="38"/>
      <c r="FF828" s="38"/>
      <c r="FG828" s="38"/>
      <c r="FH828" s="38"/>
      <c r="FI828" s="38"/>
      <c r="FJ828" s="38"/>
      <c r="FK828" s="38"/>
      <c r="FL828" s="38"/>
      <c r="FM828" s="38"/>
      <c r="FN828" s="38"/>
      <c r="FO828" s="38"/>
      <c r="FP828" s="38"/>
      <c r="FQ828" s="38"/>
      <c r="FR828" s="38"/>
      <c r="FS828" s="38"/>
      <c r="FT828" s="38"/>
      <c r="FU828" s="38"/>
      <c r="FV828" s="38"/>
      <c r="FW828" s="38"/>
      <c r="FX828" s="38"/>
      <c r="FY828" s="38"/>
      <c r="FZ828" s="38"/>
      <c r="GA828" s="38"/>
      <c r="GB828" s="38"/>
      <c r="GC828" s="38"/>
      <c r="GD828" s="38"/>
      <c r="GE828" s="39"/>
    </row>
    <row r="829" spans="1:187" s="25" customFormat="1" ht="20.149999999999999" customHeight="1" x14ac:dyDescent="0.35">
      <c r="A829" s="203">
        <f t="shared" ref="A829" si="664">A827+1</f>
        <v>407</v>
      </c>
      <c r="B829" s="205" t="str">
        <f ca="1">HYPERLINK("#"&amp;"PAINEL!"&amp;ADDRESS(ROW(PAINEL!$B$40)+$A829,2),TRIM(INDIRECT("PAINEL!"&amp;ADDRESS(ROW(PAINEL!$B$40)+$A829,COLUMN(LANÇAMENTOS!C825)))))</f>
        <v/>
      </c>
      <c r="C829" s="207" t="str">
        <f ca="1">TRIM(INDIRECT("PAINEL!"&amp;ADDRESS(ROW(PAINEL!$B$40)+$A829,COLUMN(LANÇAMENTOS!E825))))</f>
        <v/>
      </c>
      <c r="D829" s="207" t="str">
        <f ca="1">TRIM(INDIRECT("PAINEL!"&amp;ADDRESS(ROW(PAINEL!$B$40)+$A829,COLUMN(LANÇAMENTOS!K825))))</f>
        <v/>
      </c>
      <c r="E829" s="209"/>
      <c r="F829" s="201" t="str">
        <f t="shared" ref="F829" ca="1" si="665">IF(B829&lt;&gt;"",E829+SUM(H829:GE829)-SUM(H830:GE830),"")</f>
        <v/>
      </c>
      <c r="G829" s="29" t="s">
        <v>43</v>
      </c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  <c r="CH829" s="40"/>
      <c r="CI829" s="40"/>
      <c r="CJ829" s="40"/>
      <c r="CK829" s="40"/>
      <c r="CL829" s="40"/>
      <c r="CM829" s="40"/>
      <c r="CN829" s="40"/>
      <c r="CO829" s="40"/>
      <c r="CP829" s="40"/>
      <c r="CQ829" s="40"/>
      <c r="CR829" s="40"/>
      <c r="CS829" s="40"/>
      <c r="CT829" s="40"/>
      <c r="CU829" s="40"/>
      <c r="CV829" s="40"/>
      <c r="CW829" s="40"/>
      <c r="CX829" s="40"/>
      <c r="CY829" s="40"/>
      <c r="CZ829" s="40"/>
      <c r="DA829" s="40"/>
      <c r="DB829" s="40"/>
      <c r="DC829" s="40"/>
      <c r="DD829" s="40"/>
      <c r="DE829" s="40"/>
      <c r="DF829" s="40"/>
      <c r="DG829" s="40"/>
      <c r="DH829" s="40"/>
      <c r="DI829" s="40"/>
      <c r="DJ829" s="40"/>
      <c r="DK829" s="40"/>
      <c r="DL829" s="40"/>
      <c r="DM829" s="40"/>
      <c r="DN829" s="40"/>
      <c r="DO829" s="40"/>
      <c r="DP829" s="40"/>
      <c r="DQ829" s="40"/>
      <c r="DR829" s="40"/>
      <c r="DS829" s="40"/>
      <c r="DT829" s="40"/>
      <c r="DU829" s="40"/>
      <c r="DV829" s="40"/>
      <c r="DW829" s="40"/>
      <c r="DX829" s="40"/>
      <c r="DY829" s="40"/>
      <c r="DZ829" s="40"/>
      <c r="EA829" s="40"/>
      <c r="EB829" s="40"/>
      <c r="EC829" s="40"/>
      <c r="ED829" s="40"/>
      <c r="EE829" s="40"/>
      <c r="EF829" s="40"/>
      <c r="EG829" s="40"/>
      <c r="EH829" s="40"/>
      <c r="EI829" s="40"/>
      <c r="EJ829" s="40"/>
      <c r="EK829" s="40"/>
      <c r="EL829" s="40"/>
      <c r="EM829" s="40"/>
      <c r="EN829" s="40"/>
      <c r="EO829" s="40"/>
      <c r="EP829" s="40"/>
      <c r="EQ829" s="40"/>
      <c r="ER829" s="40"/>
      <c r="ES829" s="40"/>
      <c r="ET829" s="40"/>
      <c r="EU829" s="40"/>
      <c r="EV829" s="40"/>
      <c r="EW829" s="40"/>
      <c r="EX829" s="40"/>
      <c r="EY829" s="40"/>
      <c r="EZ829" s="40"/>
      <c r="FA829" s="40"/>
      <c r="FB829" s="40"/>
      <c r="FC829" s="40"/>
      <c r="FD829" s="40"/>
      <c r="FE829" s="40"/>
      <c r="FF829" s="40"/>
      <c r="FG829" s="40"/>
      <c r="FH829" s="40"/>
      <c r="FI829" s="40"/>
      <c r="FJ829" s="40"/>
      <c r="FK829" s="40"/>
      <c r="FL829" s="40"/>
      <c r="FM829" s="40"/>
      <c r="FN829" s="40"/>
      <c r="FO829" s="40"/>
      <c r="FP829" s="40"/>
      <c r="FQ829" s="40"/>
      <c r="FR829" s="40"/>
      <c r="FS829" s="40"/>
      <c r="FT829" s="40"/>
      <c r="FU829" s="40"/>
      <c r="FV829" s="40"/>
      <c r="FW829" s="40"/>
      <c r="FX829" s="40"/>
      <c r="FY829" s="40"/>
      <c r="FZ829" s="40"/>
      <c r="GA829" s="40"/>
      <c r="GB829" s="40"/>
      <c r="GC829" s="40"/>
      <c r="GD829" s="40"/>
      <c r="GE829" s="41"/>
    </row>
    <row r="830" spans="1:187" s="25" customFormat="1" ht="20.149999999999999" customHeight="1" x14ac:dyDescent="0.35">
      <c r="A830" s="204"/>
      <c r="B830" s="206"/>
      <c r="C830" s="208"/>
      <c r="D830" s="208"/>
      <c r="E830" s="210"/>
      <c r="F830" s="202"/>
      <c r="G830" s="26" t="s">
        <v>44</v>
      </c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DN830" s="35"/>
      <c r="DO830" s="35"/>
      <c r="DP830" s="35"/>
      <c r="DQ830" s="35"/>
      <c r="DR830" s="35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  <c r="FL830" s="35"/>
      <c r="FM830" s="35"/>
      <c r="FN830" s="35"/>
      <c r="FO830" s="35"/>
      <c r="FP830" s="35"/>
      <c r="FQ830" s="35"/>
      <c r="FR830" s="35"/>
      <c r="FS830" s="35"/>
      <c r="FT830" s="35"/>
      <c r="FU830" s="35"/>
      <c r="FV830" s="35"/>
      <c r="FW830" s="35"/>
      <c r="FX830" s="35"/>
      <c r="FY830" s="35"/>
      <c r="FZ830" s="35"/>
      <c r="GA830" s="35"/>
      <c r="GB830" s="35"/>
      <c r="GC830" s="35"/>
      <c r="GD830" s="35"/>
      <c r="GE830" s="42"/>
    </row>
    <row r="831" spans="1:187" s="25" customFormat="1" ht="20.149999999999999" customHeight="1" x14ac:dyDescent="0.35">
      <c r="A831" s="211">
        <f t="shared" si="638"/>
        <v>408</v>
      </c>
      <c r="B831" s="213" t="str">
        <f ca="1">HYPERLINK("#"&amp;"PAINEL!"&amp;ADDRESS(ROW(PAINEL!$B$40)+$A831,2),TRIM(INDIRECT("PAINEL!"&amp;ADDRESS(ROW(PAINEL!$B$40)+$A831,COLUMN(LANÇAMENTOS!C827)))))</f>
        <v/>
      </c>
      <c r="C831" s="215" t="str">
        <f ca="1">TRIM(INDIRECT("PAINEL!"&amp;ADDRESS(ROW(PAINEL!$B$40)+$A831,COLUMN(LANÇAMENTOS!E827))))</f>
        <v/>
      </c>
      <c r="D831" s="215" t="str">
        <f ca="1">TRIM(INDIRECT("PAINEL!"&amp;ADDRESS(ROW(PAINEL!$B$40)+$A831,COLUMN(LANÇAMENTOS!K827))))</f>
        <v/>
      </c>
      <c r="E831" s="217"/>
      <c r="F831" s="199" t="str">
        <f t="shared" ref="F831" ca="1" si="666">IF(B831&lt;&gt;"",E831+SUM(H831:GE831)-SUM(H832:GE832),"")</f>
        <v/>
      </c>
      <c r="G831" s="27" t="s">
        <v>43</v>
      </c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6"/>
      <c r="BN831" s="36"/>
      <c r="BO831" s="36"/>
      <c r="BP831" s="36"/>
      <c r="BQ831" s="36"/>
      <c r="BR831" s="36"/>
      <c r="BS831" s="36"/>
      <c r="BT831" s="36"/>
      <c r="BU831" s="36"/>
      <c r="BV831" s="36"/>
      <c r="BW831" s="36"/>
      <c r="BX831" s="36"/>
      <c r="BY831" s="36"/>
      <c r="BZ831" s="36"/>
      <c r="CA831" s="36"/>
      <c r="CB831" s="36"/>
      <c r="CC831" s="36"/>
      <c r="CD831" s="36"/>
      <c r="CE831" s="36"/>
      <c r="CF831" s="36"/>
      <c r="CG831" s="36"/>
      <c r="CH831" s="36"/>
      <c r="CI831" s="36"/>
      <c r="CJ831" s="36"/>
      <c r="CK831" s="36"/>
      <c r="CL831" s="36"/>
      <c r="CM831" s="36"/>
      <c r="CN831" s="36"/>
      <c r="CO831" s="36"/>
      <c r="CP831" s="36"/>
      <c r="CQ831" s="36"/>
      <c r="CR831" s="36"/>
      <c r="CS831" s="36"/>
      <c r="CT831" s="36"/>
      <c r="CU831" s="36"/>
      <c r="CV831" s="36"/>
      <c r="CW831" s="36"/>
      <c r="CX831" s="36"/>
      <c r="CY831" s="36"/>
      <c r="CZ831" s="36"/>
      <c r="DA831" s="36"/>
      <c r="DB831" s="36"/>
      <c r="DC831" s="36"/>
      <c r="DD831" s="36"/>
      <c r="DE831" s="36"/>
      <c r="DF831" s="36"/>
      <c r="DG831" s="36"/>
      <c r="DH831" s="36"/>
      <c r="DI831" s="36"/>
      <c r="DJ831" s="36"/>
      <c r="DK831" s="36"/>
      <c r="DL831" s="36"/>
      <c r="DM831" s="36"/>
      <c r="DN831" s="36"/>
      <c r="DO831" s="36"/>
      <c r="DP831" s="36"/>
      <c r="DQ831" s="36"/>
      <c r="DR831" s="36"/>
      <c r="DS831" s="36"/>
      <c r="DT831" s="36"/>
      <c r="DU831" s="36"/>
      <c r="DV831" s="36"/>
      <c r="DW831" s="36"/>
      <c r="DX831" s="36"/>
      <c r="DY831" s="36"/>
      <c r="DZ831" s="36"/>
      <c r="EA831" s="36"/>
      <c r="EB831" s="36"/>
      <c r="EC831" s="36"/>
      <c r="ED831" s="36"/>
      <c r="EE831" s="36"/>
      <c r="EF831" s="36"/>
      <c r="EG831" s="36"/>
      <c r="EH831" s="36"/>
      <c r="EI831" s="36"/>
      <c r="EJ831" s="36"/>
      <c r="EK831" s="36"/>
      <c r="EL831" s="36"/>
      <c r="EM831" s="36"/>
      <c r="EN831" s="36"/>
      <c r="EO831" s="36"/>
      <c r="EP831" s="36"/>
      <c r="EQ831" s="36"/>
      <c r="ER831" s="36"/>
      <c r="ES831" s="36"/>
      <c r="ET831" s="36"/>
      <c r="EU831" s="36"/>
      <c r="EV831" s="36"/>
      <c r="EW831" s="36"/>
      <c r="EX831" s="36"/>
      <c r="EY831" s="36"/>
      <c r="EZ831" s="36"/>
      <c r="FA831" s="36"/>
      <c r="FB831" s="36"/>
      <c r="FC831" s="36"/>
      <c r="FD831" s="36"/>
      <c r="FE831" s="36"/>
      <c r="FF831" s="36"/>
      <c r="FG831" s="36"/>
      <c r="FH831" s="36"/>
      <c r="FI831" s="36"/>
      <c r="FJ831" s="36"/>
      <c r="FK831" s="36"/>
      <c r="FL831" s="36"/>
      <c r="FM831" s="36"/>
      <c r="FN831" s="36"/>
      <c r="FO831" s="36"/>
      <c r="FP831" s="36"/>
      <c r="FQ831" s="36"/>
      <c r="FR831" s="36"/>
      <c r="FS831" s="36"/>
      <c r="FT831" s="36"/>
      <c r="FU831" s="36"/>
      <c r="FV831" s="36"/>
      <c r="FW831" s="36"/>
      <c r="FX831" s="36"/>
      <c r="FY831" s="36"/>
      <c r="FZ831" s="36"/>
      <c r="GA831" s="36"/>
      <c r="GB831" s="36"/>
      <c r="GC831" s="36"/>
      <c r="GD831" s="36"/>
      <c r="GE831" s="37"/>
    </row>
    <row r="832" spans="1:187" s="25" customFormat="1" ht="20.149999999999999" customHeight="1" x14ac:dyDescent="0.35">
      <c r="A832" s="212"/>
      <c r="B832" s="214"/>
      <c r="C832" s="216"/>
      <c r="D832" s="216"/>
      <c r="E832" s="218"/>
      <c r="F832" s="200"/>
      <c r="G832" s="28" t="s">
        <v>44</v>
      </c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  <c r="CU832" s="38"/>
      <c r="CV832" s="38"/>
      <c r="CW832" s="38"/>
      <c r="CX832" s="38"/>
      <c r="CY832" s="38"/>
      <c r="CZ832" s="38"/>
      <c r="DA832" s="38"/>
      <c r="DB832" s="38"/>
      <c r="DC832" s="38"/>
      <c r="DD832" s="38"/>
      <c r="DE832" s="38"/>
      <c r="DF832" s="38"/>
      <c r="DG832" s="38"/>
      <c r="DH832" s="38"/>
      <c r="DI832" s="38"/>
      <c r="DJ832" s="38"/>
      <c r="DK832" s="38"/>
      <c r="DL832" s="38"/>
      <c r="DM832" s="38"/>
      <c r="DN832" s="38"/>
      <c r="DO832" s="38"/>
      <c r="DP832" s="38"/>
      <c r="DQ832" s="38"/>
      <c r="DR832" s="38"/>
      <c r="DS832" s="38"/>
      <c r="DT832" s="38"/>
      <c r="DU832" s="38"/>
      <c r="DV832" s="38"/>
      <c r="DW832" s="38"/>
      <c r="DX832" s="38"/>
      <c r="DY832" s="38"/>
      <c r="DZ832" s="38"/>
      <c r="EA832" s="38"/>
      <c r="EB832" s="38"/>
      <c r="EC832" s="38"/>
      <c r="ED832" s="38"/>
      <c r="EE832" s="38"/>
      <c r="EF832" s="38"/>
      <c r="EG832" s="38"/>
      <c r="EH832" s="38"/>
      <c r="EI832" s="38"/>
      <c r="EJ832" s="38"/>
      <c r="EK832" s="38"/>
      <c r="EL832" s="38"/>
      <c r="EM832" s="38"/>
      <c r="EN832" s="38"/>
      <c r="EO832" s="38"/>
      <c r="EP832" s="38"/>
      <c r="EQ832" s="38"/>
      <c r="ER832" s="38"/>
      <c r="ES832" s="38"/>
      <c r="ET832" s="38"/>
      <c r="EU832" s="38"/>
      <c r="EV832" s="38"/>
      <c r="EW832" s="38"/>
      <c r="EX832" s="38"/>
      <c r="EY832" s="38"/>
      <c r="EZ832" s="38"/>
      <c r="FA832" s="38"/>
      <c r="FB832" s="38"/>
      <c r="FC832" s="38"/>
      <c r="FD832" s="38"/>
      <c r="FE832" s="38"/>
      <c r="FF832" s="38"/>
      <c r="FG832" s="38"/>
      <c r="FH832" s="38"/>
      <c r="FI832" s="38"/>
      <c r="FJ832" s="38"/>
      <c r="FK832" s="38"/>
      <c r="FL832" s="38"/>
      <c r="FM832" s="38"/>
      <c r="FN832" s="38"/>
      <c r="FO832" s="38"/>
      <c r="FP832" s="38"/>
      <c r="FQ832" s="38"/>
      <c r="FR832" s="38"/>
      <c r="FS832" s="38"/>
      <c r="FT832" s="38"/>
      <c r="FU832" s="38"/>
      <c r="FV832" s="38"/>
      <c r="FW832" s="38"/>
      <c r="FX832" s="38"/>
      <c r="FY832" s="38"/>
      <c r="FZ832" s="38"/>
      <c r="GA832" s="38"/>
      <c r="GB832" s="38"/>
      <c r="GC832" s="38"/>
      <c r="GD832" s="38"/>
      <c r="GE832" s="39"/>
    </row>
    <row r="833" spans="1:187" s="25" customFormat="1" ht="20.149999999999999" customHeight="1" x14ac:dyDescent="0.35">
      <c r="A833" s="203">
        <f t="shared" ref="A833" si="667">A831+1</f>
        <v>409</v>
      </c>
      <c r="B833" s="205" t="str">
        <f ca="1">HYPERLINK("#"&amp;"PAINEL!"&amp;ADDRESS(ROW(PAINEL!$B$40)+$A833,2),TRIM(INDIRECT("PAINEL!"&amp;ADDRESS(ROW(PAINEL!$B$40)+$A833,COLUMN(LANÇAMENTOS!C829)))))</f>
        <v/>
      </c>
      <c r="C833" s="207" t="str">
        <f ca="1">TRIM(INDIRECT("PAINEL!"&amp;ADDRESS(ROW(PAINEL!$B$40)+$A833,COLUMN(LANÇAMENTOS!E829))))</f>
        <v/>
      </c>
      <c r="D833" s="207" t="str">
        <f ca="1">TRIM(INDIRECT("PAINEL!"&amp;ADDRESS(ROW(PAINEL!$B$40)+$A833,COLUMN(LANÇAMENTOS!K829))))</f>
        <v/>
      </c>
      <c r="E833" s="209"/>
      <c r="F833" s="201" t="str">
        <f t="shared" ref="F833" ca="1" si="668">IF(B833&lt;&gt;"",E833+SUM(H833:GE833)-SUM(H834:GE834),"")</f>
        <v/>
      </c>
      <c r="G833" s="29" t="s">
        <v>43</v>
      </c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  <c r="CH833" s="40"/>
      <c r="CI833" s="40"/>
      <c r="CJ833" s="40"/>
      <c r="CK833" s="40"/>
      <c r="CL833" s="40"/>
      <c r="CM833" s="40"/>
      <c r="CN833" s="40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  <c r="EX833" s="40"/>
      <c r="EY833" s="40"/>
      <c r="EZ833" s="40"/>
      <c r="FA833" s="40"/>
      <c r="FB833" s="40"/>
      <c r="FC833" s="40"/>
      <c r="FD833" s="40"/>
      <c r="FE833" s="40"/>
      <c r="FF833" s="40"/>
      <c r="FG833" s="40"/>
      <c r="FH833" s="40"/>
      <c r="FI833" s="40"/>
      <c r="FJ833" s="40"/>
      <c r="FK833" s="40"/>
      <c r="FL833" s="40"/>
      <c r="FM833" s="40"/>
      <c r="FN833" s="40"/>
      <c r="FO833" s="40"/>
      <c r="FP833" s="40"/>
      <c r="FQ833" s="40"/>
      <c r="FR833" s="40"/>
      <c r="FS833" s="40"/>
      <c r="FT833" s="40"/>
      <c r="FU833" s="40"/>
      <c r="FV833" s="40"/>
      <c r="FW833" s="40"/>
      <c r="FX833" s="40"/>
      <c r="FY833" s="40"/>
      <c r="FZ833" s="40"/>
      <c r="GA833" s="40"/>
      <c r="GB833" s="40"/>
      <c r="GC833" s="40"/>
      <c r="GD833" s="40"/>
      <c r="GE833" s="41"/>
    </row>
    <row r="834" spans="1:187" s="25" customFormat="1" ht="20.149999999999999" customHeight="1" x14ac:dyDescent="0.35">
      <c r="A834" s="204"/>
      <c r="B834" s="206"/>
      <c r="C834" s="208"/>
      <c r="D834" s="208"/>
      <c r="E834" s="210"/>
      <c r="F834" s="202"/>
      <c r="G834" s="26" t="s">
        <v>44</v>
      </c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DN834" s="35"/>
      <c r="DO834" s="35"/>
      <c r="DP834" s="35"/>
      <c r="DQ834" s="35"/>
      <c r="DR834" s="35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  <c r="FL834" s="35"/>
      <c r="FM834" s="35"/>
      <c r="FN834" s="35"/>
      <c r="FO834" s="35"/>
      <c r="FP834" s="35"/>
      <c r="FQ834" s="35"/>
      <c r="FR834" s="35"/>
      <c r="FS834" s="35"/>
      <c r="FT834" s="35"/>
      <c r="FU834" s="35"/>
      <c r="FV834" s="35"/>
      <c r="FW834" s="35"/>
      <c r="FX834" s="35"/>
      <c r="FY834" s="35"/>
      <c r="FZ834" s="35"/>
      <c r="GA834" s="35"/>
      <c r="GB834" s="35"/>
      <c r="GC834" s="35"/>
      <c r="GD834" s="35"/>
      <c r="GE834" s="42"/>
    </row>
    <row r="835" spans="1:187" s="25" customFormat="1" ht="20.149999999999999" customHeight="1" x14ac:dyDescent="0.35">
      <c r="A835" s="211">
        <f t="shared" si="638"/>
        <v>410</v>
      </c>
      <c r="B835" s="213" t="str">
        <f ca="1">HYPERLINK("#"&amp;"PAINEL!"&amp;ADDRESS(ROW(PAINEL!$B$40)+$A835,2),TRIM(INDIRECT("PAINEL!"&amp;ADDRESS(ROW(PAINEL!$B$40)+$A835,COLUMN(LANÇAMENTOS!C831)))))</f>
        <v/>
      </c>
      <c r="C835" s="215" t="str">
        <f ca="1">TRIM(INDIRECT("PAINEL!"&amp;ADDRESS(ROW(PAINEL!$B$40)+$A835,COLUMN(LANÇAMENTOS!E831))))</f>
        <v/>
      </c>
      <c r="D835" s="215" t="str">
        <f ca="1">TRIM(INDIRECT("PAINEL!"&amp;ADDRESS(ROW(PAINEL!$B$40)+$A835,COLUMN(LANÇAMENTOS!K831))))</f>
        <v/>
      </c>
      <c r="E835" s="217"/>
      <c r="F835" s="199" t="str">
        <f t="shared" ref="F835" ca="1" si="669">IF(B835&lt;&gt;"",E835+SUM(H835:GE835)-SUM(H836:GE836),"")</f>
        <v/>
      </c>
      <c r="G835" s="27" t="s">
        <v>43</v>
      </c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6"/>
      <c r="BN835" s="36"/>
      <c r="BO835" s="36"/>
      <c r="BP835" s="36"/>
      <c r="BQ835" s="36"/>
      <c r="BR835" s="36"/>
      <c r="BS835" s="36"/>
      <c r="BT835" s="36"/>
      <c r="BU835" s="36"/>
      <c r="BV835" s="36"/>
      <c r="BW835" s="36"/>
      <c r="BX835" s="36"/>
      <c r="BY835" s="36"/>
      <c r="BZ835" s="36"/>
      <c r="CA835" s="36"/>
      <c r="CB835" s="36"/>
      <c r="CC835" s="36"/>
      <c r="CD835" s="36"/>
      <c r="CE835" s="36"/>
      <c r="CF835" s="36"/>
      <c r="CG835" s="36"/>
      <c r="CH835" s="36"/>
      <c r="CI835" s="36"/>
      <c r="CJ835" s="36"/>
      <c r="CK835" s="36"/>
      <c r="CL835" s="36"/>
      <c r="CM835" s="36"/>
      <c r="CN835" s="36"/>
      <c r="CO835" s="36"/>
      <c r="CP835" s="36"/>
      <c r="CQ835" s="36"/>
      <c r="CR835" s="36"/>
      <c r="CS835" s="36"/>
      <c r="CT835" s="36"/>
      <c r="CU835" s="36"/>
      <c r="CV835" s="36"/>
      <c r="CW835" s="36"/>
      <c r="CX835" s="36"/>
      <c r="CY835" s="36"/>
      <c r="CZ835" s="36"/>
      <c r="DA835" s="36"/>
      <c r="DB835" s="36"/>
      <c r="DC835" s="36"/>
      <c r="DD835" s="36"/>
      <c r="DE835" s="36"/>
      <c r="DF835" s="36"/>
      <c r="DG835" s="36"/>
      <c r="DH835" s="36"/>
      <c r="DI835" s="36"/>
      <c r="DJ835" s="36"/>
      <c r="DK835" s="36"/>
      <c r="DL835" s="36"/>
      <c r="DM835" s="36"/>
      <c r="DN835" s="36"/>
      <c r="DO835" s="36"/>
      <c r="DP835" s="36"/>
      <c r="DQ835" s="36"/>
      <c r="DR835" s="36"/>
      <c r="DS835" s="36"/>
      <c r="DT835" s="36"/>
      <c r="DU835" s="36"/>
      <c r="DV835" s="36"/>
      <c r="DW835" s="36"/>
      <c r="DX835" s="36"/>
      <c r="DY835" s="36"/>
      <c r="DZ835" s="36"/>
      <c r="EA835" s="36"/>
      <c r="EB835" s="36"/>
      <c r="EC835" s="36"/>
      <c r="ED835" s="36"/>
      <c r="EE835" s="36"/>
      <c r="EF835" s="36"/>
      <c r="EG835" s="36"/>
      <c r="EH835" s="36"/>
      <c r="EI835" s="36"/>
      <c r="EJ835" s="36"/>
      <c r="EK835" s="36"/>
      <c r="EL835" s="36"/>
      <c r="EM835" s="36"/>
      <c r="EN835" s="36"/>
      <c r="EO835" s="36"/>
      <c r="EP835" s="36"/>
      <c r="EQ835" s="36"/>
      <c r="ER835" s="36"/>
      <c r="ES835" s="36"/>
      <c r="ET835" s="36"/>
      <c r="EU835" s="36"/>
      <c r="EV835" s="36"/>
      <c r="EW835" s="36"/>
      <c r="EX835" s="36"/>
      <c r="EY835" s="36"/>
      <c r="EZ835" s="36"/>
      <c r="FA835" s="36"/>
      <c r="FB835" s="36"/>
      <c r="FC835" s="36"/>
      <c r="FD835" s="36"/>
      <c r="FE835" s="36"/>
      <c r="FF835" s="36"/>
      <c r="FG835" s="36"/>
      <c r="FH835" s="36"/>
      <c r="FI835" s="36"/>
      <c r="FJ835" s="36"/>
      <c r="FK835" s="36"/>
      <c r="FL835" s="36"/>
      <c r="FM835" s="36"/>
      <c r="FN835" s="36"/>
      <c r="FO835" s="36"/>
      <c r="FP835" s="36"/>
      <c r="FQ835" s="36"/>
      <c r="FR835" s="36"/>
      <c r="FS835" s="36"/>
      <c r="FT835" s="36"/>
      <c r="FU835" s="36"/>
      <c r="FV835" s="36"/>
      <c r="FW835" s="36"/>
      <c r="FX835" s="36"/>
      <c r="FY835" s="36"/>
      <c r="FZ835" s="36"/>
      <c r="GA835" s="36"/>
      <c r="GB835" s="36"/>
      <c r="GC835" s="36"/>
      <c r="GD835" s="36"/>
      <c r="GE835" s="37"/>
    </row>
    <row r="836" spans="1:187" s="25" customFormat="1" ht="20.149999999999999" customHeight="1" x14ac:dyDescent="0.35">
      <c r="A836" s="212"/>
      <c r="B836" s="214"/>
      <c r="C836" s="216"/>
      <c r="D836" s="216"/>
      <c r="E836" s="218"/>
      <c r="F836" s="200"/>
      <c r="G836" s="28" t="s">
        <v>44</v>
      </c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  <c r="CU836" s="38"/>
      <c r="CV836" s="38"/>
      <c r="CW836" s="38"/>
      <c r="CX836" s="38"/>
      <c r="CY836" s="38"/>
      <c r="CZ836" s="38"/>
      <c r="DA836" s="38"/>
      <c r="DB836" s="38"/>
      <c r="DC836" s="38"/>
      <c r="DD836" s="38"/>
      <c r="DE836" s="38"/>
      <c r="DF836" s="38"/>
      <c r="DG836" s="38"/>
      <c r="DH836" s="38"/>
      <c r="DI836" s="38"/>
      <c r="DJ836" s="38"/>
      <c r="DK836" s="38"/>
      <c r="DL836" s="38"/>
      <c r="DM836" s="38"/>
      <c r="DN836" s="38"/>
      <c r="DO836" s="38"/>
      <c r="DP836" s="38"/>
      <c r="DQ836" s="38"/>
      <c r="DR836" s="38"/>
      <c r="DS836" s="38"/>
      <c r="DT836" s="38"/>
      <c r="DU836" s="38"/>
      <c r="DV836" s="38"/>
      <c r="DW836" s="38"/>
      <c r="DX836" s="38"/>
      <c r="DY836" s="38"/>
      <c r="DZ836" s="38"/>
      <c r="EA836" s="38"/>
      <c r="EB836" s="38"/>
      <c r="EC836" s="38"/>
      <c r="ED836" s="38"/>
      <c r="EE836" s="38"/>
      <c r="EF836" s="38"/>
      <c r="EG836" s="38"/>
      <c r="EH836" s="38"/>
      <c r="EI836" s="38"/>
      <c r="EJ836" s="38"/>
      <c r="EK836" s="38"/>
      <c r="EL836" s="38"/>
      <c r="EM836" s="38"/>
      <c r="EN836" s="38"/>
      <c r="EO836" s="38"/>
      <c r="EP836" s="38"/>
      <c r="EQ836" s="38"/>
      <c r="ER836" s="38"/>
      <c r="ES836" s="38"/>
      <c r="ET836" s="38"/>
      <c r="EU836" s="38"/>
      <c r="EV836" s="38"/>
      <c r="EW836" s="38"/>
      <c r="EX836" s="38"/>
      <c r="EY836" s="38"/>
      <c r="EZ836" s="38"/>
      <c r="FA836" s="38"/>
      <c r="FB836" s="38"/>
      <c r="FC836" s="38"/>
      <c r="FD836" s="38"/>
      <c r="FE836" s="38"/>
      <c r="FF836" s="38"/>
      <c r="FG836" s="38"/>
      <c r="FH836" s="38"/>
      <c r="FI836" s="38"/>
      <c r="FJ836" s="38"/>
      <c r="FK836" s="38"/>
      <c r="FL836" s="38"/>
      <c r="FM836" s="38"/>
      <c r="FN836" s="38"/>
      <c r="FO836" s="38"/>
      <c r="FP836" s="38"/>
      <c r="FQ836" s="38"/>
      <c r="FR836" s="38"/>
      <c r="FS836" s="38"/>
      <c r="FT836" s="38"/>
      <c r="FU836" s="38"/>
      <c r="FV836" s="38"/>
      <c r="FW836" s="38"/>
      <c r="FX836" s="38"/>
      <c r="FY836" s="38"/>
      <c r="FZ836" s="38"/>
      <c r="GA836" s="38"/>
      <c r="GB836" s="38"/>
      <c r="GC836" s="38"/>
      <c r="GD836" s="38"/>
      <c r="GE836" s="39"/>
    </row>
    <row r="837" spans="1:187" s="25" customFormat="1" ht="20.149999999999999" customHeight="1" x14ac:dyDescent="0.35">
      <c r="A837" s="203">
        <f t="shared" ref="A837" si="670">A835+1</f>
        <v>411</v>
      </c>
      <c r="B837" s="205" t="str">
        <f ca="1">HYPERLINK("#"&amp;"PAINEL!"&amp;ADDRESS(ROW(PAINEL!$B$40)+$A837,2),TRIM(INDIRECT("PAINEL!"&amp;ADDRESS(ROW(PAINEL!$B$40)+$A837,COLUMN(LANÇAMENTOS!C833)))))</f>
        <v/>
      </c>
      <c r="C837" s="207" t="str">
        <f ca="1">TRIM(INDIRECT("PAINEL!"&amp;ADDRESS(ROW(PAINEL!$B$40)+$A837,COLUMN(LANÇAMENTOS!E833))))</f>
        <v/>
      </c>
      <c r="D837" s="207" t="str">
        <f ca="1">TRIM(INDIRECT("PAINEL!"&amp;ADDRESS(ROW(PAINEL!$B$40)+$A837,COLUMN(LANÇAMENTOS!K833))))</f>
        <v/>
      </c>
      <c r="E837" s="209"/>
      <c r="F837" s="201" t="str">
        <f t="shared" ref="F837" ca="1" si="671">IF(B837&lt;&gt;"",E837+SUM(H837:GE837)-SUM(H838:GE838),"")</f>
        <v/>
      </c>
      <c r="G837" s="29" t="s">
        <v>43</v>
      </c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  <c r="CH837" s="40"/>
      <c r="CI837" s="40"/>
      <c r="CJ837" s="40"/>
      <c r="CK837" s="40"/>
      <c r="CL837" s="40"/>
      <c r="CM837" s="40"/>
      <c r="CN837" s="40"/>
      <c r="CO837" s="40"/>
      <c r="CP837" s="40"/>
      <c r="CQ837" s="40"/>
      <c r="CR837" s="40"/>
      <c r="CS837" s="40"/>
      <c r="CT837" s="40"/>
      <c r="CU837" s="40"/>
      <c r="CV837" s="40"/>
      <c r="CW837" s="40"/>
      <c r="CX837" s="40"/>
      <c r="CY837" s="40"/>
      <c r="CZ837" s="40"/>
      <c r="DA837" s="40"/>
      <c r="DB837" s="40"/>
      <c r="DC837" s="40"/>
      <c r="DD837" s="40"/>
      <c r="DE837" s="40"/>
      <c r="DF837" s="40"/>
      <c r="DG837" s="40"/>
      <c r="DH837" s="40"/>
      <c r="DI837" s="40"/>
      <c r="DJ837" s="40"/>
      <c r="DK837" s="40"/>
      <c r="DL837" s="40"/>
      <c r="DM837" s="40"/>
      <c r="DN837" s="40"/>
      <c r="DO837" s="40"/>
      <c r="DP837" s="40"/>
      <c r="DQ837" s="40"/>
      <c r="DR837" s="40"/>
      <c r="DS837" s="40"/>
      <c r="DT837" s="40"/>
      <c r="DU837" s="40"/>
      <c r="DV837" s="40"/>
      <c r="DW837" s="40"/>
      <c r="DX837" s="40"/>
      <c r="DY837" s="40"/>
      <c r="DZ837" s="40"/>
      <c r="EA837" s="40"/>
      <c r="EB837" s="40"/>
      <c r="EC837" s="40"/>
      <c r="ED837" s="40"/>
      <c r="EE837" s="40"/>
      <c r="EF837" s="40"/>
      <c r="EG837" s="40"/>
      <c r="EH837" s="40"/>
      <c r="EI837" s="40"/>
      <c r="EJ837" s="40"/>
      <c r="EK837" s="40"/>
      <c r="EL837" s="40"/>
      <c r="EM837" s="40"/>
      <c r="EN837" s="40"/>
      <c r="EO837" s="40"/>
      <c r="EP837" s="40"/>
      <c r="EQ837" s="40"/>
      <c r="ER837" s="40"/>
      <c r="ES837" s="40"/>
      <c r="ET837" s="40"/>
      <c r="EU837" s="40"/>
      <c r="EV837" s="40"/>
      <c r="EW837" s="40"/>
      <c r="EX837" s="40"/>
      <c r="EY837" s="40"/>
      <c r="EZ837" s="40"/>
      <c r="FA837" s="40"/>
      <c r="FB837" s="40"/>
      <c r="FC837" s="40"/>
      <c r="FD837" s="40"/>
      <c r="FE837" s="40"/>
      <c r="FF837" s="40"/>
      <c r="FG837" s="40"/>
      <c r="FH837" s="40"/>
      <c r="FI837" s="40"/>
      <c r="FJ837" s="40"/>
      <c r="FK837" s="40"/>
      <c r="FL837" s="40"/>
      <c r="FM837" s="40"/>
      <c r="FN837" s="40"/>
      <c r="FO837" s="40"/>
      <c r="FP837" s="40"/>
      <c r="FQ837" s="40"/>
      <c r="FR837" s="40"/>
      <c r="FS837" s="40"/>
      <c r="FT837" s="40"/>
      <c r="FU837" s="40"/>
      <c r="FV837" s="40"/>
      <c r="FW837" s="40"/>
      <c r="FX837" s="40"/>
      <c r="FY837" s="40"/>
      <c r="FZ837" s="40"/>
      <c r="GA837" s="40"/>
      <c r="GB837" s="40"/>
      <c r="GC837" s="40"/>
      <c r="GD837" s="40"/>
      <c r="GE837" s="41"/>
    </row>
    <row r="838" spans="1:187" s="25" customFormat="1" ht="20.149999999999999" customHeight="1" x14ac:dyDescent="0.35">
      <c r="A838" s="204"/>
      <c r="B838" s="206"/>
      <c r="C838" s="208"/>
      <c r="D838" s="208"/>
      <c r="E838" s="210"/>
      <c r="F838" s="202"/>
      <c r="G838" s="26" t="s">
        <v>44</v>
      </c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  <c r="FL838" s="35"/>
      <c r="FM838" s="35"/>
      <c r="FN838" s="35"/>
      <c r="FO838" s="35"/>
      <c r="FP838" s="35"/>
      <c r="FQ838" s="35"/>
      <c r="FR838" s="35"/>
      <c r="FS838" s="35"/>
      <c r="FT838" s="35"/>
      <c r="FU838" s="35"/>
      <c r="FV838" s="35"/>
      <c r="FW838" s="35"/>
      <c r="FX838" s="35"/>
      <c r="FY838" s="35"/>
      <c r="FZ838" s="35"/>
      <c r="GA838" s="35"/>
      <c r="GB838" s="35"/>
      <c r="GC838" s="35"/>
      <c r="GD838" s="35"/>
      <c r="GE838" s="42"/>
    </row>
    <row r="839" spans="1:187" s="25" customFormat="1" ht="20.149999999999999" customHeight="1" x14ac:dyDescent="0.35">
      <c r="A839" s="211">
        <f t="shared" si="638"/>
        <v>412</v>
      </c>
      <c r="B839" s="213" t="str">
        <f ca="1">HYPERLINK("#"&amp;"PAINEL!"&amp;ADDRESS(ROW(PAINEL!$B$40)+$A839,2),TRIM(INDIRECT("PAINEL!"&amp;ADDRESS(ROW(PAINEL!$B$40)+$A839,COLUMN(LANÇAMENTOS!C835)))))</f>
        <v/>
      </c>
      <c r="C839" s="215" t="str">
        <f ca="1">TRIM(INDIRECT("PAINEL!"&amp;ADDRESS(ROW(PAINEL!$B$40)+$A839,COLUMN(LANÇAMENTOS!E835))))</f>
        <v/>
      </c>
      <c r="D839" s="215" t="str">
        <f ca="1">TRIM(INDIRECT("PAINEL!"&amp;ADDRESS(ROW(PAINEL!$B$40)+$A839,COLUMN(LANÇAMENTOS!K835))))</f>
        <v/>
      </c>
      <c r="E839" s="217"/>
      <c r="F839" s="199" t="str">
        <f t="shared" ref="F839" ca="1" si="672">IF(B839&lt;&gt;"",E839+SUM(H839:GE839)-SUM(H840:GE840),"")</f>
        <v/>
      </c>
      <c r="G839" s="27" t="s">
        <v>43</v>
      </c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6"/>
      <c r="BN839" s="36"/>
      <c r="BO839" s="36"/>
      <c r="BP839" s="36"/>
      <c r="BQ839" s="36"/>
      <c r="BR839" s="36"/>
      <c r="BS839" s="36"/>
      <c r="BT839" s="36"/>
      <c r="BU839" s="36"/>
      <c r="BV839" s="36"/>
      <c r="BW839" s="36"/>
      <c r="BX839" s="36"/>
      <c r="BY839" s="36"/>
      <c r="BZ839" s="36"/>
      <c r="CA839" s="36"/>
      <c r="CB839" s="36"/>
      <c r="CC839" s="36"/>
      <c r="CD839" s="36"/>
      <c r="CE839" s="36"/>
      <c r="CF839" s="36"/>
      <c r="CG839" s="36"/>
      <c r="CH839" s="36"/>
      <c r="CI839" s="36"/>
      <c r="CJ839" s="36"/>
      <c r="CK839" s="36"/>
      <c r="CL839" s="36"/>
      <c r="CM839" s="36"/>
      <c r="CN839" s="36"/>
      <c r="CO839" s="36"/>
      <c r="CP839" s="36"/>
      <c r="CQ839" s="36"/>
      <c r="CR839" s="36"/>
      <c r="CS839" s="36"/>
      <c r="CT839" s="36"/>
      <c r="CU839" s="36"/>
      <c r="CV839" s="36"/>
      <c r="CW839" s="36"/>
      <c r="CX839" s="36"/>
      <c r="CY839" s="36"/>
      <c r="CZ839" s="36"/>
      <c r="DA839" s="36"/>
      <c r="DB839" s="36"/>
      <c r="DC839" s="36"/>
      <c r="DD839" s="36"/>
      <c r="DE839" s="36"/>
      <c r="DF839" s="36"/>
      <c r="DG839" s="36"/>
      <c r="DH839" s="36"/>
      <c r="DI839" s="36"/>
      <c r="DJ839" s="36"/>
      <c r="DK839" s="36"/>
      <c r="DL839" s="36"/>
      <c r="DM839" s="36"/>
      <c r="DN839" s="36"/>
      <c r="DO839" s="36"/>
      <c r="DP839" s="36"/>
      <c r="DQ839" s="36"/>
      <c r="DR839" s="36"/>
      <c r="DS839" s="36"/>
      <c r="DT839" s="36"/>
      <c r="DU839" s="36"/>
      <c r="DV839" s="36"/>
      <c r="DW839" s="36"/>
      <c r="DX839" s="36"/>
      <c r="DY839" s="36"/>
      <c r="DZ839" s="36"/>
      <c r="EA839" s="36"/>
      <c r="EB839" s="36"/>
      <c r="EC839" s="36"/>
      <c r="ED839" s="36"/>
      <c r="EE839" s="36"/>
      <c r="EF839" s="36"/>
      <c r="EG839" s="36"/>
      <c r="EH839" s="36"/>
      <c r="EI839" s="36"/>
      <c r="EJ839" s="36"/>
      <c r="EK839" s="36"/>
      <c r="EL839" s="36"/>
      <c r="EM839" s="36"/>
      <c r="EN839" s="36"/>
      <c r="EO839" s="36"/>
      <c r="EP839" s="36"/>
      <c r="EQ839" s="36"/>
      <c r="ER839" s="36"/>
      <c r="ES839" s="36"/>
      <c r="ET839" s="36"/>
      <c r="EU839" s="36"/>
      <c r="EV839" s="36"/>
      <c r="EW839" s="36"/>
      <c r="EX839" s="36"/>
      <c r="EY839" s="36"/>
      <c r="EZ839" s="36"/>
      <c r="FA839" s="36"/>
      <c r="FB839" s="36"/>
      <c r="FC839" s="36"/>
      <c r="FD839" s="36"/>
      <c r="FE839" s="36"/>
      <c r="FF839" s="36"/>
      <c r="FG839" s="36"/>
      <c r="FH839" s="36"/>
      <c r="FI839" s="36"/>
      <c r="FJ839" s="36"/>
      <c r="FK839" s="36"/>
      <c r="FL839" s="36"/>
      <c r="FM839" s="36"/>
      <c r="FN839" s="36"/>
      <c r="FO839" s="36"/>
      <c r="FP839" s="36"/>
      <c r="FQ839" s="36"/>
      <c r="FR839" s="36"/>
      <c r="FS839" s="36"/>
      <c r="FT839" s="36"/>
      <c r="FU839" s="36"/>
      <c r="FV839" s="36"/>
      <c r="FW839" s="36"/>
      <c r="FX839" s="36"/>
      <c r="FY839" s="36"/>
      <c r="FZ839" s="36"/>
      <c r="GA839" s="36"/>
      <c r="GB839" s="36"/>
      <c r="GC839" s="36"/>
      <c r="GD839" s="36"/>
      <c r="GE839" s="37"/>
    </row>
    <row r="840" spans="1:187" s="25" customFormat="1" ht="20.149999999999999" customHeight="1" x14ac:dyDescent="0.35">
      <c r="A840" s="212"/>
      <c r="B840" s="214"/>
      <c r="C840" s="216"/>
      <c r="D840" s="216"/>
      <c r="E840" s="218"/>
      <c r="F840" s="200"/>
      <c r="G840" s="28" t="s">
        <v>44</v>
      </c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  <c r="CU840" s="38"/>
      <c r="CV840" s="38"/>
      <c r="CW840" s="38"/>
      <c r="CX840" s="38"/>
      <c r="CY840" s="38"/>
      <c r="CZ840" s="38"/>
      <c r="DA840" s="38"/>
      <c r="DB840" s="38"/>
      <c r="DC840" s="38"/>
      <c r="DD840" s="38"/>
      <c r="DE840" s="38"/>
      <c r="DF840" s="38"/>
      <c r="DG840" s="38"/>
      <c r="DH840" s="38"/>
      <c r="DI840" s="38"/>
      <c r="DJ840" s="38"/>
      <c r="DK840" s="38"/>
      <c r="DL840" s="38"/>
      <c r="DM840" s="38"/>
      <c r="DN840" s="38"/>
      <c r="DO840" s="38"/>
      <c r="DP840" s="38"/>
      <c r="DQ840" s="38"/>
      <c r="DR840" s="38"/>
      <c r="DS840" s="38"/>
      <c r="DT840" s="38"/>
      <c r="DU840" s="38"/>
      <c r="DV840" s="38"/>
      <c r="DW840" s="38"/>
      <c r="DX840" s="38"/>
      <c r="DY840" s="38"/>
      <c r="DZ840" s="38"/>
      <c r="EA840" s="38"/>
      <c r="EB840" s="38"/>
      <c r="EC840" s="38"/>
      <c r="ED840" s="38"/>
      <c r="EE840" s="38"/>
      <c r="EF840" s="38"/>
      <c r="EG840" s="38"/>
      <c r="EH840" s="38"/>
      <c r="EI840" s="38"/>
      <c r="EJ840" s="38"/>
      <c r="EK840" s="38"/>
      <c r="EL840" s="38"/>
      <c r="EM840" s="38"/>
      <c r="EN840" s="38"/>
      <c r="EO840" s="38"/>
      <c r="EP840" s="38"/>
      <c r="EQ840" s="38"/>
      <c r="ER840" s="38"/>
      <c r="ES840" s="38"/>
      <c r="ET840" s="38"/>
      <c r="EU840" s="38"/>
      <c r="EV840" s="38"/>
      <c r="EW840" s="38"/>
      <c r="EX840" s="38"/>
      <c r="EY840" s="38"/>
      <c r="EZ840" s="38"/>
      <c r="FA840" s="38"/>
      <c r="FB840" s="38"/>
      <c r="FC840" s="38"/>
      <c r="FD840" s="38"/>
      <c r="FE840" s="38"/>
      <c r="FF840" s="38"/>
      <c r="FG840" s="38"/>
      <c r="FH840" s="38"/>
      <c r="FI840" s="38"/>
      <c r="FJ840" s="38"/>
      <c r="FK840" s="38"/>
      <c r="FL840" s="38"/>
      <c r="FM840" s="38"/>
      <c r="FN840" s="38"/>
      <c r="FO840" s="38"/>
      <c r="FP840" s="38"/>
      <c r="FQ840" s="38"/>
      <c r="FR840" s="38"/>
      <c r="FS840" s="38"/>
      <c r="FT840" s="38"/>
      <c r="FU840" s="38"/>
      <c r="FV840" s="38"/>
      <c r="FW840" s="38"/>
      <c r="FX840" s="38"/>
      <c r="FY840" s="38"/>
      <c r="FZ840" s="38"/>
      <c r="GA840" s="38"/>
      <c r="GB840" s="38"/>
      <c r="GC840" s="38"/>
      <c r="GD840" s="38"/>
      <c r="GE840" s="39"/>
    </row>
    <row r="841" spans="1:187" s="25" customFormat="1" ht="20.149999999999999" customHeight="1" x14ac:dyDescent="0.35">
      <c r="A841" s="203">
        <f t="shared" ref="A841" si="673">A839+1</f>
        <v>413</v>
      </c>
      <c r="B841" s="205" t="str">
        <f ca="1">HYPERLINK("#"&amp;"PAINEL!"&amp;ADDRESS(ROW(PAINEL!$B$40)+$A841,2),TRIM(INDIRECT("PAINEL!"&amp;ADDRESS(ROW(PAINEL!$B$40)+$A841,COLUMN(LANÇAMENTOS!C837)))))</f>
        <v/>
      </c>
      <c r="C841" s="207" t="str">
        <f ca="1">TRIM(INDIRECT("PAINEL!"&amp;ADDRESS(ROW(PAINEL!$B$40)+$A841,COLUMN(LANÇAMENTOS!E837))))</f>
        <v/>
      </c>
      <c r="D841" s="207" t="str">
        <f ca="1">TRIM(INDIRECT("PAINEL!"&amp;ADDRESS(ROW(PAINEL!$B$40)+$A841,COLUMN(LANÇAMENTOS!K837))))</f>
        <v/>
      </c>
      <c r="E841" s="209"/>
      <c r="F841" s="201" t="str">
        <f t="shared" ref="F841" ca="1" si="674">IF(B841&lt;&gt;"",E841+SUM(H841:GE841)-SUM(H842:GE842),"")</f>
        <v/>
      </c>
      <c r="G841" s="29" t="s">
        <v>43</v>
      </c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  <c r="CH841" s="40"/>
      <c r="CI841" s="40"/>
      <c r="CJ841" s="40"/>
      <c r="CK841" s="40"/>
      <c r="CL841" s="40"/>
      <c r="CM841" s="40"/>
      <c r="CN841" s="40"/>
      <c r="CO841" s="40"/>
      <c r="CP841" s="40"/>
      <c r="CQ841" s="40"/>
      <c r="CR841" s="40"/>
      <c r="CS841" s="40"/>
      <c r="CT841" s="40"/>
      <c r="CU841" s="40"/>
      <c r="CV841" s="40"/>
      <c r="CW841" s="40"/>
      <c r="CX841" s="40"/>
      <c r="CY841" s="40"/>
      <c r="CZ841" s="40"/>
      <c r="DA841" s="40"/>
      <c r="DB841" s="40"/>
      <c r="DC841" s="40"/>
      <c r="DD841" s="40"/>
      <c r="DE841" s="40"/>
      <c r="DF841" s="40"/>
      <c r="DG841" s="40"/>
      <c r="DH841" s="40"/>
      <c r="DI841" s="40"/>
      <c r="DJ841" s="40"/>
      <c r="DK841" s="40"/>
      <c r="DL841" s="40"/>
      <c r="DM841" s="40"/>
      <c r="DN841" s="40"/>
      <c r="DO841" s="40"/>
      <c r="DP841" s="40"/>
      <c r="DQ841" s="40"/>
      <c r="DR841" s="40"/>
      <c r="DS841" s="40"/>
      <c r="DT841" s="40"/>
      <c r="DU841" s="40"/>
      <c r="DV841" s="40"/>
      <c r="DW841" s="40"/>
      <c r="DX841" s="40"/>
      <c r="DY841" s="40"/>
      <c r="DZ841" s="40"/>
      <c r="EA841" s="40"/>
      <c r="EB841" s="40"/>
      <c r="EC841" s="40"/>
      <c r="ED841" s="40"/>
      <c r="EE841" s="40"/>
      <c r="EF841" s="40"/>
      <c r="EG841" s="40"/>
      <c r="EH841" s="40"/>
      <c r="EI841" s="40"/>
      <c r="EJ841" s="40"/>
      <c r="EK841" s="40"/>
      <c r="EL841" s="40"/>
      <c r="EM841" s="40"/>
      <c r="EN841" s="40"/>
      <c r="EO841" s="40"/>
      <c r="EP841" s="40"/>
      <c r="EQ841" s="40"/>
      <c r="ER841" s="40"/>
      <c r="ES841" s="40"/>
      <c r="ET841" s="40"/>
      <c r="EU841" s="40"/>
      <c r="EV841" s="40"/>
      <c r="EW841" s="40"/>
      <c r="EX841" s="40"/>
      <c r="EY841" s="40"/>
      <c r="EZ841" s="40"/>
      <c r="FA841" s="40"/>
      <c r="FB841" s="40"/>
      <c r="FC841" s="40"/>
      <c r="FD841" s="40"/>
      <c r="FE841" s="40"/>
      <c r="FF841" s="40"/>
      <c r="FG841" s="40"/>
      <c r="FH841" s="40"/>
      <c r="FI841" s="40"/>
      <c r="FJ841" s="40"/>
      <c r="FK841" s="40"/>
      <c r="FL841" s="40"/>
      <c r="FM841" s="40"/>
      <c r="FN841" s="40"/>
      <c r="FO841" s="40"/>
      <c r="FP841" s="40"/>
      <c r="FQ841" s="40"/>
      <c r="FR841" s="40"/>
      <c r="FS841" s="40"/>
      <c r="FT841" s="40"/>
      <c r="FU841" s="40"/>
      <c r="FV841" s="40"/>
      <c r="FW841" s="40"/>
      <c r="FX841" s="40"/>
      <c r="FY841" s="40"/>
      <c r="FZ841" s="40"/>
      <c r="GA841" s="40"/>
      <c r="GB841" s="40"/>
      <c r="GC841" s="40"/>
      <c r="GD841" s="40"/>
      <c r="GE841" s="41"/>
    </row>
    <row r="842" spans="1:187" s="25" customFormat="1" ht="20.149999999999999" customHeight="1" x14ac:dyDescent="0.35">
      <c r="A842" s="204"/>
      <c r="B842" s="206"/>
      <c r="C842" s="208"/>
      <c r="D842" s="208"/>
      <c r="E842" s="210"/>
      <c r="F842" s="202"/>
      <c r="G842" s="26" t="s">
        <v>44</v>
      </c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DN842" s="35"/>
      <c r="DO842" s="35"/>
      <c r="DP842" s="35"/>
      <c r="DQ842" s="35"/>
      <c r="DR842" s="35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  <c r="FL842" s="35"/>
      <c r="FM842" s="35"/>
      <c r="FN842" s="35"/>
      <c r="FO842" s="35"/>
      <c r="FP842" s="35"/>
      <c r="FQ842" s="35"/>
      <c r="FR842" s="35"/>
      <c r="FS842" s="35"/>
      <c r="FT842" s="35"/>
      <c r="FU842" s="35"/>
      <c r="FV842" s="35"/>
      <c r="FW842" s="35"/>
      <c r="FX842" s="35"/>
      <c r="FY842" s="35"/>
      <c r="FZ842" s="35"/>
      <c r="GA842" s="35"/>
      <c r="GB842" s="35"/>
      <c r="GC842" s="35"/>
      <c r="GD842" s="35"/>
      <c r="GE842" s="42"/>
    </row>
    <row r="843" spans="1:187" s="25" customFormat="1" ht="20.149999999999999" customHeight="1" x14ac:dyDescent="0.35">
      <c r="A843" s="211">
        <f t="shared" si="638"/>
        <v>414</v>
      </c>
      <c r="B843" s="213" t="str">
        <f ca="1">HYPERLINK("#"&amp;"PAINEL!"&amp;ADDRESS(ROW(PAINEL!$B$40)+$A843,2),TRIM(INDIRECT("PAINEL!"&amp;ADDRESS(ROW(PAINEL!$B$40)+$A843,COLUMN(LANÇAMENTOS!C839)))))</f>
        <v/>
      </c>
      <c r="C843" s="215" t="str">
        <f ca="1">TRIM(INDIRECT("PAINEL!"&amp;ADDRESS(ROW(PAINEL!$B$40)+$A843,COLUMN(LANÇAMENTOS!E839))))</f>
        <v/>
      </c>
      <c r="D843" s="215" t="str">
        <f ca="1">TRIM(INDIRECT("PAINEL!"&amp;ADDRESS(ROW(PAINEL!$B$40)+$A843,COLUMN(LANÇAMENTOS!K839))))</f>
        <v/>
      </c>
      <c r="E843" s="217"/>
      <c r="F843" s="199" t="str">
        <f t="shared" ref="F843" ca="1" si="675">IF(B843&lt;&gt;"",E843+SUM(H843:GE843)-SUM(H844:GE844),"")</f>
        <v/>
      </c>
      <c r="G843" s="27" t="s">
        <v>43</v>
      </c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6"/>
      <c r="BN843" s="36"/>
      <c r="BO843" s="36"/>
      <c r="BP843" s="36"/>
      <c r="BQ843" s="36"/>
      <c r="BR843" s="36"/>
      <c r="BS843" s="36"/>
      <c r="BT843" s="36"/>
      <c r="BU843" s="36"/>
      <c r="BV843" s="36"/>
      <c r="BW843" s="36"/>
      <c r="BX843" s="36"/>
      <c r="BY843" s="36"/>
      <c r="BZ843" s="36"/>
      <c r="CA843" s="36"/>
      <c r="CB843" s="36"/>
      <c r="CC843" s="36"/>
      <c r="CD843" s="36"/>
      <c r="CE843" s="36"/>
      <c r="CF843" s="36"/>
      <c r="CG843" s="36"/>
      <c r="CH843" s="36"/>
      <c r="CI843" s="36"/>
      <c r="CJ843" s="36"/>
      <c r="CK843" s="36"/>
      <c r="CL843" s="36"/>
      <c r="CM843" s="36"/>
      <c r="CN843" s="36"/>
      <c r="CO843" s="36"/>
      <c r="CP843" s="36"/>
      <c r="CQ843" s="36"/>
      <c r="CR843" s="36"/>
      <c r="CS843" s="36"/>
      <c r="CT843" s="36"/>
      <c r="CU843" s="36"/>
      <c r="CV843" s="36"/>
      <c r="CW843" s="36"/>
      <c r="CX843" s="36"/>
      <c r="CY843" s="36"/>
      <c r="CZ843" s="36"/>
      <c r="DA843" s="36"/>
      <c r="DB843" s="36"/>
      <c r="DC843" s="36"/>
      <c r="DD843" s="36"/>
      <c r="DE843" s="36"/>
      <c r="DF843" s="36"/>
      <c r="DG843" s="36"/>
      <c r="DH843" s="36"/>
      <c r="DI843" s="36"/>
      <c r="DJ843" s="36"/>
      <c r="DK843" s="36"/>
      <c r="DL843" s="36"/>
      <c r="DM843" s="36"/>
      <c r="DN843" s="36"/>
      <c r="DO843" s="36"/>
      <c r="DP843" s="36"/>
      <c r="DQ843" s="36"/>
      <c r="DR843" s="36"/>
      <c r="DS843" s="36"/>
      <c r="DT843" s="36"/>
      <c r="DU843" s="36"/>
      <c r="DV843" s="36"/>
      <c r="DW843" s="36"/>
      <c r="DX843" s="36"/>
      <c r="DY843" s="36"/>
      <c r="DZ843" s="36"/>
      <c r="EA843" s="36"/>
      <c r="EB843" s="36"/>
      <c r="EC843" s="36"/>
      <c r="ED843" s="36"/>
      <c r="EE843" s="36"/>
      <c r="EF843" s="36"/>
      <c r="EG843" s="36"/>
      <c r="EH843" s="36"/>
      <c r="EI843" s="36"/>
      <c r="EJ843" s="36"/>
      <c r="EK843" s="36"/>
      <c r="EL843" s="36"/>
      <c r="EM843" s="36"/>
      <c r="EN843" s="36"/>
      <c r="EO843" s="36"/>
      <c r="EP843" s="36"/>
      <c r="EQ843" s="36"/>
      <c r="ER843" s="36"/>
      <c r="ES843" s="36"/>
      <c r="ET843" s="36"/>
      <c r="EU843" s="36"/>
      <c r="EV843" s="36"/>
      <c r="EW843" s="36"/>
      <c r="EX843" s="36"/>
      <c r="EY843" s="36"/>
      <c r="EZ843" s="36"/>
      <c r="FA843" s="36"/>
      <c r="FB843" s="36"/>
      <c r="FC843" s="36"/>
      <c r="FD843" s="36"/>
      <c r="FE843" s="36"/>
      <c r="FF843" s="36"/>
      <c r="FG843" s="36"/>
      <c r="FH843" s="36"/>
      <c r="FI843" s="36"/>
      <c r="FJ843" s="36"/>
      <c r="FK843" s="36"/>
      <c r="FL843" s="36"/>
      <c r="FM843" s="36"/>
      <c r="FN843" s="36"/>
      <c r="FO843" s="36"/>
      <c r="FP843" s="36"/>
      <c r="FQ843" s="36"/>
      <c r="FR843" s="36"/>
      <c r="FS843" s="36"/>
      <c r="FT843" s="36"/>
      <c r="FU843" s="36"/>
      <c r="FV843" s="36"/>
      <c r="FW843" s="36"/>
      <c r="FX843" s="36"/>
      <c r="FY843" s="36"/>
      <c r="FZ843" s="36"/>
      <c r="GA843" s="36"/>
      <c r="GB843" s="36"/>
      <c r="GC843" s="36"/>
      <c r="GD843" s="36"/>
      <c r="GE843" s="37"/>
    </row>
    <row r="844" spans="1:187" s="25" customFormat="1" ht="20.149999999999999" customHeight="1" x14ac:dyDescent="0.35">
      <c r="A844" s="212"/>
      <c r="B844" s="214"/>
      <c r="C844" s="216"/>
      <c r="D844" s="216"/>
      <c r="E844" s="218"/>
      <c r="F844" s="200"/>
      <c r="G844" s="28" t="s">
        <v>44</v>
      </c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  <c r="CX844" s="38"/>
      <c r="CY844" s="38"/>
      <c r="CZ844" s="38"/>
      <c r="DA844" s="38"/>
      <c r="DB844" s="38"/>
      <c r="DC844" s="38"/>
      <c r="DD844" s="38"/>
      <c r="DE844" s="38"/>
      <c r="DF844" s="38"/>
      <c r="DG844" s="38"/>
      <c r="DH844" s="38"/>
      <c r="DI844" s="38"/>
      <c r="DJ844" s="38"/>
      <c r="DK844" s="38"/>
      <c r="DL844" s="38"/>
      <c r="DM844" s="38"/>
      <c r="DN844" s="38"/>
      <c r="DO844" s="38"/>
      <c r="DP844" s="38"/>
      <c r="DQ844" s="38"/>
      <c r="DR844" s="38"/>
      <c r="DS844" s="38"/>
      <c r="DT844" s="38"/>
      <c r="DU844" s="38"/>
      <c r="DV844" s="38"/>
      <c r="DW844" s="38"/>
      <c r="DX844" s="38"/>
      <c r="DY844" s="38"/>
      <c r="DZ844" s="38"/>
      <c r="EA844" s="38"/>
      <c r="EB844" s="38"/>
      <c r="EC844" s="38"/>
      <c r="ED844" s="38"/>
      <c r="EE844" s="38"/>
      <c r="EF844" s="38"/>
      <c r="EG844" s="38"/>
      <c r="EH844" s="38"/>
      <c r="EI844" s="38"/>
      <c r="EJ844" s="38"/>
      <c r="EK844" s="38"/>
      <c r="EL844" s="38"/>
      <c r="EM844" s="38"/>
      <c r="EN844" s="38"/>
      <c r="EO844" s="38"/>
      <c r="EP844" s="38"/>
      <c r="EQ844" s="38"/>
      <c r="ER844" s="38"/>
      <c r="ES844" s="38"/>
      <c r="ET844" s="38"/>
      <c r="EU844" s="38"/>
      <c r="EV844" s="38"/>
      <c r="EW844" s="38"/>
      <c r="EX844" s="38"/>
      <c r="EY844" s="38"/>
      <c r="EZ844" s="38"/>
      <c r="FA844" s="38"/>
      <c r="FB844" s="38"/>
      <c r="FC844" s="38"/>
      <c r="FD844" s="38"/>
      <c r="FE844" s="38"/>
      <c r="FF844" s="38"/>
      <c r="FG844" s="38"/>
      <c r="FH844" s="38"/>
      <c r="FI844" s="38"/>
      <c r="FJ844" s="38"/>
      <c r="FK844" s="38"/>
      <c r="FL844" s="38"/>
      <c r="FM844" s="38"/>
      <c r="FN844" s="38"/>
      <c r="FO844" s="38"/>
      <c r="FP844" s="38"/>
      <c r="FQ844" s="38"/>
      <c r="FR844" s="38"/>
      <c r="FS844" s="38"/>
      <c r="FT844" s="38"/>
      <c r="FU844" s="38"/>
      <c r="FV844" s="38"/>
      <c r="FW844" s="38"/>
      <c r="FX844" s="38"/>
      <c r="FY844" s="38"/>
      <c r="FZ844" s="38"/>
      <c r="GA844" s="38"/>
      <c r="GB844" s="38"/>
      <c r="GC844" s="38"/>
      <c r="GD844" s="38"/>
      <c r="GE844" s="39"/>
    </row>
    <row r="845" spans="1:187" s="25" customFormat="1" ht="20.149999999999999" customHeight="1" x14ac:dyDescent="0.35">
      <c r="A845" s="203">
        <f t="shared" ref="A845" si="676">A843+1</f>
        <v>415</v>
      </c>
      <c r="B845" s="205" t="str">
        <f ca="1">HYPERLINK("#"&amp;"PAINEL!"&amp;ADDRESS(ROW(PAINEL!$B$40)+$A845,2),TRIM(INDIRECT("PAINEL!"&amp;ADDRESS(ROW(PAINEL!$B$40)+$A845,COLUMN(LANÇAMENTOS!C841)))))</f>
        <v/>
      </c>
      <c r="C845" s="207" t="str">
        <f ca="1">TRIM(INDIRECT("PAINEL!"&amp;ADDRESS(ROW(PAINEL!$B$40)+$A845,COLUMN(LANÇAMENTOS!E841))))</f>
        <v/>
      </c>
      <c r="D845" s="207" t="str">
        <f ca="1">TRIM(INDIRECT("PAINEL!"&amp;ADDRESS(ROW(PAINEL!$B$40)+$A845,COLUMN(LANÇAMENTOS!K841))))</f>
        <v/>
      </c>
      <c r="E845" s="209"/>
      <c r="F845" s="201" t="str">
        <f t="shared" ref="F845" ca="1" si="677">IF(B845&lt;&gt;"",E845+SUM(H845:GE845)-SUM(H846:GE846),"")</f>
        <v/>
      </c>
      <c r="G845" s="29" t="s">
        <v>43</v>
      </c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  <c r="CH845" s="40"/>
      <c r="CI845" s="40"/>
      <c r="CJ845" s="40"/>
      <c r="CK845" s="40"/>
      <c r="CL845" s="40"/>
      <c r="CM845" s="40"/>
      <c r="CN845" s="40"/>
      <c r="CO845" s="40"/>
      <c r="CP845" s="40"/>
      <c r="CQ845" s="40"/>
      <c r="CR845" s="40"/>
      <c r="CS845" s="40"/>
      <c r="CT845" s="40"/>
      <c r="CU845" s="40"/>
      <c r="CV845" s="40"/>
      <c r="CW845" s="40"/>
      <c r="CX845" s="40"/>
      <c r="CY845" s="40"/>
      <c r="CZ845" s="40"/>
      <c r="DA845" s="40"/>
      <c r="DB845" s="40"/>
      <c r="DC845" s="40"/>
      <c r="DD845" s="40"/>
      <c r="DE845" s="40"/>
      <c r="DF845" s="40"/>
      <c r="DG845" s="40"/>
      <c r="DH845" s="40"/>
      <c r="DI845" s="40"/>
      <c r="DJ845" s="40"/>
      <c r="DK845" s="40"/>
      <c r="DL845" s="40"/>
      <c r="DM845" s="40"/>
      <c r="DN845" s="40"/>
      <c r="DO845" s="40"/>
      <c r="DP845" s="40"/>
      <c r="DQ845" s="40"/>
      <c r="DR845" s="40"/>
      <c r="DS845" s="40"/>
      <c r="DT845" s="40"/>
      <c r="DU845" s="40"/>
      <c r="DV845" s="40"/>
      <c r="DW845" s="40"/>
      <c r="DX845" s="40"/>
      <c r="DY845" s="40"/>
      <c r="DZ845" s="40"/>
      <c r="EA845" s="40"/>
      <c r="EB845" s="40"/>
      <c r="EC845" s="40"/>
      <c r="ED845" s="40"/>
      <c r="EE845" s="40"/>
      <c r="EF845" s="40"/>
      <c r="EG845" s="40"/>
      <c r="EH845" s="40"/>
      <c r="EI845" s="40"/>
      <c r="EJ845" s="40"/>
      <c r="EK845" s="40"/>
      <c r="EL845" s="40"/>
      <c r="EM845" s="40"/>
      <c r="EN845" s="40"/>
      <c r="EO845" s="40"/>
      <c r="EP845" s="40"/>
      <c r="EQ845" s="40"/>
      <c r="ER845" s="40"/>
      <c r="ES845" s="40"/>
      <c r="ET845" s="40"/>
      <c r="EU845" s="40"/>
      <c r="EV845" s="40"/>
      <c r="EW845" s="40"/>
      <c r="EX845" s="40"/>
      <c r="EY845" s="40"/>
      <c r="EZ845" s="40"/>
      <c r="FA845" s="40"/>
      <c r="FB845" s="40"/>
      <c r="FC845" s="40"/>
      <c r="FD845" s="40"/>
      <c r="FE845" s="40"/>
      <c r="FF845" s="40"/>
      <c r="FG845" s="40"/>
      <c r="FH845" s="40"/>
      <c r="FI845" s="40"/>
      <c r="FJ845" s="40"/>
      <c r="FK845" s="40"/>
      <c r="FL845" s="40"/>
      <c r="FM845" s="40"/>
      <c r="FN845" s="40"/>
      <c r="FO845" s="40"/>
      <c r="FP845" s="40"/>
      <c r="FQ845" s="40"/>
      <c r="FR845" s="40"/>
      <c r="FS845" s="40"/>
      <c r="FT845" s="40"/>
      <c r="FU845" s="40"/>
      <c r="FV845" s="40"/>
      <c r="FW845" s="40"/>
      <c r="FX845" s="40"/>
      <c r="FY845" s="40"/>
      <c r="FZ845" s="40"/>
      <c r="GA845" s="40"/>
      <c r="GB845" s="40"/>
      <c r="GC845" s="40"/>
      <c r="GD845" s="40"/>
      <c r="GE845" s="41"/>
    </row>
    <row r="846" spans="1:187" s="25" customFormat="1" ht="20.149999999999999" customHeight="1" x14ac:dyDescent="0.35">
      <c r="A846" s="204"/>
      <c r="B846" s="206"/>
      <c r="C846" s="208"/>
      <c r="D846" s="208"/>
      <c r="E846" s="210"/>
      <c r="F846" s="202"/>
      <c r="G846" s="26" t="s">
        <v>44</v>
      </c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DN846" s="35"/>
      <c r="DO846" s="35"/>
      <c r="DP846" s="35"/>
      <c r="DQ846" s="35"/>
      <c r="DR846" s="35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  <c r="FL846" s="35"/>
      <c r="FM846" s="35"/>
      <c r="FN846" s="35"/>
      <c r="FO846" s="35"/>
      <c r="FP846" s="35"/>
      <c r="FQ846" s="35"/>
      <c r="FR846" s="35"/>
      <c r="FS846" s="35"/>
      <c r="FT846" s="35"/>
      <c r="FU846" s="35"/>
      <c r="FV846" s="35"/>
      <c r="FW846" s="35"/>
      <c r="FX846" s="35"/>
      <c r="FY846" s="35"/>
      <c r="FZ846" s="35"/>
      <c r="GA846" s="35"/>
      <c r="GB846" s="35"/>
      <c r="GC846" s="35"/>
      <c r="GD846" s="35"/>
      <c r="GE846" s="42"/>
    </row>
    <row r="847" spans="1:187" s="25" customFormat="1" ht="20.149999999999999" customHeight="1" x14ac:dyDescent="0.35">
      <c r="A847" s="211">
        <f t="shared" si="638"/>
        <v>416</v>
      </c>
      <c r="B847" s="213" t="str">
        <f ca="1">HYPERLINK("#"&amp;"PAINEL!"&amp;ADDRESS(ROW(PAINEL!$B$40)+$A847,2),TRIM(INDIRECT("PAINEL!"&amp;ADDRESS(ROW(PAINEL!$B$40)+$A847,COLUMN(LANÇAMENTOS!C843)))))</f>
        <v/>
      </c>
      <c r="C847" s="215" t="str">
        <f ca="1">TRIM(INDIRECT("PAINEL!"&amp;ADDRESS(ROW(PAINEL!$B$40)+$A847,COLUMN(LANÇAMENTOS!E843))))</f>
        <v/>
      </c>
      <c r="D847" s="215" t="str">
        <f ca="1">TRIM(INDIRECT("PAINEL!"&amp;ADDRESS(ROW(PAINEL!$B$40)+$A847,COLUMN(LANÇAMENTOS!K843))))</f>
        <v/>
      </c>
      <c r="E847" s="217"/>
      <c r="F847" s="199" t="str">
        <f t="shared" ref="F847" ca="1" si="678">IF(B847&lt;&gt;"",E847+SUM(H847:GE847)-SUM(H848:GE848),"")</f>
        <v/>
      </c>
      <c r="G847" s="27" t="s">
        <v>43</v>
      </c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  <c r="BI847" s="36"/>
      <c r="BJ847" s="36"/>
      <c r="BK847" s="36"/>
      <c r="BL847" s="36"/>
      <c r="BM847" s="36"/>
      <c r="BN847" s="36"/>
      <c r="BO847" s="36"/>
      <c r="BP847" s="36"/>
      <c r="BQ847" s="36"/>
      <c r="BR847" s="36"/>
      <c r="BS847" s="36"/>
      <c r="BT847" s="36"/>
      <c r="BU847" s="36"/>
      <c r="BV847" s="36"/>
      <c r="BW847" s="36"/>
      <c r="BX847" s="36"/>
      <c r="BY847" s="36"/>
      <c r="BZ847" s="36"/>
      <c r="CA847" s="36"/>
      <c r="CB847" s="36"/>
      <c r="CC847" s="36"/>
      <c r="CD847" s="36"/>
      <c r="CE847" s="36"/>
      <c r="CF847" s="36"/>
      <c r="CG847" s="36"/>
      <c r="CH847" s="36"/>
      <c r="CI847" s="36"/>
      <c r="CJ847" s="36"/>
      <c r="CK847" s="36"/>
      <c r="CL847" s="36"/>
      <c r="CM847" s="36"/>
      <c r="CN847" s="36"/>
      <c r="CO847" s="36"/>
      <c r="CP847" s="36"/>
      <c r="CQ847" s="36"/>
      <c r="CR847" s="36"/>
      <c r="CS847" s="36"/>
      <c r="CT847" s="36"/>
      <c r="CU847" s="36"/>
      <c r="CV847" s="36"/>
      <c r="CW847" s="36"/>
      <c r="CX847" s="36"/>
      <c r="CY847" s="36"/>
      <c r="CZ847" s="36"/>
      <c r="DA847" s="36"/>
      <c r="DB847" s="36"/>
      <c r="DC847" s="36"/>
      <c r="DD847" s="36"/>
      <c r="DE847" s="36"/>
      <c r="DF847" s="36"/>
      <c r="DG847" s="36"/>
      <c r="DH847" s="36"/>
      <c r="DI847" s="36"/>
      <c r="DJ847" s="36"/>
      <c r="DK847" s="36"/>
      <c r="DL847" s="36"/>
      <c r="DM847" s="36"/>
      <c r="DN847" s="36"/>
      <c r="DO847" s="36"/>
      <c r="DP847" s="36"/>
      <c r="DQ847" s="36"/>
      <c r="DR847" s="36"/>
      <c r="DS847" s="36"/>
      <c r="DT847" s="36"/>
      <c r="DU847" s="36"/>
      <c r="DV847" s="36"/>
      <c r="DW847" s="36"/>
      <c r="DX847" s="36"/>
      <c r="DY847" s="36"/>
      <c r="DZ847" s="36"/>
      <c r="EA847" s="36"/>
      <c r="EB847" s="36"/>
      <c r="EC847" s="36"/>
      <c r="ED847" s="36"/>
      <c r="EE847" s="36"/>
      <c r="EF847" s="36"/>
      <c r="EG847" s="36"/>
      <c r="EH847" s="36"/>
      <c r="EI847" s="36"/>
      <c r="EJ847" s="36"/>
      <c r="EK847" s="36"/>
      <c r="EL847" s="36"/>
      <c r="EM847" s="36"/>
      <c r="EN847" s="36"/>
      <c r="EO847" s="36"/>
      <c r="EP847" s="36"/>
      <c r="EQ847" s="36"/>
      <c r="ER847" s="36"/>
      <c r="ES847" s="36"/>
      <c r="ET847" s="36"/>
      <c r="EU847" s="36"/>
      <c r="EV847" s="36"/>
      <c r="EW847" s="36"/>
      <c r="EX847" s="36"/>
      <c r="EY847" s="36"/>
      <c r="EZ847" s="36"/>
      <c r="FA847" s="36"/>
      <c r="FB847" s="36"/>
      <c r="FC847" s="36"/>
      <c r="FD847" s="36"/>
      <c r="FE847" s="36"/>
      <c r="FF847" s="36"/>
      <c r="FG847" s="36"/>
      <c r="FH847" s="36"/>
      <c r="FI847" s="36"/>
      <c r="FJ847" s="36"/>
      <c r="FK847" s="36"/>
      <c r="FL847" s="36"/>
      <c r="FM847" s="36"/>
      <c r="FN847" s="36"/>
      <c r="FO847" s="36"/>
      <c r="FP847" s="36"/>
      <c r="FQ847" s="36"/>
      <c r="FR847" s="36"/>
      <c r="FS847" s="36"/>
      <c r="FT847" s="36"/>
      <c r="FU847" s="36"/>
      <c r="FV847" s="36"/>
      <c r="FW847" s="36"/>
      <c r="FX847" s="36"/>
      <c r="FY847" s="36"/>
      <c r="FZ847" s="36"/>
      <c r="GA847" s="36"/>
      <c r="GB847" s="36"/>
      <c r="GC847" s="36"/>
      <c r="GD847" s="36"/>
      <c r="GE847" s="37"/>
    </row>
    <row r="848" spans="1:187" s="25" customFormat="1" ht="20.149999999999999" customHeight="1" x14ac:dyDescent="0.35">
      <c r="A848" s="212"/>
      <c r="B848" s="214"/>
      <c r="C848" s="216"/>
      <c r="D848" s="216"/>
      <c r="E848" s="218"/>
      <c r="F848" s="200"/>
      <c r="G848" s="28" t="s">
        <v>44</v>
      </c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  <c r="CX848" s="38"/>
      <c r="CY848" s="38"/>
      <c r="CZ848" s="38"/>
      <c r="DA848" s="38"/>
      <c r="DB848" s="38"/>
      <c r="DC848" s="38"/>
      <c r="DD848" s="38"/>
      <c r="DE848" s="38"/>
      <c r="DF848" s="38"/>
      <c r="DG848" s="38"/>
      <c r="DH848" s="38"/>
      <c r="DI848" s="38"/>
      <c r="DJ848" s="38"/>
      <c r="DK848" s="38"/>
      <c r="DL848" s="38"/>
      <c r="DM848" s="38"/>
      <c r="DN848" s="38"/>
      <c r="DO848" s="38"/>
      <c r="DP848" s="38"/>
      <c r="DQ848" s="38"/>
      <c r="DR848" s="38"/>
      <c r="DS848" s="38"/>
      <c r="DT848" s="38"/>
      <c r="DU848" s="38"/>
      <c r="DV848" s="38"/>
      <c r="DW848" s="38"/>
      <c r="DX848" s="38"/>
      <c r="DY848" s="38"/>
      <c r="DZ848" s="38"/>
      <c r="EA848" s="38"/>
      <c r="EB848" s="38"/>
      <c r="EC848" s="38"/>
      <c r="ED848" s="38"/>
      <c r="EE848" s="38"/>
      <c r="EF848" s="38"/>
      <c r="EG848" s="38"/>
      <c r="EH848" s="38"/>
      <c r="EI848" s="38"/>
      <c r="EJ848" s="38"/>
      <c r="EK848" s="38"/>
      <c r="EL848" s="38"/>
      <c r="EM848" s="38"/>
      <c r="EN848" s="38"/>
      <c r="EO848" s="38"/>
      <c r="EP848" s="38"/>
      <c r="EQ848" s="38"/>
      <c r="ER848" s="38"/>
      <c r="ES848" s="38"/>
      <c r="ET848" s="38"/>
      <c r="EU848" s="38"/>
      <c r="EV848" s="38"/>
      <c r="EW848" s="38"/>
      <c r="EX848" s="38"/>
      <c r="EY848" s="38"/>
      <c r="EZ848" s="38"/>
      <c r="FA848" s="38"/>
      <c r="FB848" s="38"/>
      <c r="FC848" s="38"/>
      <c r="FD848" s="38"/>
      <c r="FE848" s="38"/>
      <c r="FF848" s="38"/>
      <c r="FG848" s="38"/>
      <c r="FH848" s="38"/>
      <c r="FI848" s="38"/>
      <c r="FJ848" s="38"/>
      <c r="FK848" s="38"/>
      <c r="FL848" s="38"/>
      <c r="FM848" s="38"/>
      <c r="FN848" s="38"/>
      <c r="FO848" s="38"/>
      <c r="FP848" s="38"/>
      <c r="FQ848" s="38"/>
      <c r="FR848" s="38"/>
      <c r="FS848" s="38"/>
      <c r="FT848" s="38"/>
      <c r="FU848" s="38"/>
      <c r="FV848" s="38"/>
      <c r="FW848" s="38"/>
      <c r="FX848" s="38"/>
      <c r="FY848" s="38"/>
      <c r="FZ848" s="38"/>
      <c r="GA848" s="38"/>
      <c r="GB848" s="38"/>
      <c r="GC848" s="38"/>
      <c r="GD848" s="38"/>
      <c r="GE848" s="39"/>
    </row>
    <row r="849" spans="1:187" s="25" customFormat="1" ht="20.149999999999999" customHeight="1" x14ac:dyDescent="0.35">
      <c r="A849" s="203">
        <f t="shared" ref="A849" si="679">A847+1</f>
        <v>417</v>
      </c>
      <c r="B849" s="205" t="str">
        <f ca="1">HYPERLINK("#"&amp;"PAINEL!"&amp;ADDRESS(ROW(PAINEL!$B$40)+$A849,2),TRIM(INDIRECT("PAINEL!"&amp;ADDRESS(ROW(PAINEL!$B$40)+$A849,COLUMN(LANÇAMENTOS!C845)))))</f>
        <v/>
      </c>
      <c r="C849" s="207" t="str">
        <f ca="1">TRIM(INDIRECT("PAINEL!"&amp;ADDRESS(ROW(PAINEL!$B$40)+$A849,COLUMN(LANÇAMENTOS!E845))))</f>
        <v/>
      </c>
      <c r="D849" s="207" t="str">
        <f ca="1">TRIM(INDIRECT("PAINEL!"&amp;ADDRESS(ROW(PAINEL!$B$40)+$A849,COLUMN(LANÇAMENTOS!K845))))</f>
        <v/>
      </c>
      <c r="E849" s="209"/>
      <c r="F849" s="201" t="str">
        <f t="shared" ref="F849" ca="1" si="680">IF(B849&lt;&gt;"",E849+SUM(H849:GE849)-SUM(H850:GE850),"")</f>
        <v/>
      </c>
      <c r="G849" s="29" t="s">
        <v>43</v>
      </c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  <c r="CH849" s="40"/>
      <c r="CI849" s="40"/>
      <c r="CJ849" s="40"/>
      <c r="CK849" s="40"/>
      <c r="CL849" s="40"/>
      <c r="CM849" s="40"/>
      <c r="CN849" s="40"/>
      <c r="CO849" s="40"/>
      <c r="CP849" s="40"/>
      <c r="CQ849" s="40"/>
      <c r="CR849" s="40"/>
      <c r="CS849" s="40"/>
      <c r="CT849" s="40"/>
      <c r="CU849" s="40"/>
      <c r="CV849" s="40"/>
      <c r="CW849" s="40"/>
      <c r="CX849" s="40"/>
      <c r="CY849" s="40"/>
      <c r="CZ849" s="40"/>
      <c r="DA849" s="40"/>
      <c r="DB849" s="40"/>
      <c r="DC849" s="40"/>
      <c r="DD849" s="40"/>
      <c r="DE849" s="40"/>
      <c r="DF849" s="40"/>
      <c r="DG849" s="40"/>
      <c r="DH849" s="40"/>
      <c r="DI849" s="40"/>
      <c r="DJ849" s="40"/>
      <c r="DK849" s="40"/>
      <c r="DL849" s="40"/>
      <c r="DM849" s="40"/>
      <c r="DN849" s="40"/>
      <c r="DO849" s="40"/>
      <c r="DP849" s="40"/>
      <c r="DQ849" s="40"/>
      <c r="DR849" s="40"/>
      <c r="DS849" s="40"/>
      <c r="DT849" s="40"/>
      <c r="DU849" s="40"/>
      <c r="DV849" s="40"/>
      <c r="DW849" s="40"/>
      <c r="DX849" s="40"/>
      <c r="DY849" s="40"/>
      <c r="DZ849" s="40"/>
      <c r="EA849" s="40"/>
      <c r="EB849" s="40"/>
      <c r="EC849" s="40"/>
      <c r="ED849" s="40"/>
      <c r="EE849" s="40"/>
      <c r="EF849" s="40"/>
      <c r="EG849" s="40"/>
      <c r="EH849" s="40"/>
      <c r="EI849" s="40"/>
      <c r="EJ849" s="40"/>
      <c r="EK849" s="40"/>
      <c r="EL849" s="40"/>
      <c r="EM849" s="40"/>
      <c r="EN849" s="40"/>
      <c r="EO849" s="40"/>
      <c r="EP849" s="40"/>
      <c r="EQ849" s="40"/>
      <c r="ER849" s="40"/>
      <c r="ES849" s="40"/>
      <c r="ET849" s="40"/>
      <c r="EU849" s="40"/>
      <c r="EV849" s="40"/>
      <c r="EW849" s="40"/>
      <c r="EX849" s="40"/>
      <c r="EY849" s="40"/>
      <c r="EZ849" s="40"/>
      <c r="FA849" s="40"/>
      <c r="FB849" s="40"/>
      <c r="FC849" s="40"/>
      <c r="FD849" s="40"/>
      <c r="FE849" s="40"/>
      <c r="FF849" s="40"/>
      <c r="FG849" s="40"/>
      <c r="FH849" s="40"/>
      <c r="FI849" s="40"/>
      <c r="FJ849" s="40"/>
      <c r="FK849" s="40"/>
      <c r="FL849" s="40"/>
      <c r="FM849" s="40"/>
      <c r="FN849" s="40"/>
      <c r="FO849" s="40"/>
      <c r="FP849" s="40"/>
      <c r="FQ849" s="40"/>
      <c r="FR849" s="40"/>
      <c r="FS849" s="40"/>
      <c r="FT849" s="40"/>
      <c r="FU849" s="40"/>
      <c r="FV849" s="40"/>
      <c r="FW849" s="40"/>
      <c r="FX849" s="40"/>
      <c r="FY849" s="40"/>
      <c r="FZ849" s="40"/>
      <c r="GA849" s="40"/>
      <c r="GB849" s="40"/>
      <c r="GC849" s="40"/>
      <c r="GD849" s="40"/>
      <c r="GE849" s="41"/>
    </row>
    <row r="850" spans="1:187" s="25" customFormat="1" ht="20.149999999999999" customHeight="1" x14ac:dyDescent="0.35">
      <c r="A850" s="204"/>
      <c r="B850" s="206"/>
      <c r="C850" s="208"/>
      <c r="D850" s="208"/>
      <c r="E850" s="210"/>
      <c r="F850" s="202"/>
      <c r="G850" s="26" t="s">
        <v>44</v>
      </c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DN850" s="35"/>
      <c r="DO850" s="35"/>
      <c r="DP850" s="35"/>
      <c r="DQ850" s="35"/>
      <c r="DR850" s="35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  <c r="FL850" s="35"/>
      <c r="FM850" s="35"/>
      <c r="FN850" s="35"/>
      <c r="FO850" s="35"/>
      <c r="FP850" s="35"/>
      <c r="FQ850" s="35"/>
      <c r="FR850" s="35"/>
      <c r="FS850" s="35"/>
      <c r="FT850" s="35"/>
      <c r="FU850" s="35"/>
      <c r="FV850" s="35"/>
      <c r="FW850" s="35"/>
      <c r="FX850" s="35"/>
      <c r="FY850" s="35"/>
      <c r="FZ850" s="35"/>
      <c r="GA850" s="35"/>
      <c r="GB850" s="35"/>
      <c r="GC850" s="35"/>
      <c r="GD850" s="35"/>
      <c r="GE850" s="42"/>
    </row>
    <row r="851" spans="1:187" s="25" customFormat="1" ht="20.149999999999999" customHeight="1" x14ac:dyDescent="0.35">
      <c r="A851" s="211">
        <f t="shared" si="638"/>
        <v>418</v>
      </c>
      <c r="B851" s="213" t="str">
        <f ca="1">HYPERLINK("#"&amp;"PAINEL!"&amp;ADDRESS(ROW(PAINEL!$B$40)+$A851,2),TRIM(INDIRECT("PAINEL!"&amp;ADDRESS(ROW(PAINEL!$B$40)+$A851,COLUMN(LANÇAMENTOS!C847)))))</f>
        <v/>
      </c>
      <c r="C851" s="215" t="str">
        <f ca="1">TRIM(INDIRECT("PAINEL!"&amp;ADDRESS(ROW(PAINEL!$B$40)+$A851,COLUMN(LANÇAMENTOS!E847))))</f>
        <v/>
      </c>
      <c r="D851" s="215" t="str">
        <f ca="1">TRIM(INDIRECT("PAINEL!"&amp;ADDRESS(ROW(PAINEL!$B$40)+$A851,COLUMN(LANÇAMENTOS!K847))))</f>
        <v/>
      </c>
      <c r="E851" s="217"/>
      <c r="F851" s="199" t="str">
        <f t="shared" ref="F851" ca="1" si="681">IF(B851&lt;&gt;"",E851+SUM(H851:GE851)-SUM(H852:GE852),"")</f>
        <v/>
      </c>
      <c r="G851" s="27" t="s">
        <v>43</v>
      </c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  <c r="BI851" s="36"/>
      <c r="BJ851" s="36"/>
      <c r="BK851" s="36"/>
      <c r="BL851" s="36"/>
      <c r="BM851" s="36"/>
      <c r="BN851" s="36"/>
      <c r="BO851" s="36"/>
      <c r="BP851" s="36"/>
      <c r="BQ851" s="36"/>
      <c r="BR851" s="36"/>
      <c r="BS851" s="36"/>
      <c r="BT851" s="36"/>
      <c r="BU851" s="36"/>
      <c r="BV851" s="36"/>
      <c r="BW851" s="36"/>
      <c r="BX851" s="36"/>
      <c r="BY851" s="36"/>
      <c r="BZ851" s="36"/>
      <c r="CA851" s="36"/>
      <c r="CB851" s="36"/>
      <c r="CC851" s="36"/>
      <c r="CD851" s="36"/>
      <c r="CE851" s="36"/>
      <c r="CF851" s="36"/>
      <c r="CG851" s="36"/>
      <c r="CH851" s="36"/>
      <c r="CI851" s="36"/>
      <c r="CJ851" s="36"/>
      <c r="CK851" s="36"/>
      <c r="CL851" s="36"/>
      <c r="CM851" s="36"/>
      <c r="CN851" s="36"/>
      <c r="CO851" s="36"/>
      <c r="CP851" s="36"/>
      <c r="CQ851" s="36"/>
      <c r="CR851" s="36"/>
      <c r="CS851" s="36"/>
      <c r="CT851" s="36"/>
      <c r="CU851" s="36"/>
      <c r="CV851" s="36"/>
      <c r="CW851" s="36"/>
      <c r="CX851" s="36"/>
      <c r="CY851" s="36"/>
      <c r="CZ851" s="36"/>
      <c r="DA851" s="36"/>
      <c r="DB851" s="36"/>
      <c r="DC851" s="36"/>
      <c r="DD851" s="36"/>
      <c r="DE851" s="36"/>
      <c r="DF851" s="36"/>
      <c r="DG851" s="36"/>
      <c r="DH851" s="36"/>
      <c r="DI851" s="36"/>
      <c r="DJ851" s="36"/>
      <c r="DK851" s="36"/>
      <c r="DL851" s="36"/>
      <c r="DM851" s="36"/>
      <c r="DN851" s="36"/>
      <c r="DO851" s="36"/>
      <c r="DP851" s="36"/>
      <c r="DQ851" s="36"/>
      <c r="DR851" s="36"/>
      <c r="DS851" s="36"/>
      <c r="DT851" s="36"/>
      <c r="DU851" s="36"/>
      <c r="DV851" s="36"/>
      <c r="DW851" s="36"/>
      <c r="DX851" s="36"/>
      <c r="DY851" s="36"/>
      <c r="DZ851" s="36"/>
      <c r="EA851" s="36"/>
      <c r="EB851" s="36"/>
      <c r="EC851" s="36"/>
      <c r="ED851" s="36"/>
      <c r="EE851" s="36"/>
      <c r="EF851" s="36"/>
      <c r="EG851" s="36"/>
      <c r="EH851" s="36"/>
      <c r="EI851" s="36"/>
      <c r="EJ851" s="36"/>
      <c r="EK851" s="36"/>
      <c r="EL851" s="36"/>
      <c r="EM851" s="36"/>
      <c r="EN851" s="36"/>
      <c r="EO851" s="36"/>
      <c r="EP851" s="36"/>
      <c r="EQ851" s="36"/>
      <c r="ER851" s="36"/>
      <c r="ES851" s="36"/>
      <c r="ET851" s="36"/>
      <c r="EU851" s="36"/>
      <c r="EV851" s="36"/>
      <c r="EW851" s="36"/>
      <c r="EX851" s="36"/>
      <c r="EY851" s="36"/>
      <c r="EZ851" s="36"/>
      <c r="FA851" s="36"/>
      <c r="FB851" s="36"/>
      <c r="FC851" s="36"/>
      <c r="FD851" s="36"/>
      <c r="FE851" s="36"/>
      <c r="FF851" s="36"/>
      <c r="FG851" s="36"/>
      <c r="FH851" s="36"/>
      <c r="FI851" s="36"/>
      <c r="FJ851" s="36"/>
      <c r="FK851" s="36"/>
      <c r="FL851" s="36"/>
      <c r="FM851" s="36"/>
      <c r="FN851" s="36"/>
      <c r="FO851" s="36"/>
      <c r="FP851" s="36"/>
      <c r="FQ851" s="36"/>
      <c r="FR851" s="36"/>
      <c r="FS851" s="36"/>
      <c r="FT851" s="36"/>
      <c r="FU851" s="36"/>
      <c r="FV851" s="36"/>
      <c r="FW851" s="36"/>
      <c r="FX851" s="36"/>
      <c r="FY851" s="36"/>
      <c r="FZ851" s="36"/>
      <c r="GA851" s="36"/>
      <c r="GB851" s="36"/>
      <c r="GC851" s="36"/>
      <c r="GD851" s="36"/>
      <c r="GE851" s="37"/>
    </row>
    <row r="852" spans="1:187" s="25" customFormat="1" ht="20.149999999999999" customHeight="1" x14ac:dyDescent="0.35">
      <c r="A852" s="212"/>
      <c r="B852" s="214"/>
      <c r="C852" s="216"/>
      <c r="D852" s="216"/>
      <c r="E852" s="218"/>
      <c r="F852" s="200"/>
      <c r="G852" s="28" t="s">
        <v>44</v>
      </c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  <c r="CX852" s="38"/>
      <c r="CY852" s="38"/>
      <c r="CZ852" s="38"/>
      <c r="DA852" s="38"/>
      <c r="DB852" s="38"/>
      <c r="DC852" s="38"/>
      <c r="DD852" s="38"/>
      <c r="DE852" s="38"/>
      <c r="DF852" s="38"/>
      <c r="DG852" s="38"/>
      <c r="DH852" s="38"/>
      <c r="DI852" s="38"/>
      <c r="DJ852" s="38"/>
      <c r="DK852" s="38"/>
      <c r="DL852" s="38"/>
      <c r="DM852" s="38"/>
      <c r="DN852" s="38"/>
      <c r="DO852" s="38"/>
      <c r="DP852" s="38"/>
      <c r="DQ852" s="38"/>
      <c r="DR852" s="38"/>
      <c r="DS852" s="38"/>
      <c r="DT852" s="38"/>
      <c r="DU852" s="38"/>
      <c r="DV852" s="38"/>
      <c r="DW852" s="38"/>
      <c r="DX852" s="38"/>
      <c r="DY852" s="38"/>
      <c r="DZ852" s="38"/>
      <c r="EA852" s="38"/>
      <c r="EB852" s="38"/>
      <c r="EC852" s="38"/>
      <c r="ED852" s="38"/>
      <c r="EE852" s="38"/>
      <c r="EF852" s="38"/>
      <c r="EG852" s="38"/>
      <c r="EH852" s="38"/>
      <c r="EI852" s="38"/>
      <c r="EJ852" s="38"/>
      <c r="EK852" s="38"/>
      <c r="EL852" s="38"/>
      <c r="EM852" s="38"/>
      <c r="EN852" s="38"/>
      <c r="EO852" s="38"/>
      <c r="EP852" s="38"/>
      <c r="EQ852" s="38"/>
      <c r="ER852" s="38"/>
      <c r="ES852" s="38"/>
      <c r="ET852" s="38"/>
      <c r="EU852" s="38"/>
      <c r="EV852" s="38"/>
      <c r="EW852" s="38"/>
      <c r="EX852" s="38"/>
      <c r="EY852" s="38"/>
      <c r="EZ852" s="38"/>
      <c r="FA852" s="38"/>
      <c r="FB852" s="38"/>
      <c r="FC852" s="38"/>
      <c r="FD852" s="38"/>
      <c r="FE852" s="38"/>
      <c r="FF852" s="38"/>
      <c r="FG852" s="38"/>
      <c r="FH852" s="38"/>
      <c r="FI852" s="38"/>
      <c r="FJ852" s="38"/>
      <c r="FK852" s="38"/>
      <c r="FL852" s="38"/>
      <c r="FM852" s="38"/>
      <c r="FN852" s="38"/>
      <c r="FO852" s="38"/>
      <c r="FP852" s="38"/>
      <c r="FQ852" s="38"/>
      <c r="FR852" s="38"/>
      <c r="FS852" s="38"/>
      <c r="FT852" s="38"/>
      <c r="FU852" s="38"/>
      <c r="FV852" s="38"/>
      <c r="FW852" s="38"/>
      <c r="FX852" s="38"/>
      <c r="FY852" s="38"/>
      <c r="FZ852" s="38"/>
      <c r="GA852" s="38"/>
      <c r="GB852" s="38"/>
      <c r="GC852" s="38"/>
      <c r="GD852" s="38"/>
      <c r="GE852" s="39"/>
    </row>
    <row r="853" spans="1:187" s="25" customFormat="1" ht="20.149999999999999" customHeight="1" x14ac:dyDescent="0.35">
      <c r="A853" s="203">
        <f t="shared" ref="A853" si="682">A851+1</f>
        <v>419</v>
      </c>
      <c r="B853" s="205" t="str">
        <f ca="1">HYPERLINK("#"&amp;"PAINEL!"&amp;ADDRESS(ROW(PAINEL!$B$40)+$A853,2),TRIM(INDIRECT("PAINEL!"&amp;ADDRESS(ROW(PAINEL!$B$40)+$A853,COLUMN(LANÇAMENTOS!C849)))))</f>
        <v/>
      </c>
      <c r="C853" s="207" t="str">
        <f ca="1">TRIM(INDIRECT("PAINEL!"&amp;ADDRESS(ROW(PAINEL!$B$40)+$A853,COLUMN(LANÇAMENTOS!E849))))</f>
        <v/>
      </c>
      <c r="D853" s="207" t="str">
        <f ca="1">TRIM(INDIRECT("PAINEL!"&amp;ADDRESS(ROW(PAINEL!$B$40)+$A853,COLUMN(LANÇAMENTOS!K849))))</f>
        <v/>
      </c>
      <c r="E853" s="209"/>
      <c r="F853" s="201" t="str">
        <f t="shared" ref="F853" ca="1" si="683">IF(B853&lt;&gt;"",E853+SUM(H853:GE853)-SUM(H854:GE854),"")</f>
        <v/>
      </c>
      <c r="G853" s="29" t="s">
        <v>43</v>
      </c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  <c r="CH853" s="40"/>
      <c r="CI853" s="40"/>
      <c r="CJ853" s="40"/>
      <c r="CK853" s="40"/>
      <c r="CL853" s="40"/>
      <c r="CM853" s="40"/>
      <c r="CN853" s="40"/>
      <c r="CO853" s="40"/>
      <c r="CP853" s="40"/>
      <c r="CQ853" s="40"/>
      <c r="CR853" s="40"/>
      <c r="CS853" s="40"/>
      <c r="CT853" s="40"/>
      <c r="CU853" s="40"/>
      <c r="CV853" s="40"/>
      <c r="CW853" s="40"/>
      <c r="CX853" s="40"/>
      <c r="CY853" s="40"/>
      <c r="CZ853" s="40"/>
      <c r="DA853" s="40"/>
      <c r="DB853" s="40"/>
      <c r="DC853" s="40"/>
      <c r="DD853" s="40"/>
      <c r="DE853" s="40"/>
      <c r="DF853" s="40"/>
      <c r="DG853" s="40"/>
      <c r="DH853" s="40"/>
      <c r="DI853" s="40"/>
      <c r="DJ853" s="40"/>
      <c r="DK853" s="40"/>
      <c r="DL853" s="40"/>
      <c r="DM853" s="40"/>
      <c r="DN853" s="40"/>
      <c r="DO853" s="40"/>
      <c r="DP853" s="40"/>
      <c r="DQ853" s="40"/>
      <c r="DR853" s="40"/>
      <c r="DS853" s="40"/>
      <c r="DT853" s="40"/>
      <c r="DU853" s="40"/>
      <c r="DV853" s="40"/>
      <c r="DW853" s="40"/>
      <c r="DX853" s="40"/>
      <c r="DY853" s="40"/>
      <c r="DZ853" s="40"/>
      <c r="EA853" s="40"/>
      <c r="EB853" s="40"/>
      <c r="EC853" s="40"/>
      <c r="ED853" s="40"/>
      <c r="EE853" s="40"/>
      <c r="EF853" s="40"/>
      <c r="EG853" s="40"/>
      <c r="EH853" s="40"/>
      <c r="EI853" s="40"/>
      <c r="EJ853" s="40"/>
      <c r="EK853" s="40"/>
      <c r="EL853" s="40"/>
      <c r="EM853" s="40"/>
      <c r="EN853" s="40"/>
      <c r="EO853" s="40"/>
      <c r="EP853" s="40"/>
      <c r="EQ853" s="40"/>
      <c r="ER853" s="40"/>
      <c r="ES853" s="40"/>
      <c r="ET853" s="40"/>
      <c r="EU853" s="40"/>
      <c r="EV853" s="40"/>
      <c r="EW853" s="40"/>
      <c r="EX853" s="40"/>
      <c r="EY853" s="40"/>
      <c r="EZ853" s="40"/>
      <c r="FA853" s="40"/>
      <c r="FB853" s="40"/>
      <c r="FC853" s="40"/>
      <c r="FD853" s="40"/>
      <c r="FE853" s="40"/>
      <c r="FF853" s="40"/>
      <c r="FG853" s="40"/>
      <c r="FH853" s="40"/>
      <c r="FI853" s="40"/>
      <c r="FJ853" s="40"/>
      <c r="FK853" s="40"/>
      <c r="FL853" s="40"/>
      <c r="FM853" s="40"/>
      <c r="FN853" s="40"/>
      <c r="FO853" s="40"/>
      <c r="FP853" s="40"/>
      <c r="FQ853" s="40"/>
      <c r="FR853" s="40"/>
      <c r="FS853" s="40"/>
      <c r="FT853" s="40"/>
      <c r="FU853" s="40"/>
      <c r="FV853" s="40"/>
      <c r="FW853" s="40"/>
      <c r="FX853" s="40"/>
      <c r="FY853" s="40"/>
      <c r="FZ853" s="40"/>
      <c r="GA853" s="40"/>
      <c r="GB853" s="40"/>
      <c r="GC853" s="40"/>
      <c r="GD853" s="40"/>
      <c r="GE853" s="41"/>
    </row>
    <row r="854" spans="1:187" s="25" customFormat="1" ht="20.149999999999999" customHeight="1" x14ac:dyDescent="0.35">
      <c r="A854" s="204"/>
      <c r="B854" s="206"/>
      <c r="C854" s="208"/>
      <c r="D854" s="208"/>
      <c r="E854" s="210"/>
      <c r="F854" s="202"/>
      <c r="G854" s="26" t="s">
        <v>44</v>
      </c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DN854" s="35"/>
      <c r="DO854" s="35"/>
      <c r="DP854" s="35"/>
      <c r="DQ854" s="35"/>
      <c r="DR854" s="35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  <c r="FL854" s="35"/>
      <c r="FM854" s="35"/>
      <c r="FN854" s="35"/>
      <c r="FO854" s="35"/>
      <c r="FP854" s="35"/>
      <c r="FQ854" s="35"/>
      <c r="FR854" s="35"/>
      <c r="FS854" s="35"/>
      <c r="FT854" s="35"/>
      <c r="FU854" s="35"/>
      <c r="FV854" s="35"/>
      <c r="FW854" s="35"/>
      <c r="FX854" s="35"/>
      <c r="FY854" s="35"/>
      <c r="FZ854" s="35"/>
      <c r="GA854" s="35"/>
      <c r="GB854" s="35"/>
      <c r="GC854" s="35"/>
      <c r="GD854" s="35"/>
      <c r="GE854" s="42"/>
    </row>
    <row r="855" spans="1:187" s="25" customFormat="1" ht="20.149999999999999" customHeight="1" x14ac:dyDescent="0.35">
      <c r="A855" s="211">
        <f t="shared" si="638"/>
        <v>420</v>
      </c>
      <c r="B855" s="213" t="str">
        <f ca="1">HYPERLINK("#"&amp;"PAINEL!"&amp;ADDRESS(ROW(PAINEL!$B$40)+$A855,2),TRIM(INDIRECT("PAINEL!"&amp;ADDRESS(ROW(PAINEL!$B$40)+$A855,COLUMN(LANÇAMENTOS!C851)))))</f>
        <v/>
      </c>
      <c r="C855" s="215" t="str">
        <f ca="1">TRIM(INDIRECT("PAINEL!"&amp;ADDRESS(ROW(PAINEL!$B$40)+$A855,COLUMN(LANÇAMENTOS!E851))))</f>
        <v/>
      </c>
      <c r="D855" s="215" t="str">
        <f ca="1">TRIM(INDIRECT("PAINEL!"&amp;ADDRESS(ROW(PAINEL!$B$40)+$A855,COLUMN(LANÇAMENTOS!K851))))</f>
        <v/>
      </c>
      <c r="E855" s="217"/>
      <c r="F855" s="199" t="str">
        <f t="shared" ref="F855" ca="1" si="684">IF(B855&lt;&gt;"",E855+SUM(H855:GE855)-SUM(H856:GE856),"")</f>
        <v/>
      </c>
      <c r="G855" s="27" t="s">
        <v>43</v>
      </c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  <c r="BI855" s="36"/>
      <c r="BJ855" s="36"/>
      <c r="BK855" s="36"/>
      <c r="BL855" s="36"/>
      <c r="BM855" s="36"/>
      <c r="BN855" s="36"/>
      <c r="BO855" s="36"/>
      <c r="BP855" s="36"/>
      <c r="BQ855" s="36"/>
      <c r="BR855" s="36"/>
      <c r="BS855" s="36"/>
      <c r="BT855" s="36"/>
      <c r="BU855" s="36"/>
      <c r="BV855" s="36"/>
      <c r="BW855" s="36"/>
      <c r="BX855" s="36"/>
      <c r="BY855" s="36"/>
      <c r="BZ855" s="36"/>
      <c r="CA855" s="36"/>
      <c r="CB855" s="36"/>
      <c r="CC855" s="36"/>
      <c r="CD855" s="36"/>
      <c r="CE855" s="36"/>
      <c r="CF855" s="36"/>
      <c r="CG855" s="36"/>
      <c r="CH855" s="36"/>
      <c r="CI855" s="36"/>
      <c r="CJ855" s="36"/>
      <c r="CK855" s="36"/>
      <c r="CL855" s="36"/>
      <c r="CM855" s="36"/>
      <c r="CN855" s="36"/>
      <c r="CO855" s="36"/>
      <c r="CP855" s="36"/>
      <c r="CQ855" s="36"/>
      <c r="CR855" s="36"/>
      <c r="CS855" s="36"/>
      <c r="CT855" s="36"/>
      <c r="CU855" s="36"/>
      <c r="CV855" s="36"/>
      <c r="CW855" s="36"/>
      <c r="CX855" s="36"/>
      <c r="CY855" s="36"/>
      <c r="CZ855" s="36"/>
      <c r="DA855" s="36"/>
      <c r="DB855" s="36"/>
      <c r="DC855" s="36"/>
      <c r="DD855" s="36"/>
      <c r="DE855" s="36"/>
      <c r="DF855" s="36"/>
      <c r="DG855" s="36"/>
      <c r="DH855" s="36"/>
      <c r="DI855" s="36"/>
      <c r="DJ855" s="36"/>
      <c r="DK855" s="36"/>
      <c r="DL855" s="36"/>
      <c r="DM855" s="36"/>
      <c r="DN855" s="36"/>
      <c r="DO855" s="36"/>
      <c r="DP855" s="36"/>
      <c r="DQ855" s="36"/>
      <c r="DR855" s="36"/>
      <c r="DS855" s="36"/>
      <c r="DT855" s="36"/>
      <c r="DU855" s="36"/>
      <c r="DV855" s="36"/>
      <c r="DW855" s="36"/>
      <c r="DX855" s="36"/>
      <c r="DY855" s="36"/>
      <c r="DZ855" s="36"/>
      <c r="EA855" s="36"/>
      <c r="EB855" s="36"/>
      <c r="EC855" s="36"/>
      <c r="ED855" s="36"/>
      <c r="EE855" s="36"/>
      <c r="EF855" s="36"/>
      <c r="EG855" s="36"/>
      <c r="EH855" s="36"/>
      <c r="EI855" s="36"/>
      <c r="EJ855" s="36"/>
      <c r="EK855" s="36"/>
      <c r="EL855" s="36"/>
      <c r="EM855" s="36"/>
      <c r="EN855" s="36"/>
      <c r="EO855" s="36"/>
      <c r="EP855" s="36"/>
      <c r="EQ855" s="36"/>
      <c r="ER855" s="36"/>
      <c r="ES855" s="36"/>
      <c r="ET855" s="36"/>
      <c r="EU855" s="36"/>
      <c r="EV855" s="36"/>
      <c r="EW855" s="36"/>
      <c r="EX855" s="36"/>
      <c r="EY855" s="36"/>
      <c r="EZ855" s="36"/>
      <c r="FA855" s="36"/>
      <c r="FB855" s="36"/>
      <c r="FC855" s="36"/>
      <c r="FD855" s="36"/>
      <c r="FE855" s="36"/>
      <c r="FF855" s="36"/>
      <c r="FG855" s="36"/>
      <c r="FH855" s="36"/>
      <c r="FI855" s="36"/>
      <c r="FJ855" s="36"/>
      <c r="FK855" s="36"/>
      <c r="FL855" s="36"/>
      <c r="FM855" s="36"/>
      <c r="FN855" s="36"/>
      <c r="FO855" s="36"/>
      <c r="FP855" s="36"/>
      <c r="FQ855" s="36"/>
      <c r="FR855" s="36"/>
      <c r="FS855" s="36"/>
      <c r="FT855" s="36"/>
      <c r="FU855" s="36"/>
      <c r="FV855" s="36"/>
      <c r="FW855" s="36"/>
      <c r="FX855" s="36"/>
      <c r="FY855" s="36"/>
      <c r="FZ855" s="36"/>
      <c r="GA855" s="36"/>
      <c r="GB855" s="36"/>
      <c r="GC855" s="36"/>
      <c r="GD855" s="36"/>
      <c r="GE855" s="37"/>
    </row>
    <row r="856" spans="1:187" s="25" customFormat="1" ht="20.149999999999999" customHeight="1" x14ac:dyDescent="0.35">
      <c r="A856" s="212"/>
      <c r="B856" s="214"/>
      <c r="C856" s="216"/>
      <c r="D856" s="216"/>
      <c r="E856" s="218"/>
      <c r="F856" s="200"/>
      <c r="G856" s="28" t="s">
        <v>44</v>
      </c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38"/>
      <c r="CM856" s="38"/>
      <c r="CN856" s="38"/>
      <c r="CO856" s="38"/>
      <c r="CP856" s="38"/>
      <c r="CQ856" s="38"/>
      <c r="CR856" s="38"/>
      <c r="CS856" s="38"/>
      <c r="CT856" s="38"/>
      <c r="CU856" s="38"/>
      <c r="CV856" s="38"/>
      <c r="CW856" s="38"/>
      <c r="CX856" s="38"/>
      <c r="CY856" s="38"/>
      <c r="CZ856" s="38"/>
      <c r="DA856" s="38"/>
      <c r="DB856" s="38"/>
      <c r="DC856" s="38"/>
      <c r="DD856" s="38"/>
      <c r="DE856" s="38"/>
      <c r="DF856" s="38"/>
      <c r="DG856" s="38"/>
      <c r="DH856" s="38"/>
      <c r="DI856" s="38"/>
      <c r="DJ856" s="38"/>
      <c r="DK856" s="38"/>
      <c r="DL856" s="38"/>
      <c r="DM856" s="38"/>
      <c r="DN856" s="38"/>
      <c r="DO856" s="38"/>
      <c r="DP856" s="38"/>
      <c r="DQ856" s="38"/>
      <c r="DR856" s="38"/>
      <c r="DS856" s="38"/>
      <c r="DT856" s="38"/>
      <c r="DU856" s="38"/>
      <c r="DV856" s="38"/>
      <c r="DW856" s="38"/>
      <c r="DX856" s="38"/>
      <c r="DY856" s="38"/>
      <c r="DZ856" s="38"/>
      <c r="EA856" s="38"/>
      <c r="EB856" s="38"/>
      <c r="EC856" s="38"/>
      <c r="ED856" s="38"/>
      <c r="EE856" s="38"/>
      <c r="EF856" s="38"/>
      <c r="EG856" s="38"/>
      <c r="EH856" s="38"/>
      <c r="EI856" s="38"/>
      <c r="EJ856" s="38"/>
      <c r="EK856" s="38"/>
      <c r="EL856" s="38"/>
      <c r="EM856" s="38"/>
      <c r="EN856" s="38"/>
      <c r="EO856" s="38"/>
      <c r="EP856" s="38"/>
      <c r="EQ856" s="38"/>
      <c r="ER856" s="38"/>
      <c r="ES856" s="38"/>
      <c r="ET856" s="38"/>
      <c r="EU856" s="38"/>
      <c r="EV856" s="38"/>
      <c r="EW856" s="38"/>
      <c r="EX856" s="38"/>
      <c r="EY856" s="38"/>
      <c r="EZ856" s="38"/>
      <c r="FA856" s="38"/>
      <c r="FB856" s="38"/>
      <c r="FC856" s="38"/>
      <c r="FD856" s="38"/>
      <c r="FE856" s="38"/>
      <c r="FF856" s="38"/>
      <c r="FG856" s="38"/>
      <c r="FH856" s="38"/>
      <c r="FI856" s="38"/>
      <c r="FJ856" s="38"/>
      <c r="FK856" s="38"/>
      <c r="FL856" s="38"/>
      <c r="FM856" s="38"/>
      <c r="FN856" s="38"/>
      <c r="FO856" s="38"/>
      <c r="FP856" s="38"/>
      <c r="FQ856" s="38"/>
      <c r="FR856" s="38"/>
      <c r="FS856" s="38"/>
      <c r="FT856" s="38"/>
      <c r="FU856" s="38"/>
      <c r="FV856" s="38"/>
      <c r="FW856" s="38"/>
      <c r="FX856" s="38"/>
      <c r="FY856" s="38"/>
      <c r="FZ856" s="38"/>
      <c r="GA856" s="38"/>
      <c r="GB856" s="38"/>
      <c r="GC856" s="38"/>
      <c r="GD856" s="38"/>
      <c r="GE856" s="39"/>
    </row>
    <row r="857" spans="1:187" s="25" customFormat="1" ht="20.149999999999999" customHeight="1" x14ac:dyDescent="0.35">
      <c r="A857" s="203">
        <f t="shared" ref="A857" si="685">A855+1</f>
        <v>421</v>
      </c>
      <c r="B857" s="205" t="str">
        <f ca="1">HYPERLINK("#"&amp;"PAINEL!"&amp;ADDRESS(ROW(PAINEL!$B$40)+$A857,2),TRIM(INDIRECT("PAINEL!"&amp;ADDRESS(ROW(PAINEL!$B$40)+$A857,COLUMN(LANÇAMENTOS!C853)))))</f>
        <v/>
      </c>
      <c r="C857" s="207" t="str">
        <f ca="1">TRIM(INDIRECT("PAINEL!"&amp;ADDRESS(ROW(PAINEL!$B$40)+$A857,COLUMN(LANÇAMENTOS!E853))))</f>
        <v/>
      </c>
      <c r="D857" s="207" t="str">
        <f ca="1">TRIM(INDIRECT("PAINEL!"&amp;ADDRESS(ROW(PAINEL!$B$40)+$A857,COLUMN(LANÇAMENTOS!K853))))</f>
        <v/>
      </c>
      <c r="E857" s="209"/>
      <c r="F857" s="201" t="str">
        <f t="shared" ref="F857" ca="1" si="686">IF(B857&lt;&gt;"",E857+SUM(H857:GE857)-SUM(H858:GE858),"")</f>
        <v/>
      </c>
      <c r="G857" s="29" t="s">
        <v>43</v>
      </c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  <c r="CH857" s="40"/>
      <c r="CI857" s="40"/>
      <c r="CJ857" s="40"/>
      <c r="CK857" s="40"/>
      <c r="CL857" s="40"/>
      <c r="CM857" s="40"/>
      <c r="CN857" s="40"/>
      <c r="CO857" s="40"/>
      <c r="CP857" s="40"/>
      <c r="CQ857" s="40"/>
      <c r="CR857" s="40"/>
      <c r="CS857" s="40"/>
      <c r="CT857" s="40"/>
      <c r="CU857" s="40"/>
      <c r="CV857" s="40"/>
      <c r="CW857" s="40"/>
      <c r="CX857" s="40"/>
      <c r="CY857" s="40"/>
      <c r="CZ857" s="40"/>
      <c r="DA857" s="40"/>
      <c r="DB857" s="40"/>
      <c r="DC857" s="40"/>
      <c r="DD857" s="40"/>
      <c r="DE857" s="40"/>
      <c r="DF857" s="40"/>
      <c r="DG857" s="40"/>
      <c r="DH857" s="40"/>
      <c r="DI857" s="40"/>
      <c r="DJ857" s="40"/>
      <c r="DK857" s="40"/>
      <c r="DL857" s="40"/>
      <c r="DM857" s="40"/>
      <c r="DN857" s="40"/>
      <c r="DO857" s="40"/>
      <c r="DP857" s="40"/>
      <c r="DQ857" s="40"/>
      <c r="DR857" s="40"/>
      <c r="DS857" s="40"/>
      <c r="DT857" s="40"/>
      <c r="DU857" s="40"/>
      <c r="DV857" s="40"/>
      <c r="DW857" s="40"/>
      <c r="DX857" s="40"/>
      <c r="DY857" s="40"/>
      <c r="DZ857" s="40"/>
      <c r="EA857" s="40"/>
      <c r="EB857" s="40"/>
      <c r="EC857" s="40"/>
      <c r="ED857" s="40"/>
      <c r="EE857" s="40"/>
      <c r="EF857" s="40"/>
      <c r="EG857" s="40"/>
      <c r="EH857" s="40"/>
      <c r="EI857" s="40"/>
      <c r="EJ857" s="40"/>
      <c r="EK857" s="40"/>
      <c r="EL857" s="40"/>
      <c r="EM857" s="40"/>
      <c r="EN857" s="40"/>
      <c r="EO857" s="40"/>
      <c r="EP857" s="40"/>
      <c r="EQ857" s="40"/>
      <c r="ER857" s="40"/>
      <c r="ES857" s="40"/>
      <c r="ET857" s="40"/>
      <c r="EU857" s="40"/>
      <c r="EV857" s="40"/>
      <c r="EW857" s="40"/>
      <c r="EX857" s="40"/>
      <c r="EY857" s="40"/>
      <c r="EZ857" s="40"/>
      <c r="FA857" s="40"/>
      <c r="FB857" s="40"/>
      <c r="FC857" s="40"/>
      <c r="FD857" s="40"/>
      <c r="FE857" s="40"/>
      <c r="FF857" s="40"/>
      <c r="FG857" s="40"/>
      <c r="FH857" s="40"/>
      <c r="FI857" s="40"/>
      <c r="FJ857" s="40"/>
      <c r="FK857" s="40"/>
      <c r="FL857" s="40"/>
      <c r="FM857" s="40"/>
      <c r="FN857" s="40"/>
      <c r="FO857" s="40"/>
      <c r="FP857" s="40"/>
      <c r="FQ857" s="40"/>
      <c r="FR857" s="40"/>
      <c r="FS857" s="40"/>
      <c r="FT857" s="40"/>
      <c r="FU857" s="40"/>
      <c r="FV857" s="40"/>
      <c r="FW857" s="40"/>
      <c r="FX857" s="40"/>
      <c r="FY857" s="40"/>
      <c r="FZ857" s="40"/>
      <c r="GA857" s="40"/>
      <c r="GB857" s="40"/>
      <c r="GC857" s="40"/>
      <c r="GD857" s="40"/>
      <c r="GE857" s="41"/>
    </row>
    <row r="858" spans="1:187" s="25" customFormat="1" ht="20.149999999999999" customHeight="1" x14ac:dyDescent="0.35">
      <c r="A858" s="204"/>
      <c r="B858" s="206"/>
      <c r="C858" s="208"/>
      <c r="D858" s="208"/>
      <c r="E858" s="210"/>
      <c r="F858" s="202"/>
      <c r="G858" s="26" t="s">
        <v>44</v>
      </c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DN858" s="35"/>
      <c r="DO858" s="35"/>
      <c r="DP858" s="35"/>
      <c r="DQ858" s="35"/>
      <c r="DR858" s="35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  <c r="FL858" s="35"/>
      <c r="FM858" s="35"/>
      <c r="FN858" s="35"/>
      <c r="FO858" s="35"/>
      <c r="FP858" s="35"/>
      <c r="FQ858" s="35"/>
      <c r="FR858" s="35"/>
      <c r="FS858" s="35"/>
      <c r="FT858" s="35"/>
      <c r="FU858" s="35"/>
      <c r="FV858" s="35"/>
      <c r="FW858" s="35"/>
      <c r="FX858" s="35"/>
      <c r="FY858" s="35"/>
      <c r="FZ858" s="35"/>
      <c r="GA858" s="35"/>
      <c r="GB858" s="35"/>
      <c r="GC858" s="35"/>
      <c r="GD858" s="35"/>
      <c r="GE858" s="42"/>
    </row>
    <row r="859" spans="1:187" s="25" customFormat="1" ht="20.149999999999999" customHeight="1" x14ac:dyDescent="0.35">
      <c r="A859" s="211">
        <f t="shared" ref="A859:A919" si="687">A857+1</f>
        <v>422</v>
      </c>
      <c r="B859" s="213" t="str">
        <f ca="1">HYPERLINK("#"&amp;"PAINEL!"&amp;ADDRESS(ROW(PAINEL!$B$40)+$A859,2),TRIM(INDIRECT("PAINEL!"&amp;ADDRESS(ROW(PAINEL!$B$40)+$A859,COLUMN(LANÇAMENTOS!C855)))))</f>
        <v/>
      </c>
      <c r="C859" s="215" t="str">
        <f ca="1">TRIM(INDIRECT("PAINEL!"&amp;ADDRESS(ROW(PAINEL!$B$40)+$A859,COLUMN(LANÇAMENTOS!E855))))</f>
        <v/>
      </c>
      <c r="D859" s="215" t="str">
        <f ca="1">TRIM(INDIRECT("PAINEL!"&amp;ADDRESS(ROW(PAINEL!$B$40)+$A859,COLUMN(LANÇAMENTOS!K855))))</f>
        <v/>
      </c>
      <c r="E859" s="217"/>
      <c r="F859" s="199" t="str">
        <f t="shared" ref="F859" ca="1" si="688">IF(B859&lt;&gt;"",E859+SUM(H859:GE859)-SUM(H860:GE860),"")</f>
        <v/>
      </c>
      <c r="G859" s="27" t="s">
        <v>43</v>
      </c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  <c r="BI859" s="36"/>
      <c r="BJ859" s="36"/>
      <c r="BK859" s="36"/>
      <c r="BL859" s="36"/>
      <c r="BM859" s="36"/>
      <c r="BN859" s="36"/>
      <c r="BO859" s="36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  <c r="FR859" s="36"/>
      <c r="FS859" s="36"/>
      <c r="FT859" s="36"/>
      <c r="FU859" s="36"/>
      <c r="FV859" s="36"/>
      <c r="FW859" s="36"/>
      <c r="FX859" s="36"/>
      <c r="FY859" s="36"/>
      <c r="FZ859" s="36"/>
      <c r="GA859" s="36"/>
      <c r="GB859" s="36"/>
      <c r="GC859" s="36"/>
      <c r="GD859" s="36"/>
      <c r="GE859" s="37"/>
    </row>
    <row r="860" spans="1:187" s="25" customFormat="1" ht="20.149999999999999" customHeight="1" x14ac:dyDescent="0.35">
      <c r="A860" s="212"/>
      <c r="B860" s="214"/>
      <c r="C860" s="216"/>
      <c r="D860" s="216"/>
      <c r="E860" s="218"/>
      <c r="F860" s="200"/>
      <c r="G860" s="28" t="s">
        <v>44</v>
      </c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  <c r="CU860" s="38"/>
      <c r="CV860" s="38"/>
      <c r="CW860" s="38"/>
      <c r="CX860" s="38"/>
      <c r="CY860" s="38"/>
      <c r="CZ860" s="38"/>
      <c r="DA860" s="38"/>
      <c r="DB860" s="38"/>
      <c r="DC860" s="38"/>
      <c r="DD860" s="38"/>
      <c r="DE860" s="38"/>
      <c r="DF860" s="38"/>
      <c r="DG860" s="38"/>
      <c r="DH860" s="38"/>
      <c r="DI860" s="38"/>
      <c r="DJ860" s="38"/>
      <c r="DK860" s="38"/>
      <c r="DL860" s="38"/>
      <c r="DM860" s="38"/>
      <c r="DN860" s="38"/>
      <c r="DO860" s="38"/>
      <c r="DP860" s="38"/>
      <c r="DQ860" s="38"/>
      <c r="DR860" s="38"/>
      <c r="DS860" s="38"/>
      <c r="DT860" s="38"/>
      <c r="DU860" s="38"/>
      <c r="DV860" s="38"/>
      <c r="DW860" s="38"/>
      <c r="DX860" s="38"/>
      <c r="DY860" s="38"/>
      <c r="DZ860" s="38"/>
      <c r="EA860" s="38"/>
      <c r="EB860" s="38"/>
      <c r="EC860" s="38"/>
      <c r="ED860" s="38"/>
      <c r="EE860" s="38"/>
      <c r="EF860" s="38"/>
      <c r="EG860" s="38"/>
      <c r="EH860" s="38"/>
      <c r="EI860" s="38"/>
      <c r="EJ860" s="38"/>
      <c r="EK860" s="38"/>
      <c r="EL860" s="38"/>
      <c r="EM860" s="38"/>
      <c r="EN860" s="38"/>
      <c r="EO860" s="38"/>
      <c r="EP860" s="38"/>
      <c r="EQ860" s="38"/>
      <c r="ER860" s="38"/>
      <c r="ES860" s="38"/>
      <c r="ET860" s="38"/>
      <c r="EU860" s="38"/>
      <c r="EV860" s="38"/>
      <c r="EW860" s="38"/>
      <c r="EX860" s="38"/>
      <c r="EY860" s="38"/>
      <c r="EZ860" s="38"/>
      <c r="FA860" s="38"/>
      <c r="FB860" s="38"/>
      <c r="FC860" s="38"/>
      <c r="FD860" s="38"/>
      <c r="FE860" s="38"/>
      <c r="FF860" s="38"/>
      <c r="FG860" s="38"/>
      <c r="FH860" s="38"/>
      <c r="FI860" s="38"/>
      <c r="FJ860" s="38"/>
      <c r="FK860" s="38"/>
      <c r="FL860" s="38"/>
      <c r="FM860" s="38"/>
      <c r="FN860" s="38"/>
      <c r="FO860" s="38"/>
      <c r="FP860" s="38"/>
      <c r="FQ860" s="38"/>
      <c r="FR860" s="38"/>
      <c r="FS860" s="38"/>
      <c r="FT860" s="38"/>
      <c r="FU860" s="38"/>
      <c r="FV860" s="38"/>
      <c r="FW860" s="38"/>
      <c r="FX860" s="38"/>
      <c r="FY860" s="38"/>
      <c r="FZ860" s="38"/>
      <c r="GA860" s="38"/>
      <c r="GB860" s="38"/>
      <c r="GC860" s="38"/>
      <c r="GD860" s="38"/>
      <c r="GE860" s="39"/>
    </row>
    <row r="861" spans="1:187" s="25" customFormat="1" ht="20.149999999999999" customHeight="1" x14ac:dyDescent="0.35">
      <c r="A861" s="203">
        <f t="shared" ref="A861" si="689">A859+1</f>
        <v>423</v>
      </c>
      <c r="B861" s="205" t="str">
        <f ca="1">HYPERLINK("#"&amp;"PAINEL!"&amp;ADDRESS(ROW(PAINEL!$B$40)+$A861,2),TRIM(INDIRECT("PAINEL!"&amp;ADDRESS(ROW(PAINEL!$B$40)+$A861,COLUMN(LANÇAMENTOS!C857)))))</f>
        <v/>
      </c>
      <c r="C861" s="207" t="str">
        <f ca="1">TRIM(INDIRECT("PAINEL!"&amp;ADDRESS(ROW(PAINEL!$B$40)+$A861,COLUMN(LANÇAMENTOS!E857))))</f>
        <v/>
      </c>
      <c r="D861" s="207" t="str">
        <f ca="1">TRIM(INDIRECT("PAINEL!"&amp;ADDRESS(ROW(PAINEL!$B$40)+$A861,COLUMN(LANÇAMENTOS!K857))))</f>
        <v/>
      </c>
      <c r="E861" s="209"/>
      <c r="F861" s="201" t="str">
        <f t="shared" ref="F861" ca="1" si="690">IF(B861&lt;&gt;"",E861+SUM(H861:GE861)-SUM(H862:GE862),"")</f>
        <v/>
      </c>
      <c r="G861" s="29" t="s">
        <v>43</v>
      </c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  <c r="CH861" s="40"/>
      <c r="CI861" s="40"/>
      <c r="CJ861" s="40"/>
      <c r="CK861" s="40"/>
      <c r="CL861" s="40"/>
      <c r="CM861" s="40"/>
      <c r="CN861" s="40"/>
      <c r="CO861" s="40"/>
      <c r="CP861" s="40"/>
      <c r="CQ861" s="40"/>
      <c r="CR861" s="40"/>
      <c r="CS861" s="40"/>
      <c r="CT861" s="40"/>
      <c r="CU861" s="40"/>
      <c r="CV861" s="40"/>
      <c r="CW861" s="40"/>
      <c r="CX861" s="40"/>
      <c r="CY861" s="40"/>
      <c r="CZ861" s="40"/>
      <c r="DA861" s="40"/>
      <c r="DB861" s="40"/>
      <c r="DC861" s="40"/>
      <c r="DD861" s="40"/>
      <c r="DE861" s="40"/>
      <c r="DF861" s="40"/>
      <c r="DG861" s="40"/>
      <c r="DH861" s="40"/>
      <c r="DI861" s="40"/>
      <c r="DJ861" s="40"/>
      <c r="DK861" s="40"/>
      <c r="DL861" s="40"/>
      <c r="DM861" s="40"/>
      <c r="DN861" s="40"/>
      <c r="DO861" s="40"/>
      <c r="DP861" s="40"/>
      <c r="DQ861" s="40"/>
      <c r="DR861" s="40"/>
      <c r="DS861" s="40"/>
      <c r="DT861" s="40"/>
      <c r="DU861" s="40"/>
      <c r="DV861" s="40"/>
      <c r="DW861" s="40"/>
      <c r="DX861" s="40"/>
      <c r="DY861" s="40"/>
      <c r="DZ861" s="40"/>
      <c r="EA861" s="40"/>
      <c r="EB861" s="40"/>
      <c r="EC861" s="40"/>
      <c r="ED861" s="40"/>
      <c r="EE861" s="40"/>
      <c r="EF861" s="40"/>
      <c r="EG861" s="40"/>
      <c r="EH861" s="40"/>
      <c r="EI861" s="40"/>
      <c r="EJ861" s="40"/>
      <c r="EK861" s="40"/>
      <c r="EL861" s="40"/>
      <c r="EM861" s="40"/>
      <c r="EN861" s="40"/>
      <c r="EO861" s="40"/>
      <c r="EP861" s="40"/>
      <c r="EQ861" s="40"/>
      <c r="ER861" s="40"/>
      <c r="ES861" s="40"/>
      <c r="ET861" s="40"/>
      <c r="EU861" s="40"/>
      <c r="EV861" s="40"/>
      <c r="EW861" s="40"/>
      <c r="EX861" s="40"/>
      <c r="EY861" s="40"/>
      <c r="EZ861" s="40"/>
      <c r="FA861" s="40"/>
      <c r="FB861" s="40"/>
      <c r="FC861" s="40"/>
      <c r="FD861" s="40"/>
      <c r="FE861" s="40"/>
      <c r="FF861" s="40"/>
      <c r="FG861" s="40"/>
      <c r="FH861" s="40"/>
      <c r="FI861" s="40"/>
      <c r="FJ861" s="40"/>
      <c r="FK861" s="40"/>
      <c r="FL861" s="40"/>
      <c r="FM861" s="40"/>
      <c r="FN861" s="40"/>
      <c r="FO861" s="40"/>
      <c r="FP861" s="40"/>
      <c r="FQ861" s="40"/>
      <c r="FR861" s="40"/>
      <c r="FS861" s="40"/>
      <c r="FT861" s="40"/>
      <c r="FU861" s="40"/>
      <c r="FV861" s="40"/>
      <c r="FW861" s="40"/>
      <c r="FX861" s="40"/>
      <c r="FY861" s="40"/>
      <c r="FZ861" s="40"/>
      <c r="GA861" s="40"/>
      <c r="GB861" s="40"/>
      <c r="GC861" s="40"/>
      <c r="GD861" s="40"/>
      <c r="GE861" s="41"/>
    </row>
    <row r="862" spans="1:187" s="25" customFormat="1" ht="20.149999999999999" customHeight="1" x14ac:dyDescent="0.35">
      <c r="A862" s="204"/>
      <c r="B862" s="206"/>
      <c r="C862" s="208"/>
      <c r="D862" s="208"/>
      <c r="E862" s="210"/>
      <c r="F862" s="202"/>
      <c r="G862" s="26" t="s">
        <v>44</v>
      </c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DN862" s="35"/>
      <c r="DO862" s="35"/>
      <c r="DP862" s="35"/>
      <c r="DQ862" s="35"/>
      <c r="DR862" s="35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  <c r="FL862" s="35"/>
      <c r="FM862" s="35"/>
      <c r="FN862" s="35"/>
      <c r="FO862" s="35"/>
      <c r="FP862" s="35"/>
      <c r="FQ862" s="35"/>
      <c r="FR862" s="35"/>
      <c r="FS862" s="35"/>
      <c r="FT862" s="35"/>
      <c r="FU862" s="35"/>
      <c r="FV862" s="35"/>
      <c r="FW862" s="35"/>
      <c r="FX862" s="35"/>
      <c r="FY862" s="35"/>
      <c r="FZ862" s="35"/>
      <c r="GA862" s="35"/>
      <c r="GB862" s="35"/>
      <c r="GC862" s="35"/>
      <c r="GD862" s="35"/>
      <c r="GE862" s="42"/>
    </row>
    <row r="863" spans="1:187" s="25" customFormat="1" ht="20.149999999999999" customHeight="1" x14ac:dyDescent="0.35">
      <c r="A863" s="211">
        <f t="shared" si="687"/>
        <v>424</v>
      </c>
      <c r="B863" s="213" t="str">
        <f ca="1">HYPERLINK("#"&amp;"PAINEL!"&amp;ADDRESS(ROW(PAINEL!$B$40)+$A863,2),TRIM(INDIRECT("PAINEL!"&amp;ADDRESS(ROW(PAINEL!$B$40)+$A863,COLUMN(LANÇAMENTOS!C859)))))</f>
        <v/>
      </c>
      <c r="C863" s="215" t="str">
        <f ca="1">TRIM(INDIRECT("PAINEL!"&amp;ADDRESS(ROW(PAINEL!$B$40)+$A863,COLUMN(LANÇAMENTOS!E859))))</f>
        <v/>
      </c>
      <c r="D863" s="215" t="str">
        <f ca="1">TRIM(INDIRECT("PAINEL!"&amp;ADDRESS(ROW(PAINEL!$B$40)+$A863,COLUMN(LANÇAMENTOS!K859))))</f>
        <v/>
      </c>
      <c r="E863" s="217"/>
      <c r="F863" s="199" t="str">
        <f t="shared" ref="F863" ca="1" si="691">IF(B863&lt;&gt;"",E863+SUM(H863:GE863)-SUM(H864:GE864),"")</f>
        <v/>
      </c>
      <c r="G863" s="27" t="s">
        <v>43</v>
      </c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6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  <c r="BY863" s="36"/>
      <c r="BZ863" s="36"/>
      <c r="CA863" s="36"/>
      <c r="CB863" s="36"/>
      <c r="CC863" s="36"/>
      <c r="CD863" s="36"/>
      <c r="CE863" s="36"/>
      <c r="CF863" s="36"/>
      <c r="CG863" s="36"/>
      <c r="CH863" s="36"/>
      <c r="CI863" s="36"/>
      <c r="CJ863" s="36"/>
      <c r="CK863" s="36"/>
      <c r="CL863" s="36"/>
      <c r="CM863" s="36"/>
      <c r="CN863" s="36"/>
      <c r="CO863" s="36"/>
      <c r="CP863" s="36"/>
      <c r="CQ863" s="36"/>
      <c r="CR863" s="36"/>
      <c r="CS863" s="36"/>
      <c r="CT863" s="36"/>
      <c r="CU863" s="36"/>
      <c r="CV863" s="36"/>
      <c r="CW863" s="36"/>
      <c r="CX863" s="36"/>
      <c r="CY863" s="36"/>
      <c r="CZ863" s="36"/>
      <c r="DA863" s="36"/>
      <c r="DB863" s="36"/>
      <c r="DC863" s="36"/>
      <c r="DD863" s="36"/>
      <c r="DE863" s="36"/>
      <c r="DF863" s="36"/>
      <c r="DG863" s="36"/>
      <c r="DH863" s="36"/>
      <c r="DI863" s="36"/>
      <c r="DJ863" s="36"/>
      <c r="DK863" s="36"/>
      <c r="DL863" s="36"/>
      <c r="DM863" s="36"/>
      <c r="DN863" s="36"/>
      <c r="DO863" s="36"/>
      <c r="DP863" s="36"/>
      <c r="DQ863" s="36"/>
      <c r="DR863" s="36"/>
      <c r="DS863" s="36"/>
      <c r="DT863" s="36"/>
      <c r="DU863" s="36"/>
      <c r="DV863" s="36"/>
      <c r="DW863" s="36"/>
      <c r="DX863" s="36"/>
      <c r="DY863" s="36"/>
      <c r="DZ863" s="36"/>
      <c r="EA863" s="36"/>
      <c r="EB863" s="36"/>
      <c r="EC863" s="36"/>
      <c r="ED863" s="36"/>
      <c r="EE863" s="36"/>
      <c r="EF863" s="36"/>
      <c r="EG863" s="36"/>
      <c r="EH863" s="36"/>
      <c r="EI863" s="36"/>
      <c r="EJ863" s="36"/>
      <c r="EK863" s="36"/>
      <c r="EL863" s="36"/>
      <c r="EM863" s="36"/>
      <c r="EN863" s="36"/>
      <c r="EO863" s="36"/>
      <c r="EP863" s="36"/>
      <c r="EQ863" s="36"/>
      <c r="ER863" s="36"/>
      <c r="ES863" s="36"/>
      <c r="ET863" s="36"/>
      <c r="EU863" s="36"/>
      <c r="EV863" s="36"/>
      <c r="EW863" s="36"/>
      <c r="EX863" s="36"/>
      <c r="EY863" s="36"/>
      <c r="EZ863" s="36"/>
      <c r="FA863" s="36"/>
      <c r="FB863" s="36"/>
      <c r="FC863" s="36"/>
      <c r="FD863" s="36"/>
      <c r="FE863" s="36"/>
      <c r="FF863" s="36"/>
      <c r="FG863" s="36"/>
      <c r="FH863" s="36"/>
      <c r="FI863" s="36"/>
      <c r="FJ863" s="36"/>
      <c r="FK863" s="36"/>
      <c r="FL863" s="36"/>
      <c r="FM863" s="36"/>
      <c r="FN863" s="36"/>
      <c r="FO863" s="36"/>
      <c r="FP863" s="36"/>
      <c r="FQ863" s="36"/>
      <c r="FR863" s="36"/>
      <c r="FS863" s="36"/>
      <c r="FT863" s="36"/>
      <c r="FU863" s="36"/>
      <c r="FV863" s="36"/>
      <c r="FW863" s="36"/>
      <c r="FX863" s="36"/>
      <c r="FY863" s="36"/>
      <c r="FZ863" s="36"/>
      <c r="GA863" s="36"/>
      <c r="GB863" s="36"/>
      <c r="GC863" s="36"/>
      <c r="GD863" s="36"/>
      <c r="GE863" s="37"/>
    </row>
    <row r="864" spans="1:187" s="25" customFormat="1" ht="20.149999999999999" customHeight="1" x14ac:dyDescent="0.35">
      <c r="A864" s="212"/>
      <c r="B864" s="214"/>
      <c r="C864" s="216"/>
      <c r="D864" s="216"/>
      <c r="E864" s="218"/>
      <c r="F864" s="200"/>
      <c r="G864" s="28" t="s">
        <v>44</v>
      </c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38"/>
      <c r="CM864" s="38"/>
      <c r="CN864" s="38"/>
      <c r="CO864" s="38"/>
      <c r="CP864" s="38"/>
      <c r="CQ864" s="38"/>
      <c r="CR864" s="38"/>
      <c r="CS864" s="38"/>
      <c r="CT864" s="38"/>
      <c r="CU864" s="38"/>
      <c r="CV864" s="38"/>
      <c r="CW864" s="38"/>
      <c r="CX864" s="38"/>
      <c r="CY864" s="38"/>
      <c r="CZ864" s="38"/>
      <c r="DA864" s="38"/>
      <c r="DB864" s="38"/>
      <c r="DC864" s="38"/>
      <c r="DD864" s="38"/>
      <c r="DE864" s="38"/>
      <c r="DF864" s="38"/>
      <c r="DG864" s="38"/>
      <c r="DH864" s="38"/>
      <c r="DI864" s="38"/>
      <c r="DJ864" s="38"/>
      <c r="DK864" s="38"/>
      <c r="DL864" s="38"/>
      <c r="DM864" s="38"/>
      <c r="DN864" s="38"/>
      <c r="DO864" s="38"/>
      <c r="DP864" s="38"/>
      <c r="DQ864" s="38"/>
      <c r="DR864" s="38"/>
      <c r="DS864" s="38"/>
      <c r="DT864" s="38"/>
      <c r="DU864" s="38"/>
      <c r="DV864" s="38"/>
      <c r="DW864" s="38"/>
      <c r="DX864" s="38"/>
      <c r="DY864" s="38"/>
      <c r="DZ864" s="38"/>
      <c r="EA864" s="38"/>
      <c r="EB864" s="38"/>
      <c r="EC864" s="38"/>
      <c r="ED864" s="38"/>
      <c r="EE864" s="38"/>
      <c r="EF864" s="38"/>
      <c r="EG864" s="38"/>
      <c r="EH864" s="38"/>
      <c r="EI864" s="38"/>
      <c r="EJ864" s="38"/>
      <c r="EK864" s="38"/>
      <c r="EL864" s="38"/>
      <c r="EM864" s="38"/>
      <c r="EN864" s="38"/>
      <c r="EO864" s="38"/>
      <c r="EP864" s="38"/>
      <c r="EQ864" s="38"/>
      <c r="ER864" s="38"/>
      <c r="ES864" s="38"/>
      <c r="ET864" s="38"/>
      <c r="EU864" s="38"/>
      <c r="EV864" s="38"/>
      <c r="EW864" s="38"/>
      <c r="EX864" s="38"/>
      <c r="EY864" s="38"/>
      <c r="EZ864" s="38"/>
      <c r="FA864" s="38"/>
      <c r="FB864" s="38"/>
      <c r="FC864" s="38"/>
      <c r="FD864" s="38"/>
      <c r="FE864" s="38"/>
      <c r="FF864" s="38"/>
      <c r="FG864" s="38"/>
      <c r="FH864" s="38"/>
      <c r="FI864" s="38"/>
      <c r="FJ864" s="38"/>
      <c r="FK864" s="38"/>
      <c r="FL864" s="38"/>
      <c r="FM864" s="38"/>
      <c r="FN864" s="38"/>
      <c r="FO864" s="38"/>
      <c r="FP864" s="38"/>
      <c r="FQ864" s="38"/>
      <c r="FR864" s="38"/>
      <c r="FS864" s="38"/>
      <c r="FT864" s="38"/>
      <c r="FU864" s="38"/>
      <c r="FV864" s="38"/>
      <c r="FW864" s="38"/>
      <c r="FX864" s="38"/>
      <c r="FY864" s="38"/>
      <c r="FZ864" s="38"/>
      <c r="GA864" s="38"/>
      <c r="GB864" s="38"/>
      <c r="GC864" s="38"/>
      <c r="GD864" s="38"/>
      <c r="GE864" s="39"/>
    </row>
    <row r="865" spans="1:187" s="25" customFormat="1" ht="20.149999999999999" customHeight="1" x14ac:dyDescent="0.35">
      <c r="A865" s="203">
        <f t="shared" ref="A865" si="692">A863+1</f>
        <v>425</v>
      </c>
      <c r="B865" s="205" t="str">
        <f ca="1">HYPERLINK("#"&amp;"PAINEL!"&amp;ADDRESS(ROW(PAINEL!$B$40)+$A865,2),TRIM(INDIRECT("PAINEL!"&amp;ADDRESS(ROW(PAINEL!$B$40)+$A865,COLUMN(LANÇAMENTOS!C861)))))</f>
        <v/>
      </c>
      <c r="C865" s="207" t="str">
        <f ca="1">TRIM(INDIRECT("PAINEL!"&amp;ADDRESS(ROW(PAINEL!$B$40)+$A865,COLUMN(LANÇAMENTOS!E861))))</f>
        <v/>
      </c>
      <c r="D865" s="207" t="str">
        <f ca="1">TRIM(INDIRECT("PAINEL!"&amp;ADDRESS(ROW(PAINEL!$B$40)+$A865,COLUMN(LANÇAMENTOS!K861))))</f>
        <v/>
      </c>
      <c r="E865" s="209"/>
      <c r="F865" s="201" t="str">
        <f t="shared" ref="F865" ca="1" si="693">IF(B865&lt;&gt;"",E865+SUM(H865:GE865)-SUM(H866:GE866),"")</f>
        <v/>
      </c>
      <c r="G865" s="29" t="s">
        <v>43</v>
      </c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  <c r="CH865" s="40"/>
      <c r="CI865" s="40"/>
      <c r="CJ865" s="40"/>
      <c r="CK865" s="40"/>
      <c r="CL865" s="40"/>
      <c r="CM865" s="40"/>
      <c r="CN865" s="40"/>
      <c r="CO865" s="40"/>
      <c r="CP865" s="40"/>
      <c r="CQ865" s="40"/>
      <c r="CR865" s="40"/>
      <c r="CS865" s="40"/>
      <c r="CT865" s="40"/>
      <c r="CU865" s="40"/>
      <c r="CV865" s="40"/>
      <c r="CW865" s="40"/>
      <c r="CX865" s="40"/>
      <c r="CY865" s="40"/>
      <c r="CZ865" s="40"/>
      <c r="DA865" s="40"/>
      <c r="DB865" s="40"/>
      <c r="DC865" s="40"/>
      <c r="DD865" s="40"/>
      <c r="DE865" s="40"/>
      <c r="DF865" s="40"/>
      <c r="DG865" s="40"/>
      <c r="DH865" s="40"/>
      <c r="DI865" s="40"/>
      <c r="DJ865" s="40"/>
      <c r="DK865" s="40"/>
      <c r="DL865" s="40"/>
      <c r="DM865" s="40"/>
      <c r="DN865" s="40"/>
      <c r="DO865" s="40"/>
      <c r="DP865" s="40"/>
      <c r="DQ865" s="40"/>
      <c r="DR865" s="40"/>
      <c r="DS865" s="40"/>
      <c r="DT865" s="40"/>
      <c r="DU865" s="40"/>
      <c r="DV865" s="40"/>
      <c r="DW865" s="40"/>
      <c r="DX865" s="40"/>
      <c r="DY865" s="40"/>
      <c r="DZ865" s="40"/>
      <c r="EA865" s="40"/>
      <c r="EB865" s="40"/>
      <c r="EC865" s="40"/>
      <c r="ED865" s="40"/>
      <c r="EE865" s="40"/>
      <c r="EF865" s="40"/>
      <c r="EG865" s="40"/>
      <c r="EH865" s="40"/>
      <c r="EI865" s="40"/>
      <c r="EJ865" s="40"/>
      <c r="EK865" s="40"/>
      <c r="EL865" s="40"/>
      <c r="EM865" s="40"/>
      <c r="EN865" s="40"/>
      <c r="EO865" s="40"/>
      <c r="EP865" s="40"/>
      <c r="EQ865" s="40"/>
      <c r="ER865" s="40"/>
      <c r="ES865" s="40"/>
      <c r="ET865" s="40"/>
      <c r="EU865" s="40"/>
      <c r="EV865" s="40"/>
      <c r="EW865" s="40"/>
      <c r="EX865" s="40"/>
      <c r="EY865" s="40"/>
      <c r="EZ865" s="40"/>
      <c r="FA865" s="40"/>
      <c r="FB865" s="40"/>
      <c r="FC865" s="40"/>
      <c r="FD865" s="40"/>
      <c r="FE865" s="40"/>
      <c r="FF865" s="40"/>
      <c r="FG865" s="40"/>
      <c r="FH865" s="40"/>
      <c r="FI865" s="40"/>
      <c r="FJ865" s="40"/>
      <c r="FK865" s="40"/>
      <c r="FL865" s="40"/>
      <c r="FM865" s="40"/>
      <c r="FN865" s="40"/>
      <c r="FO865" s="40"/>
      <c r="FP865" s="40"/>
      <c r="FQ865" s="40"/>
      <c r="FR865" s="40"/>
      <c r="FS865" s="40"/>
      <c r="FT865" s="40"/>
      <c r="FU865" s="40"/>
      <c r="FV865" s="40"/>
      <c r="FW865" s="40"/>
      <c r="FX865" s="40"/>
      <c r="FY865" s="40"/>
      <c r="FZ865" s="40"/>
      <c r="GA865" s="40"/>
      <c r="GB865" s="40"/>
      <c r="GC865" s="40"/>
      <c r="GD865" s="40"/>
      <c r="GE865" s="41"/>
    </row>
    <row r="866" spans="1:187" s="25" customFormat="1" ht="20.149999999999999" customHeight="1" x14ac:dyDescent="0.35">
      <c r="A866" s="204"/>
      <c r="B866" s="206"/>
      <c r="C866" s="208"/>
      <c r="D866" s="208"/>
      <c r="E866" s="210"/>
      <c r="F866" s="202"/>
      <c r="G866" s="26" t="s">
        <v>44</v>
      </c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  <c r="FL866" s="35"/>
      <c r="FM866" s="35"/>
      <c r="FN866" s="35"/>
      <c r="FO866" s="35"/>
      <c r="FP866" s="35"/>
      <c r="FQ866" s="35"/>
      <c r="FR866" s="35"/>
      <c r="FS866" s="35"/>
      <c r="FT866" s="35"/>
      <c r="FU866" s="35"/>
      <c r="FV866" s="35"/>
      <c r="FW866" s="35"/>
      <c r="FX866" s="35"/>
      <c r="FY866" s="35"/>
      <c r="FZ866" s="35"/>
      <c r="GA866" s="35"/>
      <c r="GB866" s="35"/>
      <c r="GC866" s="35"/>
      <c r="GD866" s="35"/>
      <c r="GE866" s="42"/>
    </row>
    <row r="867" spans="1:187" s="25" customFormat="1" ht="20.149999999999999" customHeight="1" x14ac:dyDescent="0.35">
      <c r="A867" s="211">
        <f t="shared" si="687"/>
        <v>426</v>
      </c>
      <c r="B867" s="213" t="str">
        <f ca="1">HYPERLINK("#"&amp;"PAINEL!"&amp;ADDRESS(ROW(PAINEL!$B$40)+$A867,2),TRIM(INDIRECT("PAINEL!"&amp;ADDRESS(ROW(PAINEL!$B$40)+$A867,COLUMN(LANÇAMENTOS!C863)))))</f>
        <v/>
      </c>
      <c r="C867" s="215" t="str">
        <f ca="1">TRIM(INDIRECT("PAINEL!"&amp;ADDRESS(ROW(PAINEL!$B$40)+$A867,COLUMN(LANÇAMENTOS!E863))))</f>
        <v/>
      </c>
      <c r="D867" s="215" t="str">
        <f ca="1">TRIM(INDIRECT("PAINEL!"&amp;ADDRESS(ROW(PAINEL!$B$40)+$A867,COLUMN(LANÇAMENTOS!K863))))</f>
        <v/>
      </c>
      <c r="E867" s="217"/>
      <c r="F867" s="199" t="str">
        <f t="shared" ref="F867" ca="1" si="694">IF(B867&lt;&gt;"",E867+SUM(H867:GE867)-SUM(H868:GE868),"")</f>
        <v/>
      </c>
      <c r="G867" s="27" t="s">
        <v>43</v>
      </c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  <c r="BI867" s="36"/>
      <c r="BJ867" s="36"/>
      <c r="BK867" s="36"/>
      <c r="BL867" s="36"/>
      <c r="BM867" s="36"/>
      <c r="BN867" s="36"/>
      <c r="BO867" s="36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L867" s="36"/>
      <c r="CM867" s="36"/>
      <c r="CN867" s="36"/>
      <c r="CO867" s="36"/>
      <c r="CP867" s="36"/>
      <c r="CQ867" s="36"/>
      <c r="CR867" s="36"/>
      <c r="CS867" s="36"/>
      <c r="CT867" s="36"/>
      <c r="CU867" s="36"/>
      <c r="CV867" s="36"/>
      <c r="CW867" s="36"/>
      <c r="CX867" s="36"/>
      <c r="CY867" s="36"/>
      <c r="CZ867" s="36"/>
      <c r="DA867" s="36"/>
      <c r="DB867" s="36"/>
      <c r="DC867" s="36"/>
      <c r="DD867" s="36"/>
      <c r="DE867" s="36"/>
      <c r="DF867" s="36"/>
      <c r="DG867" s="36"/>
      <c r="DH867" s="36"/>
      <c r="DI867" s="36"/>
      <c r="DJ867" s="36"/>
      <c r="DK867" s="36"/>
      <c r="DL867" s="36"/>
      <c r="DM867" s="36"/>
      <c r="DN867" s="36"/>
      <c r="DO867" s="36"/>
      <c r="DP867" s="36"/>
      <c r="DQ867" s="36"/>
      <c r="DR867" s="36"/>
      <c r="DS867" s="36"/>
      <c r="DT867" s="36"/>
      <c r="DU867" s="36"/>
      <c r="DV867" s="36"/>
      <c r="DW867" s="36"/>
      <c r="DX867" s="36"/>
      <c r="DY867" s="36"/>
      <c r="DZ867" s="36"/>
      <c r="EA867" s="36"/>
      <c r="EB867" s="36"/>
      <c r="EC867" s="36"/>
      <c r="ED867" s="36"/>
      <c r="EE867" s="36"/>
      <c r="EF867" s="36"/>
      <c r="EG867" s="36"/>
      <c r="EH867" s="36"/>
      <c r="EI867" s="36"/>
      <c r="EJ867" s="36"/>
      <c r="EK867" s="36"/>
      <c r="EL867" s="36"/>
      <c r="EM867" s="36"/>
      <c r="EN867" s="36"/>
      <c r="EO867" s="36"/>
      <c r="EP867" s="36"/>
      <c r="EQ867" s="36"/>
      <c r="ER867" s="36"/>
      <c r="ES867" s="36"/>
      <c r="ET867" s="36"/>
      <c r="EU867" s="36"/>
      <c r="EV867" s="36"/>
      <c r="EW867" s="36"/>
      <c r="EX867" s="36"/>
      <c r="EY867" s="36"/>
      <c r="EZ867" s="36"/>
      <c r="FA867" s="36"/>
      <c r="FB867" s="36"/>
      <c r="FC867" s="36"/>
      <c r="FD867" s="36"/>
      <c r="FE867" s="36"/>
      <c r="FF867" s="36"/>
      <c r="FG867" s="36"/>
      <c r="FH867" s="36"/>
      <c r="FI867" s="36"/>
      <c r="FJ867" s="36"/>
      <c r="FK867" s="36"/>
      <c r="FL867" s="36"/>
      <c r="FM867" s="36"/>
      <c r="FN867" s="36"/>
      <c r="FO867" s="36"/>
      <c r="FP867" s="36"/>
      <c r="FQ867" s="36"/>
      <c r="FR867" s="36"/>
      <c r="FS867" s="36"/>
      <c r="FT867" s="36"/>
      <c r="FU867" s="36"/>
      <c r="FV867" s="36"/>
      <c r="FW867" s="36"/>
      <c r="FX867" s="36"/>
      <c r="FY867" s="36"/>
      <c r="FZ867" s="36"/>
      <c r="GA867" s="36"/>
      <c r="GB867" s="36"/>
      <c r="GC867" s="36"/>
      <c r="GD867" s="36"/>
      <c r="GE867" s="37"/>
    </row>
    <row r="868" spans="1:187" s="25" customFormat="1" ht="20.149999999999999" customHeight="1" x14ac:dyDescent="0.35">
      <c r="A868" s="212"/>
      <c r="B868" s="214"/>
      <c r="C868" s="216"/>
      <c r="D868" s="216"/>
      <c r="E868" s="218"/>
      <c r="F868" s="200"/>
      <c r="G868" s="28" t="s">
        <v>44</v>
      </c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38"/>
      <c r="CM868" s="38"/>
      <c r="CN868" s="38"/>
      <c r="CO868" s="38"/>
      <c r="CP868" s="38"/>
      <c r="CQ868" s="38"/>
      <c r="CR868" s="38"/>
      <c r="CS868" s="38"/>
      <c r="CT868" s="38"/>
      <c r="CU868" s="38"/>
      <c r="CV868" s="38"/>
      <c r="CW868" s="38"/>
      <c r="CX868" s="38"/>
      <c r="CY868" s="38"/>
      <c r="CZ868" s="38"/>
      <c r="DA868" s="38"/>
      <c r="DB868" s="38"/>
      <c r="DC868" s="38"/>
      <c r="DD868" s="38"/>
      <c r="DE868" s="38"/>
      <c r="DF868" s="38"/>
      <c r="DG868" s="38"/>
      <c r="DH868" s="38"/>
      <c r="DI868" s="38"/>
      <c r="DJ868" s="38"/>
      <c r="DK868" s="38"/>
      <c r="DL868" s="38"/>
      <c r="DM868" s="38"/>
      <c r="DN868" s="38"/>
      <c r="DO868" s="38"/>
      <c r="DP868" s="38"/>
      <c r="DQ868" s="38"/>
      <c r="DR868" s="38"/>
      <c r="DS868" s="38"/>
      <c r="DT868" s="38"/>
      <c r="DU868" s="38"/>
      <c r="DV868" s="38"/>
      <c r="DW868" s="38"/>
      <c r="DX868" s="38"/>
      <c r="DY868" s="38"/>
      <c r="DZ868" s="38"/>
      <c r="EA868" s="38"/>
      <c r="EB868" s="38"/>
      <c r="EC868" s="38"/>
      <c r="ED868" s="38"/>
      <c r="EE868" s="38"/>
      <c r="EF868" s="38"/>
      <c r="EG868" s="38"/>
      <c r="EH868" s="38"/>
      <c r="EI868" s="38"/>
      <c r="EJ868" s="38"/>
      <c r="EK868" s="38"/>
      <c r="EL868" s="38"/>
      <c r="EM868" s="38"/>
      <c r="EN868" s="38"/>
      <c r="EO868" s="38"/>
      <c r="EP868" s="38"/>
      <c r="EQ868" s="38"/>
      <c r="ER868" s="38"/>
      <c r="ES868" s="38"/>
      <c r="ET868" s="38"/>
      <c r="EU868" s="38"/>
      <c r="EV868" s="38"/>
      <c r="EW868" s="38"/>
      <c r="EX868" s="38"/>
      <c r="EY868" s="38"/>
      <c r="EZ868" s="38"/>
      <c r="FA868" s="38"/>
      <c r="FB868" s="38"/>
      <c r="FC868" s="38"/>
      <c r="FD868" s="38"/>
      <c r="FE868" s="38"/>
      <c r="FF868" s="38"/>
      <c r="FG868" s="38"/>
      <c r="FH868" s="38"/>
      <c r="FI868" s="38"/>
      <c r="FJ868" s="38"/>
      <c r="FK868" s="38"/>
      <c r="FL868" s="38"/>
      <c r="FM868" s="38"/>
      <c r="FN868" s="38"/>
      <c r="FO868" s="38"/>
      <c r="FP868" s="38"/>
      <c r="FQ868" s="38"/>
      <c r="FR868" s="38"/>
      <c r="FS868" s="38"/>
      <c r="FT868" s="38"/>
      <c r="FU868" s="38"/>
      <c r="FV868" s="38"/>
      <c r="FW868" s="38"/>
      <c r="FX868" s="38"/>
      <c r="FY868" s="38"/>
      <c r="FZ868" s="38"/>
      <c r="GA868" s="38"/>
      <c r="GB868" s="38"/>
      <c r="GC868" s="38"/>
      <c r="GD868" s="38"/>
      <c r="GE868" s="39"/>
    </row>
    <row r="869" spans="1:187" s="25" customFormat="1" ht="20.149999999999999" customHeight="1" x14ac:dyDescent="0.35">
      <c r="A869" s="203">
        <f t="shared" ref="A869" si="695">A867+1</f>
        <v>427</v>
      </c>
      <c r="B869" s="205" t="str">
        <f ca="1">HYPERLINK("#"&amp;"PAINEL!"&amp;ADDRESS(ROW(PAINEL!$B$40)+$A869,2),TRIM(INDIRECT("PAINEL!"&amp;ADDRESS(ROW(PAINEL!$B$40)+$A869,COLUMN(LANÇAMENTOS!C865)))))</f>
        <v/>
      </c>
      <c r="C869" s="207" t="str">
        <f ca="1">TRIM(INDIRECT("PAINEL!"&amp;ADDRESS(ROW(PAINEL!$B$40)+$A869,COLUMN(LANÇAMENTOS!E865))))</f>
        <v/>
      </c>
      <c r="D869" s="207" t="str">
        <f ca="1">TRIM(INDIRECT("PAINEL!"&amp;ADDRESS(ROW(PAINEL!$B$40)+$A869,COLUMN(LANÇAMENTOS!K865))))</f>
        <v/>
      </c>
      <c r="E869" s="209"/>
      <c r="F869" s="201" t="str">
        <f t="shared" ref="F869" ca="1" si="696">IF(B869&lt;&gt;"",E869+SUM(H869:GE869)-SUM(H870:GE870),"")</f>
        <v/>
      </c>
      <c r="G869" s="29" t="s">
        <v>43</v>
      </c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  <c r="CH869" s="40"/>
      <c r="CI869" s="40"/>
      <c r="CJ869" s="40"/>
      <c r="CK869" s="40"/>
      <c r="CL869" s="40"/>
      <c r="CM869" s="40"/>
      <c r="CN869" s="40"/>
      <c r="CO869" s="40"/>
      <c r="CP869" s="40"/>
      <c r="CQ869" s="40"/>
      <c r="CR869" s="40"/>
      <c r="CS869" s="40"/>
      <c r="CT869" s="40"/>
      <c r="CU869" s="40"/>
      <c r="CV869" s="40"/>
      <c r="CW869" s="40"/>
      <c r="CX869" s="40"/>
      <c r="CY869" s="40"/>
      <c r="CZ869" s="40"/>
      <c r="DA869" s="40"/>
      <c r="DB869" s="40"/>
      <c r="DC869" s="40"/>
      <c r="DD869" s="40"/>
      <c r="DE869" s="40"/>
      <c r="DF869" s="40"/>
      <c r="DG869" s="40"/>
      <c r="DH869" s="40"/>
      <c r="DI869" s="40"/>
      <c r="DJ869" s="40"/>
      <c r="DK869" s="40"/>
      <c r="DL869" s="40"/>
      <c r="DM869" s="40"/>
      <c r="DN869" s="40"/>
      <c r="DO869" s="40"/>
      <c r="DP869" s="40"/>
      <c r="DQ869" s="40"/>
      <c r="DR869" s="40"/>
      <c r="DS869" s="40"/>
      <c r="DT869" s="40"/>
      <c r="DU869" s="40"/>
      <c r="DV869" s="40"/>
      <c r="DW869" s="40"/>
      <c r="DX869" s="40"/>
      <c r="DY869" s="40"/>
      <c r="DZ869" s="40"/>
      <c r="EA869" s="40"/>
      <c r="EB869" s="40"/>
      <c r="EC869" s="40"/>
      <c r="ED869" s="40"/>
      <c r="EE869" s="40"/>
      <c r="EF869" s="40"/>
      <c r="EG869" s="40"/>
      <c r="EH869" s="40"/>
      <c r="EI869" s="40"/>
      <c r="EJ869" s="40"/>
      <c r="EK869" s="40"/>
      <c r="EL869" s="40"/>
      <c r="EM869" s="40"/>
      <c r="EN869" s="40"/>
      <c r="EO869" s="40"/>
      <c r="EP869" s="40"/>
      <c r="EQ869" s="40"/>
      <c r="ER869" s="40"/>
      <c r="ES869" s="40"/>
      <c r="ET869" s="40"/>
      <c r="EU869" s="40"/>
      <c r="EV869" s="40"/>
      <c r="EW869" s="40"/>
      <c r="EX869" s="40"/>
      <c r="EY869" s="40"/>
      <c r="EZ869" s="40"/>
      <c r="FA869" s="40"/>
      <c r="FB869" s="40"/>
      <c r="FC869" s="40"/>
      <c r="FD869" s="40"/>
      <c r="FE869" s="40"/>
      <c r="FF869" s="40"/>
      <c r="FG869" s="40"/>
      <c r="FH869" s="40"/>
      <c r="FI869" s="40"/>
      <c r="FJ869" s="40"/>
      <c r="FK869" s="40"/>
      <c r="FL869" s="40"/>
      <c r="FM869" s="40"/>
      <c r="FN869" s="40"/>
      <c r="FO869" s="40"/>
      <c r="FP869" s="40"/>
      <c r="FQ869" s="40"/>
      <c r="FR869" s="40"/>
      <c r="FS869" s="40"/>
      <c r="FT869" s="40"/>
      <c r="FU869" s="40"/>
      <c r="FV869" s="40"/>
      <c r="FW869" s="40"/>
      <c r="FX869" s="40"/>
      <c r="FY869" s="40"/>
      <c r="FZ869" s="40"/>
      <c r="GA869" s="40"/>
      <c r="GB869" s="40"/>
      <c r="GC869" s="40"/>
      <c r="GD869" s="40"/>
      <c r="GE869" s="41"/>
    </row>
    <row r="870" spans="1:187" s="25" customFormat="1" ht="20.149999999999999" customHeight="1" x14ac:dyDescent="0.35">
      <c r="A870" s="204"/>
      <c r="B870" s="206"/>
      <c r="C870" s="208"/>
      <c r="D870" s="208"/>
      <c r="E870" s="210"/>
      <c r="F870" s="202"/>
      <c r="G870" s="26" t="s">
        <v>44</v>
      </c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DN870" s="35"/>
      <c r="DO870" s="35"/>
      <c r="DP870" s="35"/>
      <c r="DQ870" s="35"/>
      <c r="DR870" s="35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  <c r="FL870" s="35"/>
      <c r="FM870" s="35"/>
      <c r="FN870" s="35"/>
      <c r="FO870" s="35"/>
      <c r="FP870" s="35"/>
      <c r="FQ870" s="35"/>
      <c r="FR870" s="35"/>
      <c r="FS870" s="35"/>
      <c r="FT870" s="35"/>
      <c r="FU870" s="35"/>
      <c r="FV870" s="35"/>
      <c r="FW870" s="35"/>
      <c r="FX870" s="35"/>
      <c r="FY870" s="35"/>
      <c r="FZ870" s="35"/>
      <c r="GA870" s="35"/>
      <c r="GB870" s="35"/>
      <c r="GC870" s="35"/>
      <c r="GD870" s="35"/>
      <c r="GE870" s="42"/>
    </row>
    <row r="871" spans="1:187" s="25" customFormat="1" ht="20.149999999999999" customHeight="1" x14ac:dyDescent="0.35">
      <c r="A871" s="211">
        <f t="shared" si="687"/>
        <v>428</v>
      </c>
      <c r="B871" s="213" t="str">
        <f ca="1">HYPERLINK("#"&amp;"PAINEL!"&amp;ADDRESS(ROW(PAINEL!$B$40)+$A871,2),TRIM(INDIRECT("PAINEL!"&amp;ADDRESS(ROW(PAINEL!$B$40)+$A871,COLUMN(LANÇAMENTOS!C867)))))</f>
        <v/>
      </c>
      <c r="C871" s="215" t="str">
        <f ca="1">TRIM(INDIRECT("PAINEL!"&amp;ADDRESS(ROW(PAINEL!$B$40)+$A871,COLUMN(LANÇAMENTOS!E867))))</f>
        <v/>
      </c>
      <c r="D871" s="215" t="str">
        <f ca="1">TRIM(INDIRECT("PAINEL!"&amp;ADDRESS(ROW(PAINEL!$B$40)+$A871,COLUMN(LANÇAMENTOS!K867))))</f>
        <v/>
      </c>
      <c r="E871" s="217"/>
      <c r="F871" s="199" t="str">
        <f t="shared" ref="F871" ca="1" si="697">IF(B871&lt;&gt;"",E871+SUM(H871:GE871)-SUM(H872:GE872),"")</f>
        <v/>
      </c>
      <c r="G871" s="27" t="s">
        <v>43</v>
      </c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6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  <c r="BY871" s="36"/>
      <c r="BZ871" s="36"/>
      <c r="CA871" s="36"/>
      <c r="CB871" s="36"/>
      <c r="CC871" s="36"/>
      <c r="CD871" s="36"/>
      <c r="CE871" s="36"/>
      <c r="CF871" s="36"/>
      <c r="CG871" s="36"/>
      <c r="CH871" s="36"/>
      <c r="CI871" s="36"/>
      <c r="CJ871" s="36"/>
      <c r="CK871" s="36"/>
      <c r="CL871" s="36"/>
      <c r="CM871" s="36"/>
      <c r="CN871" s="36"/>
      <c r="CO871" s="36"/>
      <c r="CP871" s="36"/>
      <c r="CQ871" s="36"/>
      <c r="CR871" s="36"/>
      <c r="CS871" s="36"/>
      <c r="CT871" s="36"/>
      <c r="CU871" s="36"/>
      <c r="CV871" s="36"/>
      <c r="CW871" s="36"/>
      <c r="CX871" s="36"/>
      <c r="CY871" s="36"/>
      <c r="CZ871" s="36"/>
      <c r="DA871" s="36"/>
      <c r="DB871" s="36"/>
      <c r="DC871" s="36"/>
      <c r="DD871" s="36"/>
      <c r="DE871" s="36"/>
      <c r="DF871" s="36"/>
      <c r="DG871" s="36"/>
      <c r="DH871" s="36"/>
      <c r="DI871" s="36"/>
      <c r="DJ871" s="36"/>
      <c r="DK871" s="36"/>
      <c r="DL871" s="36"/>
      <c r="DM871" s="36"/>
      <c r="DN871" s="36"/>
      <c r="DO871" s="36"/>
      <c r="DP871" s="36"/>
      <c r="DQ871" s="36"/>
      <c r="DR871" s="36"/>
      <c r="DS871" s="36"/>
      <c r="DT871" s="36"/>
      <c r="DU871" s="36"/>
      <c r="DV871" s="36"/>
      <c r="DW871" s="36"/>
      <c r="DX871" s="36"/>
      <c r="DY871" s="36"/>
      <c r="DZ871" s="36"/>
      <c r="EA871" s="36"/>
      <c r="EB871" s="36"/>
      <c r="EC871" s="36"/>
      <c r="ED871" s="36"/>
      <c r="EE871" s="36"/>
      <c r="EF871" s="36"/>
      <c r="EG871" s="36"/>
      <c r="EH871" s="36"/>
      <c r="EI871" s="36"/>
      <c r="EJ871" s="36"/>
      <c r="EK871" s="36"/>
      <c r="EL871" s="36"/>
      <c r="EM871" s="36"/>
      <c r="EN871" s="36"/>
      <c r="EO871" s="36"/>
      <c r="EP871" s="36"/>
      <c r="EQ871" s="36"/>
      <c r="ER871" s="36"/>
      <c r="ES871" s="36"/>
      <c r="ET871" s="36"/>
      <c r="EU871" s="36"/>
      <c r="EV871" s="36"/>
      <c r="EW871" s="36"/>
      <c r="EX871" s="36"/>
      <c r="EY871" s="36"/>
      <c r="EZ871" s="36"/>
      <c r="FA871" s="36"/>
      <c r="FB871" s="36"/>
      <c r="FC871" s="36"/>
      <c r="FD871" s="36"/>
      <c r="FE871" s="36"/>
      <c r="FF871" s="36"/>
      <c r="FG871" s="36"/>
      <c r="FH871" s="36"/>
      <c r="FI871" s="36"/>
      <c r="FJ871" s="36"/>
      <c r="FK871" s="36"/>
      <c r="FL871" s="36"/>
      <c r="FM871" s="36"/>
      <c r="FN871" s="36"/>
      <c r="FO871" s="36"/>
      <c r="FP871" s="36"/>
      <c r="FQ871" s="36"/>
      <c r="FR871" s="36"/>
      <c r="FS871" s="36"/>
      <c r="FT871" s="36"/>
      <c r="FU871" s="36"/>
      <c r="FV871" s="36"/>
      <c r="FW871" s="36"/>
      <c r="FX871" s="36"/>
      <c r="FY871" s="36"/>
      <c r="FZ871" s="36"/>
      <c r="GA871" s="36"/>
      <c r="GB871" s="36"/>
      <c r="GC871" s="36"/>
      <c r="GD871" s="36"/>
      <c r="GE871" s="37"/>
    </row>
    <row r="872" spans="1:187" s="25" customFormat="1" ht="20.149999999999999" customHeight="1" x14ac:dyDescent="0.35">
      <c r="A872" s="212"/>
      <c r="B872" s="214"/>
      <c r="C872" s="216"/>
      <c r="D872" s="216"/>
      <c r="E872" s="218"/>
      <c r="F872" s="200"/>
      <c r="G872" s="28" t="s">
        <v>44</v>
      </c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38"/>
      <c r="CM872" s="38"/>
      <c r="CN872" s="38"/>
      <c r="CO872" s="38"/>
      <c r="CP872" s="38"/>
      <c r="CQ872" s="38"/>
      <c r="CR872" s="38"/>
      <c r="CS872" s="38"/>
      <c r="CT872" s="38"/>
      <c r="CU872" s="38"/>
      <c r="CV872" s="38"/>
      <c r="CW872" s="38"/>
      <c r="CX872" s="38"/>
      <c r="CY872" s="38"/>
      <c r="CZ872" s="38"/>
      <c r="DA872" s="38"/>
      <c r="DB872" s="38"/>
      <c r="DC872" s="38"/>
      <c r="DD872" s="38"/>
      <c r="DE872" s="38"/>
      <c r="DF872" s="38"/>
      <c r="DG872" s="38"/>
      <c r="DH872" s="38"/>
      <c r="DI872" s="38"/>
      <c r="DJ872" s="38"/>
      <c r="DK872" s="38"/>
      <c r="DL872" s="38"/>
      <c r="DM872" s="38"/>
      <c r="DN872" s="38"/>
      <c r="DO872" s="38"/>
      <c r="DP872" s="38"/>
      <c r="DQ872" s="38"/>
      <c r="DR872" s="38"/>
      <c r="DS872" s="38"/>
      <c r="DT872" s="38"/>
      <c r="DU872" s="38"/>
      <c r="DV872" s="38"/>
      <c r="DW872" s="38"/>
      <c r="DX872" s="38"/>
      <c r="DY872" s="38"/>
      <c r="DZ872" s="38"/>
      <c r="EA872" s="38"/>
      <c r="EB872" s="38"/>
      <c r="EC872" s="38"/>
      <c r="ED872" s="38"/>
      <c r="EE872" s="38"/>
      <c r="EF872" s="38"/>
      <c r="EG872" s="38"/>
      <c r="EH872" s="38"/>
      <c r="EI872" s="38"/>
      <c r="EJ872" s="38"/>
      <c r="EK872" s="38"/>
      <c r="EL872" s="38"/>
      <c r="EM872" s="38"/>
      <c r="EN872" s="38"/>
      <c r="EO872" s="38"/>
      <c r="EP872" s="38"/>
      <c r="EQ872" s="38"/>
      <c r="ER872" s="38"/>
      <c r="ES872" s="38"/>
      <c r="ET872" s="38"/>
      <c r="EU872" s="38"/>
      <c r="EV872" s="38"/>
      <c r="EW872" s="38"/>
      <c r="EX872" s="38"/>
      <c r="EY872" s="38"/>
      <c r="EZ872" s="38"/>
      <c r="FA872" s="38"/>
      <c r="FB872" s="38"/>
      <c r="FC872" s="38"/>
      <c r="FD872" s="38"/>
      <c r="FE872" s="38"/>
      <c r="FF872" s="38"/>
      <c r="FG872" s="38"/>
      <c r="FH872" s="38"/>
      <c r="FI872" s="38"/>
      <c r="FJ872" s="38"/>
      <c r="FK872" s="38"/>
      <c r="FL872" s="38"/>
      <c r="FM872" s="38"/>
      <c r="FN872" s="38"/>
      <c r="FO872" s="38"/>
      <c r="FP872" s="38"/>
      <c r="FQ872" s="38"/>
      <c r="FR872" s="38"/>
      <c r="FS872" s="38"/>
      <c r="FT872" s="38"/>
      <c r="FU872" s="38"/>
      <c r="FV872" s="38"/>
      <c r="FW872" s="38"/>
      <c r="FX872" s="38"/>
      <c r="FY872" s="38"/>
      <c r="FZ872" s="38"/>
      <c r="GA872" s="38"/>
      <c r="GB872" s="38"/>
      <c r="GC872" s="38"/>
      <c r="GD872" s="38"/>
      <c r="GE872" s="39"/>
    </row>
    <row r="873" spans="1:187" s="25" customFormat="1" ht="20.149999999999999" customHeight="1" x14ac:dyDescent="0.35">
      <c r="A873" s="203">
        <f t="shared" ref="A873" si="698">A871+1</f>
        <v>429</v>
      </c>
      <c r="B873" s="205" t="str">
        <f ca="1">HYPERLINK("#"&amp;"PAINEL!"&amp;ADDRESS(ROW(PAINEL!$B$40)+$A873,2),TRIM(INDIRECT("PAINEL!"&amp;ADDRESS(ROW(PAINEL!$B$40)+$A873,COLUMN(LANÇAMENTOS!C869)))))</f>
        <v/>
      </c>
      <c r="C873" s="207" t="str">
        <f ca="1">TRIM(INDIRECT("PAINEL!"&amp;ADDRESS(ROW(PAINEL!$B$40)+$A873,COLUMN(LANÇAMENTOS!E869))))</f>
        <v/>
      </c>
      <c r="D873" s="207" t="str">
        <f ca="1">TRIM(INDIRECT("PAINEL!"&amp;ADDRESS(ROW(PAINEL!$B$40)+$A873,COLUMN(LANÇAMENTOS!K869))))</f>
        <v/>
      </c>
      <c r="E873" s="209"/>
      <c r="F873" s="201" t="str">
        <f t="shared" ref="F873" ca="1" si="699">IF(B873&lt;&gt;"",E873+SUM(H873:GE873)-SUM(H874:GE874),"")</f>
        <v/>
      </c>
      <c r="G873" s="29" t="s">
        <v>43</v>
      </c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  <c r="CH873" s="40"/>
      <c r="CI873" s="40"/>
      <c r="CJ873" s="40"/>
      <c r="CK873" s="40"/>
      <c r="CL873" s="40"/>
      <c r="CM873" s="40"/>
      <c r="CN873" s="40"/>
      <c r="CO873" s="40"/>
      <c r="CP873" s="40"/>
      <c r="CQ873" s="40"/>
      <c r="CR873" s="40"/>
      <c r="CS873" s="40"/>
      <c r="CT873" s="40"/>
      <c r="CU873" s="40"/>
      <c r="CV873" s="40"/>
      <c r="CW873" s="40"/>
      <c r="CX873" s="40"/>
      <c r="CY873" s="40"/>
      <c r="CZ873" s="40"/>
      <c r="DA873" s="40"/>
      <c r="DB873" s="40"/>
      <c r="DC873" s="40"/>
      <c r="DD873" s="40"/>
      <c r="DE873" s="40"/>
      <c r="DF873" s="40"/>
      <c r="DG873" s="40"/>
      <c r="DH873" s="40"/>
      <c r="DI873" s="40"/>
      <c r="DJ873" s="40"/>
      <c r="DK873" s="40"/>
      <c r="DL873" s="40"/>
      <c r="DM873" s="40"/>
      <c r="DN873" s="40"/>
      <c r="DO873" s="40"/>
      <c r="DP873" s="40"/>
      <c r="DQ873" s="40"/>
      <c r="DR873" s="40"/>
      <c r="DS873" s="40"/>
      <c r="DT873" s="40"/>
      <c r="DU873" s="40"/>
      <c r="DV873" s="40"/>
      <c r="DW873" s="40"/>
      <c r="DX873" s="40"/>
      <c r="DY873" s="40"/>
      <c r="DZ873" s="40"/>
      <c r="EA873" s="40"/>
      <c r="EB873" s="40"/>
      <c r="EC873" s="40"/>
      <c r="ED873" s="40"/>
      <c r="EE873" s="40"/>
      <c r="EF873" s="40"/>
      <c r="EG873" s="40"/>
      <c r="EH873" s="40"/>
      <c r="EI873" s="40"/>
      <c r="EJ873" s="40"/>
      <c r="EK873" s="40"/>
      <c r="EL873" s="40"/>
      <c r="EM873" s="40"/>
      <c r="EN873" s="40"/>
      <c r="EO873" s="40"/>
      <c r="EP873" s="40"/>
      <c r="EQ873" s="40"/>
      <c r="ER873" s="40"/>
      <c r="ES873" s="40"/>
      <c r="ET873" s="40"/>
      <c r="EU873" s="40"/>
      <c r="EV873" s="40"/>
      <c r="EW873" s="40"/>
      <c r="EX873" s="40"/>
      <c r="EY873" s="40"/>
      <c r="EZ873" s="40"/>
      <c r="FA873" s="40"/>
      <c r="FB873" s="40"/>
      <c r="FC873" s="40"/>
      <c r="FD873" s="40"/>
      <c r="FE873" s="40"/>
      <c r="FF873" s="40"/>
      <c r="FG873" s="40"/>
      <c r="FH873" s="40"/>
      <c r="FI873" s="40"/>
      <c r="FJ873" s="40"/>
      <c r="FK873" s="40"/>
      <c r="FL873" s="40"/>
      <c r="FM873" s="40"/>
      <c r="FN873" s="40"/>
      <c r="FO873" s="40"/>
      <c r="FP873" s="40"/>
      <c r="FQ873" s="40"/>
      <c r="FR873" s="40"/>
      <c r="FS873" s="40"/>
      <c r="FT873" s="40"/>
      <c r="FU873" s="40"/>
      <c r="FV873" s="40"/>
      <c r="FW873" s="40"/>
      <c r="FX873" s="40"/>
      <c r="FY873" s="40"/>
      <c r="FZ873" s="40"/>
      <c r="GA873" s="40"/>
      <c r="GB873" s="40"/>
      <c r="GC873" s="40"/>
      <c r="GD873" s="40"/>
      <c r="GE873" s="41"/>
    </row>
    <row r="874" spans="1:187" s="25" customFormat="1" ht="20.149999999999999" customHeight="1" x14ac:dyDescent="0.35">
      <c r="A874" s="204"/>
      <c r="B874" s="206"/>
      <c r="C874" s="208"/>
      <c r="D874" s="208"/>
      <c r="E874" s="210"/>
      <c r="F874" s="202"/>
      <c r="G874" s="26" t="s">
        <v>44</v>
      </c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DN874" s="35"/>
      <c r="DO874" s="35"/>
      <c r="DP874" s="35"/>
      <c r="DQ874" s="35"/>
      <c r="DR874" s="35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  <c r="FL874" s="35"/>
      <c r="FM874" s="35"/>
      <c r="FN874" s="35"/>
      <c r="FO874" s="35"/>
      <c r="FP874" s="35"/>
      <c r="FQ874" s="35"/>
      <c r="FR874" s="35"/>
      <c r="FS874" s="35"/>
      <c r="FT874" s="35"/>
      <c r="FU874" s="35"/>
      <c r="FV874" s="35"/>
      <c r="FW874" s="35"/>
      <c r="FX874" s="35"/>
      <c r="FY874" s="35"/>
      <c r="FZ874" s="35"/>
      <c r="GA874" s="35"/>
      <c r="GB874" s="35"/>
      <c r="GC874" s="35"/>
      <c r="GD874" s="35"/>
      <c r="GE874" s="42"/>
    </row>
    <row r="875" spans="1:187" s="25" customFormat="1" ht="20.149999999999999" customHeight="1" x14ac:dyDescent="0.35">
      <c r="A875" s="211">
        <f t="shared" si="687"/>
        <v>430</v>
      </c>
      <c r="B875" s="213" t="str">
        <f ca="1">HYPERLINK("#"&amp;"PAINEL!"&amp;ADDRESS(ROW(PAINEL!$B$40)+$A875,2),TRIM(INDIRECT("PAINEL!"&amp;ADDRESS(ROW(PAINEL!$B$40)+$A875,COLUMN(LANÇAMENTOS!C871)))))</f>
        <v/>
      </c>
      <c r="C875" s="215" t="str">
        <f ca="1">TRIM(INDIRECT("PAINEL!"&amp;ADDRESS(ROW(PAINEL!$B$40)+$A875,COLUMN(LANÇAMENTOS!E871))))</f>
        <v/>
      </c>
      <c r="D875" s="215" t="str">
        <f ca="1">TRIM(INDIRECT("PAINEL!"&amp;ADDRESS(ROW(PAINEL!$B$40)+$A875,COLUMN(LANÇAMENTOS!K871))))</f>
        <v/>
      </c>
      <c r="E875" s="217"/>
      <c r="F875" s="199" t="str">
        <f t="shared" ref="F875" ca="1" si="700">IF(B875&lt;&gt;"",E875+SUM(H875:GE875)-SUM(H876:GE876),"")</f>
        <v/>
      </c>
      <c r="G875" s="27" t="s">
        <v>43</v>
      </c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  <c r="BI875" s="36"/>
      <c r="BJ875" s="36"/>
      <c r="BK875" s="36"/>
      <c r="BL875" s="36"/>
      <c r="BM875" s="36"/>
      <c r="BN875" s="36"/>
      <c r="BO875" s="36"/>
      <c r="BP875" s="36"/>
      <c r="BQ875" s="36"/>
      <c r="BR875" s="36"/>
      <c r="BS875" s="36"/>
      <c r="BT875" s="36"/>
      <c r="BU875" s="36"/>
      <c r="BV875" s="36"/>
      <c r="BW875" s="36"/>
      <c r="BX875" s="36"/>
      <c r="BY875" s="36"/>
      <c r="BZ875" s="36"/>
      <c r="CA875" s="36"/>
      <c r="CB875" s="36"/>
      <c r="CC875" s="36"/>
      <c r="CD875" s="36"/>
      <c r="CE875" s="36"/>
      <c r="CF875" s="36"/>
      <c r="CG875" s="36"/>
      <c r="CH875" s="36"/>
      <c r="CI875" s="36"/>
      <c r="CJ875" s="36"/>
      <c r="CK875" s="36"/>
      <c r="CL875" s="36"/>
      <c r="CM875" s="36"/>
      <c r="CN875" s="36"/>
      <c r="CO875" s="36"/>
      <c r="CP875" s="36"/>
      <c r="CQ875" s="36"/>
      <c r="CR875" s="36"/>
      <c r="CS875" s="36"/>
      <c r="CT875" s="36"/>
      <c r="CU875" s="36"/>
      <c r="CV875" s="36"/>
      <c r="CW875" s="36"/>
      <c r="CX875" s="36"/>
      <c r="CY875" s="36"/>
      <c r="CZ875" s="36"/>
      <c r="DA875" s="36"/>
      <c r="DB875" s="36"/>
      <c r="DC875" s="36"/>
      <c r="DD875" s="36"/>
      <c r="DE875" s="36"/>
      <c r="DF875" s="36"/>
      <c r="DG875" s="36"/>
      <c r="DH875" s="36"/>
      <c r="DI875" s="36"/>
      <c r="DJ875" s="36"/>
      <c r="DK875" s="36"/>
      <c r="DL875" s="36"/>
      <c r="DM875" s="36"/>
      <c r="DN875" s="36"/>
      <c r="DO875" s="36"/>
      <c r="DP875" s="36"/>
      <c r="DQ875" s="36"/>
      <c r="DR875" s="36"/>
      <c r="DS875" s="36"/>
      <c r="DT875" s="36"/>
      <c r="DU875" s="36"/>
      <c r="DV875" s="36"/>
      <c r="DW875" s="36"/>
      <c r="DX875" s="36"/>
      <c r="DY875" s="36"/>
      <c r="DZ875" s="36"/>
      <c r="EA875" s="36"/>
      <c r="EB875" s="36"/>
      <c r="EC875" s="36"/>
      <c r="ED875" s="36"/>
      <c r="EE875" s="36"/>
      <c r="EF875" s="36"/>
      <c r="EG875" s="36"/>
      <c r="EH875" s="36"/>
      <c r="EI875" s="36"/>
      <c r="EJ875" s="36"/>
      <c r="EK875" s="36"/>
      <c r="EL875" s="36"/>
      <c r="EM875" s="36"/>
      <c r="EN875" s="36"/>
      <c r="EO875" s="36"/>
      <c r="EP875" s="36"/>
      <c r="EQ875" s="36"/>
      <c r="ER875" s="36"/>
      <c r="ES875" s="36"/>
      <c r="ET875" s="36"/>
      <c r="EU875" s="36"/>
      <c r="EV875" s="36"/>
      <c r="EW875" s="36"/>
      <c r="EX875" s="36"/>
      <c r="EY875" s="36"/>
      <c r="EZ875" s="36"/>
      <c r="FA875" s="36"/>
      <c r="FB875" s="36"/>
      <c r="FC875" s="36"/>
      <c r="FD875" s="36"/>
      <c r="FE875" s="36"/>
      <c r="FF875" s="36"/>
      <c r="FG875" s="36"/>
      <c r="FH875" s="36"/>
      <c r="FI875" s="36"/>
      <c r="FJ875" s="36"/>
      <c r="FK875" s="36"/>
      <c r="FL875" s="36"/>
      <c r="FM875" s="36"/>
      <c r="FN875" s="36"/>
      <c r="FO875" s="36"/>
      <c r="FP875" s="36"/>
      <c r="FQ875" s="36"/>
      <c r="FR875" s="36"/>
      <c r="FS875" s="36"/>
      <c r="FT875" s="36"/>
      <c r="FU875" s="36"/>
      <c r="FV875" s="36"/>
      <c r="FW875" s="36"/>
      <c r="FX875" s="36"/>
      <c r="FY875" s="36"/>
      <c r="FZ875" s="36"/>
      <c r="GA875" s="36"/>
      <c r="GB875" s="36"/>
      <c r="GC875" s="36"/>
      <c r="GD875" s="36"/>
      <c r="GE875" s="37"/>
    </row>
    <row r="876" spans="1:187" s="25" customFormat="1" ht="20.149999999999999" customHeight="1" x14ac:dyDescent="0.35">
      <c r="A876" s="212"/>
      <c r="B876" s="214"/>
      <c r="C876" s="216"/>
      <c r="D876" s="216"/>
      <c r="E876" s="218"/>
      <c r="F876" s="200"/>
      <c r="G876" s="28" t="s">
        <v>44</v>
      </c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  <c r="CU876" s="38"/>
      <c r="CV876" s="38"/>
      <c r="CW876" s="38"/>
      <c r="CX876" s="38"/>
      <c r="CY876" s="38"/>
      <c r="CZ876" s="38"/>
      <c r="DA876" s="38"/>
      <c r="DB876" s="38"/>
      <c r="DC876" s="38"/>
      <c r="DD876" s="38"/>
      <c r="DE876" s="38"/>
      <c r="DF876" s="38"/>
      <c r="DG876" s="38"/>
      <c r="DH876" s="38"/>
      <c r="DI876" s="38"/>
      <c r="DJ876" s="38"/>
      <c r="DK876" s="38"/>
      <c r="DL876" s="38"/>
      <c r="DM876" s="38"/>
      <c r="DN876" s="38"/>
      <c r="DO876" s="38"/>
      <c r="DP876" s="38"/>
      <c r="DQ876" s="38"/>
      <c r="DR876" s="38"/>
      <c r="DS876" s="38"/>
      <c r="DT876" s="38"/>
      <c r="DU876" s="38"/>
      <c r="DV876" s="38"/>
      <c r="DW876" s="38"/>
      <c r="DX876" s="38"/>
      <c r="DY876" s="38"/>
      <c r="DZ876" s="38"/>
      <c r="EA876" s="38"/>
      <c r="EB876" s="38"/>
      <c r="EC876" s="38"/>
      <c r="ED876" s="38"/>
      <c r="EE876" s="38"/>
      <c r="EF876" s="38"/>
      <c r="EG876" s="38"/>
      <c r="EH876" s="38"/>
      <c r="EI876" s="38"/>
      <c r="EJ876" s="38"/>
      <c r="EK876" s="38"/>
      <c r="EL876" s="38"/>
      <c r="EM876" s="38"/>
      <c r="EN876" s="38"/>
      <c r="EO876" s="38"/>
      <c r="EP876" s="38"/>
      <c r="EQ876" s="38"/>
      <c r="ER876" s="38"/>
      <c r="ES876" s="38"/>
      <c r="ET876" s="38"/>
      <c r="EU876" s="38"/>
      <c r="EV876" s="38"/>
      <c r="EW876" s="38"/>
      <c r="EX876" s="38"/>
      <c r="EY876" s="38"/>
      <c r="EZ876" s="38"/>
      <c r="FA876" s="38"/>
      <c r="FB876" s="38"/>
      <c r="FC876" s="38"/>
      <c r="FD876" s="38"/>
      <c r="FE876" s="38"/>
      <c r="FF876" s="38"/>
      <c r="FG876" s="38"/>
      <c r="FH876" s="38"/>
      <c r="FI876" s="38"/>
      <c r="FJ876" s="38"/>
      <c r="FK876" s="38"/>
      <c r="FL876" s="38"/>
      <c r="FM876" s="38"/>
      <c r="FN876" s="38"/>
      <c r="FO876" s="38"/>
      <c r="FP876" s="38"/>
      <c r="FQ876" s="38"/>
      <c r="FR876" s="38"/>
      <c r="FS876" s="38"/>
      <c r="FT876" s="38"/>
      <c r="FU876" s="38"/>
      <c r="FV876" s="38"/>
      <c r="FW876" s="38"/>
      <c r="FX876" s="38"/>
      <c r="FY876" s="38"/>
      <c r="FZ876" s="38"/>
      <c r="GA876" s="38"/>
      <c r="GB876" s="38"/>
      <c r="GC876" s="38"/>
      <c r="GD876" s="38"/>
      <c r="GE876" s="39"/>
    </row>
    <row r="877" spans="1:187" s="25" customFormat="1" ht="20.149999999999999" customHeight="1" x14ac:dyDescent="0.35">
      <c r="A877" s="203">
        <f t="shared" ref="A877" si="701">A875+1</f>
        <v>431</v>
      </c>
      <c r="B877" s="205" t="str">
        <f ca="1">HYPERLINK("#"&amp;"PAINEL!"&amp;ADDRESS(ROW(PAINEL!$B$40)+$A877,2),TRIM(INDIRECT("PAINEL!"&amp;ADDRESS(ROW(PAINEL!$B$40)+$A877,COLUMN(LANÇAMENTOS!C873)))))</f>
        <v/>
      </c>
      <c r="C877" s="207" t="str">
        <f ca="1">TRIM(INDIRECT("PAINEL!"&amp;ADDRESS(ROW(PAINEL!$B$40)+$A877,COLUMN(LANÇAMENTOS!E873))))</f>
        <v/>
      </c>
      <c r="D877" s="207" t="str">
        <f ca="1">TRIM(INDIRECT("PAINEL!"&amp;ADDRESS(ROW(PAINEL!$B$40)+$A877,COLUMN(LANÇAMENTOS!K873))))</f>
        <v/>
      </c>
      <c r="E877" s="209"/>
      <c r="F877" s="201" t="str">
        <f t="shared" ref="F877" ca="1" si="702">IF(B877&lt;&gt;"",E877+SUM(H877:GE877)-SUM(H878:GE878),"")</f>
        <v/>
      </c>
      <c r="G877" s="29" t="s">
        <v>43</v>
      </c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  <c r="CH877" s="40"/>
      <c r="CI877" s="40"/>
      <c r="CJ877" s="40"/>
      <c r="CK877" s="40"/>
      <c r="CL877" s="40"/>
      <c r="CM877" s="40"/>
      <c r="CN877" s="40"/>
      <c r="CO877" s="40"/>
      <c r="CP877" s="40"/>
      <c r="CQ877" s="40"/>
      <c r="CR877" s="40"/>
      <c r="CS877" s="40"/>
      <c r="CT877" s="40"/>
      <c r="CU877" s="40"/>
      <c r="CV877" s="40"/>
      <c r="CW877" s="40"/>
      <c r="CX877" s="40"/>
      <c r="CY877" s="40"/>
      <c r="CZ877" s="40"/>
      <c r="DA877" s="40"/>
      <c r="DB877" s="40"/>
      <c r="DC877" s="40"/>
      <c r="DD877" s="40"/>
      <c r="DE877" s="40"/>
      <c r="DF877" s="40"/>
      <c r="DG877" s="40"/>
      <c r="DH877" s="40"/>
      <c r="DI877" s="40"/>
      <c r="DJ877" s="40"/>
      <c r="DK877" s="40"/>
      <c r="DL877" s="40"/>
      <c r="DM877" s="40"/>
      <c r="DN877" s="40"/>
      <c r="DO877" s="40"/>
      <c r="DP877" s="40"/>
      <c r="DQ877" s="40"/>
      <c r="DR877" s="40"/>
      <c r="DS877" s="40"/>
      <c r="DT877" s="40"/>
      <c r="DU877" s="40"/>
      <c r="DV877" s="40"/>
      <c r="DW877" s="40"/>
      <c r="DX877" s="40"/>
      <c r="DY877" s="40"/>
      <c r="DZ877" s="40"/>
      <c r="EA877" s="40"/>
      <c r="EB877" s="40"/>
      <c r="EC877" s="40"/>
      <c r="ED877" s="40"/>
      <c r="EE877" s="40"/>
      <c r="EF877" s="40"/>
      <c r="EG877" s="40"/>
      <c r="EH877" s="40"/>
      <c r="EI877" s="40"/>
      <c r="EJ877" s="40"/>
      <c r="EK877" s="40"/>
      <c r="EL877" s="40"/>
      <c r="EM877" s="40"/>
      <c r="EN877" s="40"/>
      <c r="EO877" s="40"/>
      <c r="EP877" s="40"/>
      <c r="EQ877" s="40"/>
      <c r="ER877" s="40"/>
      <c r="ES877" s="40"/>
      <c r="ET877" s="40"/>
      <c r="EU877" s="40"/>
      <c r="EV877" s="40"/>
      <c r="EW877" s="40"/>
      <c r="EX877" s="40"/>
      <c r="EY877" s="40"/>
      <c r="EZ877" s="40"/>
      <c r="FA877" s="40"/>
      <c r="FB877" s="40"/>
      <c r="FC877" s="40"/>
      <c r="FD877" s="40"/>
      <c r="FE877" s="40"/>
      <c r="FF877" s="40"/>
      <c r="FG877" s="40"/>
      <c r="FH877" s="40"/>
      <c r="FI877" s="40"/>
      <c r="FJ877" s="40"/>
      <c r="FK877" s="40"/>
      <c r="FL877" s="40"/>
      <c r="FM877" s="40"/>
      <c r="FN877" s="40"/>
      <c r="FO877" s="40"/>
      <c r="FP877" s="40"/>
      <c r="FQ877" s="40"/>
      <c r="FR877" s="40"/>
      <c r="FS877" s="40"/>
      <c r="FT877" s="40"/>
      <c r="FU877" s="40"/>
      <c r="FV877" s="40"/>
      <c r="FW877" s="40"/>
      <c r="FX877" s="40"/>
      <c r="FY877" s="40"/>
      <c r="FZ877" s="40"/>
      <c r="GA877" s="40"/>
      <c r="GB877" s="40"/>
      <c r="GC877" s="40"/>
      <c r="GD877" s="40"/>
      <c r="GE877" s="41"/>
    </row>
    <row r="878" spans="1:187" s="25" customFormat="1" ht="20.149999999999999" customHeight="1" x14ac:dyDescent="0.35">
      <c r="A878" s="204"/>
      <c r="B878" s="206"/>
      <c r="C878" s="208"/>
      <c r="D878" s="208"/>
      <c r="E878" s="210"/>
      <c r="F878" s="202"/>
      <c r="G878" s="26" t="s">
        <v>44</v>
      </c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DN878" s="35"/>
      <c r="DO878" s="35"/>
      <c r="DP878" s="35"/>
      <c r="DQ878" s="35"/>
      <c r="DR878" s="35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  <c r="FL878" s="35"/>
      <c r="FM878" s="35"/>
      <c r="FN878" s="35"/>
      <c r="FO878" s="35"/>
      <c r="FP878" s="35"/>
      <c r="FQ878" s="35"/>
      <c r="FR878" s="35"/>
      <c r="FS878" s="35"/>
      <c r="FT878" s="35"/>
      <c r="FU878" s="35"/>
      <c r="FV878" s="35"/>
      <c r="FW878" s="35"/>
      <c r="FX878" s="35"/>
      <c r="FY878" s="35"/>
      <c r="FZ878" s="35"/>
      <c r="GA878" s="35"/>
      <c r="GB878" s="35"/>
      <c r="GC878" s="35"/>
      <c r="GD878" s="35"/>
      <c r="GE878" s="42"/>
    </row>
    <row r="879" spans="1:187" s="25" customFormat="1" ht="20.149999999999999" customHeight="1" x14ac:dyDescent="0.35">
      <c r="A879" s="211">
        <f t="shared" si="687"/>
        <v>432</v>
      </c>
      <c r="B879" s="213" t="str">
        <f ca="1">HYPERLINK("#"&amp;"PAINEL!"&amp;ADDRESS(ROW(PAINEL!$B$40)+$A879,2),TRIM(INDIRECT("PAINEL!"&amp;ADDRESS(ROW(PAINEL!$B$40)+$A879,COLUMN(LANÇAMENTOS!C875)))))</f>
        <v/>
      </c>
      <c r="C879" s="215" t="str">
        <f ca="1">TRIM(INDIRECT("PAINEL!"&amp;ADDRESS(ROW(PAINEL!$B$40)+$A879,COLUMN(LANÇAMENTOS!E875))))</f>
        <v/>
      </c>
      <c r="D879" s="215" t="str">
        <f ca="1">TRIM(INDIRECT("PAINEL!"&amp;ADDRESS(ROW(PAINEL!$B$40)+$A879,COLUMN(LANÇAMENTOS!K875))))</f>
        <v/>
      </c>
      <c r="E879" s="217"/>
      <c r="F879" s="199" t="str">
        <f t="shared" ref="F879" ca="1" si="703">IF(B879&lt;&gt;"",E879+SUM(H879:GE879)-SUM(H880:GE880),"")</f>
        <v/>
      </c>
      <c r="G879" s="27" t="s">
        <v>43</v>
      </c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  <c r="BG879" s="36"/>
      <c r="BH879" s="36"/>
      <c r="BI879" s="36"/>
      <c r="BJ879" s="36"/>
      <c r="BK879" s="36"/>
      <c r="BL879" s="36"/>
      <c r="BM879" s="36"/>
      <c r="BN879" s="36"/>
      <c r="BO879" s="36"/>
      <c r="BP879" s="36"/>
      <c r="BQ879" s="36"/>
      <c r="BR879" s="36"/>
      <c r="BS879" s="36"/>
      <c r="BT879" s="36"/>
      <c r="BU879" s="36"/>
      <c r="BV879" s="36"/>
      <c r="BW879" s="36"/>
      <c r="BX879" s="36"/>
      <c r="BY879" s="36"/>
      <c r="BZ879" s="36"/>
      <c r="CA879" s="36"/>
      <c r="CB879" s="36"/>
      <c r="CC879" s="36"/>
      <c r="CD879" s="36"/>
      <c r="CE879" s="36"/>
      <c r="CF879" s="36"/>
      <c r="CG879" s="36"/>
      <c r="CH879" s="36"/>
      <c r="CI879" s="36"/>
      <c r="CJ879" s="36"/>
      <c r="CK879" s="36"/>
      <c r="CL879" s="36"/>
      <c r="CM879" s="36"/>
      <c r="CN879" s="36"/>
      <c r="CO879" s="36"/>
      <c r="CP879" s="36"/>
      <c r="CQ879" s="36"/>
      <c r="CR879" s="36"/>
      <c r="CS879" s="36"/>
      <c r="CT879" s="36"/>
      <c r="CU879" s="36"/>
      <c r="CV879" s="36"/>
      <c r="CW879" s="36"/>
      <c r="CX879" s="36"/>
      <c r="CY879" s="36"/>
      <c r="CZ879" s="36"/>
      <c r="DA879" s="36"/>
      <c r="DB879" s="36"/>
      <c r="DC879" s="36"/>
      <c r="DD879" s="36"/>
      <c r="DE879" s="36"/>
      <c r="DF879" s="36"/>
      <c r="DG879" s="36"/>
      <c r="DH879" s="36"/>
      <c r="DI879" s="36"/>
      <c r="DJ879" s="36"/>
      <c r="DK879" s="36"/>
      <c r="DL879" s="36"/>
      <c r="DM879" s="36"/>
      <c r="DN879" s="36"/>
      <c r="DO879" s="36"/>
      <c r="DP879" s="36"/>
      <c r="DQ879" s="36"/>
      <c r="DR879" s="36"/>
      <c r="DS879" s="36"/>
      <c r="DT879" s="36"/>
      <c r="DU879" s="36"/>
      <c r="DV879" s="36"/>
      <c r="DW879" s="36"/>
      <c r="DX879" s="36"/>
      <c r="DY879" s="36"/>
      <c r="DZ879" s="36"/>
      <c r="EA879" s="36"/>
      <c r="EB879" s="36"/>
      <c r="EC879" s="36"/>
      <c r="ED879" s="36"/>
      <c r="EE879" s="36"/>
      <c r="EF879" s="36"/>
      <c r="EG879" s="36"/>
      <c r="EH879" s="36"/>
      <c r="EI879" s="36"/>
      <c r="EJ879" s="36"/>
      <c r="EK879" s="36"/>
      <c r="EL879" s="36"/>
      <c r="EM879" s="36"/>
      <c r="EN879" s="36"/>
      <c r="EO879" s="36"/>
      <c r="EP879" s="36"/>
      <c r="EQ879" s="36"/>
      <c r="ER879" s="36"/>
      <c r="ES879" s="36"/>
      <c r="ET879" s="36"/>
      <c r="EU879" s="36"/>
      <c r="EV879" s="36"/>
      <c r="EW879" s="36"/>
      <c r="EX879" s="36"/>
      <c r="EY879" s="36"/>
      <c r="EZ879" s="36"/>
      <c r="FA879" s="36"/>
      <c r="FB879" s="36"/>
      <c r="FC879" s="36"/>
      <c r="FD879" s="36"/>
      <c r="FE879" s="36"/>
      <c r="FF879" s="36"/>
      <c r="FG879" s="36"/>
      <c r="FH879" s="36"/>
      <c r="FI879" s="36"/>
      <c r="FJ879" s="36"/>
      <c r="FK879" s="36"/>
      <c r="FL879" s="36"/>
      <c r="FM879" s="36"/>
      <c r="FN879" s="36"/>
      <c r="FO879" s="36"/>
      <c r="FP879" s="36"/>
      <c r="FQ879" s="36"/>
      <c r="FR879" s="36"/>
      <c r="FS879" s="36"/>
      <c r="FT879" s="36"/>
      <c r="FU879" s="36"/>
      <c r="FV879" s="36"/>
      <c r="FW879" s="36"/>
      <c r="FX879" s="36"/>
      <c r="FY879" s="36"/>
      <c r="FZ879" s="36"/>
      <c r="GA879" s="36"/>
      <c r="GB879" s="36"/>
      <c r="GC879" s="36"/>
      <c r="GD879" s="36"/>
      <c r="GE879" s="37"/>
    </row>
    <row r="880" spans="1:187" s="25" customFormat="1" ht="20.149999999999999" customHeight="1" x14ac:dyDescent="0.35">
      <c r="A880" s="212"/>
      <c r="B880" s="214"/>
      <c r="C880" s="216"/>
      <c r="D880" s="216"/>
      <c r="E880" s="218"/>
      <c r="F880" s="200"/>
      <c r="G880" s="28" t="s">
        <v>44</v>
      </c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  <c r="CH880" s="38"/>
      <c r="CI880" s="38"/>
      <c r="CJ880" s="38"/>
      <c r="CK880" s="38"/>
      <c r="CL880" s="38"/>
      <c r="CM880" s="38"/>
      <c r="CN880" s="38"/>
      <c r="CO880" s="38"/>
      <c r="CP880" s="38"/>
      <c r="CQ880" s="38"/>
      <c r="CR880" s="38"/>
      <c r="CS880" s="38"/>
      <c r="CT880" s="38"/>
      <c r="CU880" s="38"/>
      <c r="CV880" s="38"/>
      <c r="CW880" s="38"/>
      <c r="CX880" s="38"/>
      <c r="CY880" s="38"/>
      <c r="CZ880" s="38"/>
      <c r="DA880" s="38"/>
      <c r="DB880" s="38"/>
      <c r="DC880" s="38"/>
      <c r="DD880" s="38"/>
      <c r="DE880" s="38"/>
      <c r="DF880" s="38"/>
      <c r="DG880" s="38"/>
      <c r="DH880" s="38"/>
      <c r="DI880" s="38"/>
      <c r="DJ880" s="38"/>
      <c r="DK880" s="38"/>
      <c r="DL880" s="38"/>
      <c r="DM880" s="38"/>
      <c r="DN880" s="38"/>
      <c r="DO880" s="38"/>
      <c r="DP880" s="38"/>
      <c r="DQ880" s="38"/>
      <c r="DR880" s="38"/>
      <c r="DS880" s="38"/>
      <c r="DT880" s="38"/>
      <c r="DU880" s="38"/>
      <c r="DV880" s="38"/>
      <c r="DW880" s="38"/>
      <c r="DX880" s="38"/>
      <c r="DY880" s="38"/>
      <c r="DZ880" s="38"/>
      <c r="EA880" s="38"/>
      <c r="EB880" s="38"/>
      <c r="EC880" s="38"/>
      <c r="ED880" s="38"/>
      <c r="EE880" s="38"/>
      <c r="EF880" s="38"/>
      <c r="EG880" s="38"/>
      <c r="EH880" s="38"/>
      <c r="EI880" s="38"/>
      <c r="EJ880" s="38"/>
      <c r="EK880" s="38"/>
      <c r="EL880" s="38"/>
      <c r="EM880" s="38"/>
      <c r="EN880" s="38"/>
      <c r="EO880" s="38"/>
      <c r="EP880" s="38"/>
      <c r="EQ880" s="38"/>
      <c r="ER880" s="38"/>
      <c r="ES880" s="38"/>
      <c r="ET880" s="38"/>
      <c r="EU880" s="38"/>
      <c r="EV880" s="38"/>
      <c r="EW880" s="38"/>
      <c r="EX880" s="38"/>
      <c r="EY880" s="38"/>
      <c r="EZ880" s="38"/>
      <c r="FA880" s="38"/>
      <c r="FB880" s="38"/>
      <c r="FC880" s="38"/>
      <c r="FD880" s="38"/>
      <c r="FE880" s="38"/>
      <c r="FF880" s="38"/>
      <c r="FG880" s="38"/>
      <c r="FH880" s="38"/>
      <c r="FI880" s="38"/>
      <c r="FJ880" s="38"/>
      <c r="FK880" s="38"/>
      <c r="FL880" s="38"/>
      <c r="FM880" s="38"/>
      <c r="FN880" s="38"/>
      <c r="FO880" s="38"/>
      <c r="FP880" s="38"/>
      <c r="FQ880" s="38"/>
      <c r="FR880" s="38"/>
      <c r="FS880" s="38"/>
      <c r="FT880" s="38"/>
      <c r="FU880" s="38"/>
      <c r="FV880" s="38"/>
      <c r="FW880" s="38"/>
      <c r="FX880" s="38"/>
      <c r="FY880" s="38"/>
      <c r="FZ880" s="38"/>
      <c r="GA880" s="38"/>
      <c r="GB880" s="38"/>
      <c r="GC880" s="38"/>
      <c r="GD880" s="38"/>
      <c r="GE880" s="39"/>
    </row>
    <row r="881" spans="1:187" s="25" customFormat="1" ht="20.149999999999999" customHeight="1" x14ac:dyDescent="0.35">
      <c r="A881" s="203">
        <f t="shared" ref="A881" si="704">A879+1</f>
        <v>433</v>
      </c>
      <c r="B881" s="205" t="str">
        <f ca="1">HYPERLINK("#"&amp;"PAINEL!"&amp;ADDRESS(ROW(PAINEL!$B$40)+$A881,2),TRIM(INDIRECT("PAINEL!"&amp;ADDRESS(ROW(PAINEL!$B$40)+$A881,COLUMN(LANÇAMENTOS!C877)))))</f>
        <v/>
      </c>
      <c r="C881" s="207" t="str">
        <f ca="1">TRIM(INDIRECT("PAINEL!"&amp;ADDRESS(ROW(PAINEL!$B$40)+$A881,COLUMN(LANÇAMENTOS!E877))))</f>
        <v/>
      </c>
      <c r="D881" s="207" t="str">
        <f ca="1">TRIM(INDIRECT("PAINEL!"&amp;ADDRESS(ROW(PAINEL!$B$40)+$A881,COLUMN(LANÇAMENTOS!K877))))</f>
        <v/>
      </c>
      <c r="E881" s="209"/>
      <c r="F881" s="201" t="str">
        <f t="shared" ref="F881" ca="1" si="705">IF(B881&lt;&gt;"",E881+SUM(H881:GE881)-SUM(H882:GE882),"")</f>
        <v/>
      </c>
      <c r="G881" s="29" t="s">
        <v>43</v>
      </c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  <c r="CH881" s="40"/>
      <c r="CI881" s="40"/>
      <c r="CJ881" s="40"/>
      <c r="CK881" s="40"/>
      <c r="CL881" s="40"/>
      <c r="CM881" s="40"/>
      <c r="CN881" s="40"/>
      <c r="CO881" s="40"/>
      <c r="CP881" s="40"/>
      <c r="CQ881" s="40"/>
      <c r="CR881" s="40"/>
      <c r="CS881" s="40"/>
      <c r="CT881" s="40"/>
      <c r="CU881" s="40"/>
      <c r="CV881" s="40"/>
      <c r="CW881" s="40"/>
      <c r="CX881" s="40"/>
      <c r="CY881" s="40"/>
      <c r="CZ881" s="40"/>
      <c r="DA881" s="40"/>
      <c r="DB881" s="40"/>
      <c r="DC881" s="40"/>
      <c r="DD881" s="40"/>
      <c r="DE881" s="40"/>
      <c r="DF881" s="40"/>
      <c r="DG881" s="40"/>
      <c r="DH881" s="40"/>
      <c r="DI881" s="40"/>
      <c r="DJ881" s="40"/>
      <c r="DK881" s="40"/>
      <c r="DL881" s="40"/>
      <c r="DM881" s="40"/>
      <c r="DN881" s="40"/>
      <c r="DO881" s="40"/>
      <c r="DP881" s="40"/>
      <c r="DQ881" s="40"/>
      <c r="DR881" s="40"/>
      <c r="DS881" s="40"/>
      <c r="DT881" s="40"/>
      <c r="DU881" s="40"/>
      <c r="DV881" s="40"/>
      <c r="DW881" s="40"/>
      <c r="DX881" s="40"/>
      <c r="DY881" s="40"/>
      <c r="DZ881" s="40"/>
      <c r="EA881" s="40"/>
      <c r="EB881" s="40"/>
      <c r="EC881" s="40"/>
      <c r="ED881" s="40"/>
      <c r="EE881" s="40"/>
      <c r="EF881" s="40"/>
      <c r="EG881" s="40"/>
      <c r="EH881" s="40"/>
      <c r="EI881" s="40"/>
      <c r="EJ881" s="40"/>
      <c r="EK881" s="40"/>
      <c r="EL881" s="40"/>
      <c r="EM881" s="40"/>
      <c r="EN881" s="40"/>
      <c r="EO881" s="40"/>
      <c r="EP881" s="40"/>
      <c r="EQ881" s="40"/>
      <c r="ER881" s="40"/>
      <c r="ES881" s="40"/>
      <c r="ET881" s="40"/>
      <c r="EU881" s="40"/>
      <c r="EV881" s="40"/>
      <c r="EW881" s="40"/>
      <c r="EX881" s="40"/>
      <c r="EY881" s="40"/>
      <c r="EZ881" s="40"/>
      <c r="FA881" s="40"/>
      <c r="FB881" s="40"/>
      <c r="FC881" s="40"/>
      <c r="FD881" s="40"/>
      <c r="FE881" s="40"/>
      <c r="FF881" s="40"/>
      <c r="FG881" s="40"/>
      <c r="FH881" s="40"/>
      <c r="FI881" s="40"/>
      <c r="FJ881" s="40"/>
      <c r="FK881" s="40"/>
      <c r="FL881" s="40"/>
      <c r="FM881" s="40"/>
      <c r="FN881" s="40"/>
      <c r="FO881" s="40"/>
      <c r="FP881" s="40"/>
      <c r="FQ881" s="40"/>
      <c r="FR881" s="40"/>
      <c r="FS881" s="40"/>
      <c r="FT881" s="40"/>
      <c r="FU881" s="40"/>
      <c r="FV881" s="40"/>
      <c r="FW881" s="40"/>
      <c r="FX881" s="40"/>
      <c r="FY881" s="40"/>
      <c r="FZ881" s="40"/>
      <c r="GA881" s="40"/>
      <c r="GB881" s="40"/>
      <c r="GC881" s="40"/>
      <c r="GD881" s="40"/>
      <c r="GE881" s="41"/>
    </row>
    <row r="882" spans="1:187" s="25" customFormat="1" ht="20.149999999999999" customHeight="1" x14ac:dyDescent="0.35">
      <c r="A882" s="204"/>
      <c r="B882" s="206"/>
      <c r="C882" s="208"/>
      <c r="D882" s="208"/>
      <c r="E882" s="210"/>
      <c r="F882" s="202"/>
      <c r="G882" s="26" t="s">
        <v>44</v>
      </c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DN882" s="35"/>
      <c r="DO882" s="35"/>
      <c r="DP882" s="35"/>
      <c r="DQ882" s="35"/>
      <c r="DR882" s="35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  <c r="FL882" s="35"/>
      <c r="FM882" s="35"/>
      <c r="FN882" s="35"/>
      <c r="FO882" s="35"/>
      <c r="FP882" s="35"/>
      <c r="FQ882" s="35"/>
      <c r="FR882" s="35"/>
      <c r="FS882" s="35"/>
      <c r="FT882" s="35"/>
      <c r="FU882" s="35"/>
      <c r="FV882" s="35"/>
      <c r="FW882" s="35"/>
      <c r="FX882" s="35"/>
      <c r="FY882" s="35"/>
      <c r="FZ882" s="35"/>
      <c r="GA882" s="35"/>
      <c r="GB882" s="35"/>
      <c r="GC882" s="35"/>
      <c r="GD882" s="35"/>
      <c r="GE882" s="42"/>
    </row>
    <row r="883" spans="1:187" s="25" customFormat="1" ht="20.149999999999999" customHeight="1" x14ac:dyDescent="0.35">
      <c r="A883" s="211">
        <f t="shared" si="687"/>
        <v>434</v>
      </c>
      <c r="B883" s="213" t="str">
        <f ca="1">HYPERLINK("#"&amp;"PAINEL!"&amp;ADDRESS(ROW(PAINEL!$B$40)+$A883,2),TRIM(INDIRECT("PAINEL!"&amp;ADDRESS(ROW(PAINEL!$B$40)+$A883,COLUMN(LANÇAMENTOS!C879)))))</f>
        <v/>
      </c>
      <c r="C883" s="215" t="str">
        <f ca="1">TRIM(INDIRECT("PAINEL!"&amp;ADDRESS(ROW(PAINEL!$B$40)+$A883,COLUMN(LANÇAMENTOS!E879))))</f>
        <v/>
      </c>
      <c r="D883" s="215" t="str">
        <f ca="1">TRIM(INDIRECT("PAINEL!"&amp;ADDRESS(ROW(PAINEL!$B$40)+$A883,COLUMN(LANÇAMENTOS!K879))))</f>
        <v/>
      </c>
      <c r="E883" s="217"/>
      <c r="F883" s="199" t="str">
        <f t="shared" ref="F883" ca="1" si="706">IF(B883&lt;&gt;"",E883+SUM(H883:GE883)-SUM(H884:GE884),"")</f>
        <v/>
      </c>
      <c r="G883" s="27" t="s">
        <v>43</v>
      </c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  <c r="BG883" s="36"/>
      <c r="BH883" s="36"/>
      <c r="BI883" s="36"/>
      <c r="BJ883" s="36"/>
      <c r="BK883" s="36"/>
      <c r="BL883" s="36"/>
      <c r="BM883" s="36"/>
      <c r="BN883" s="36"/>
      <c r="BO883" s="36"/>
      <c r="BP883" s="36"/>
      <c r="BQ883" s="36"/>
      <c r="BR883" s="36"/>
      <c r="BS883" s="36"/>
      <c r="BT883" s="36"/>
      <c r="BU883" s="36"/>
      <c r="BV883" s="36"/>
      <c r="BW883" s="36"/>
      <c r="BX883" s="36"/>
      <c r="BY883" s="36"/>
      <c r="BZ883" s="36"/>
      <c r="CA883" s="36"/>
      <c r="CB883" s="36"/>
      <c r="CC883" s="36"/>
      <c r="CD883" s="36"/>
      <c r="CE883" s="36"/>
      <c r="CF883" s="36"/>
      <c r="CG883" s="36"/>
      <c r="CH883" s="36"/>
      <c r="CI883" s="36"/>
      <c r="CJ883" s="36"/>
      <c r="CK883" s="36"/>
      <c r="CL883" s="36"/>
      <c r="CM883" s="36"/>
      <c r="CN883" s="36"/>
      <c r="CO883" s="36"/>
      <c r="CP883" s="36"/>
      <c r="CQ883" s="36"/>
      <c r="CR883" s="36"/>
      <c r="CS883" s="36"/>
      <c r="CT883" s="36"/>
      <c r="CU883" s="36"/>
      <c r="CV883" s="36"/>
      <c r="CW883" s="36"/>
      <c r="CX883" s="36"/>
      <c r="CY883" s="36"/>
      <c r="CZ883" s="36"/>
      <c r="DA883" s="36"/>
      <c r="DB883" s="36"/>
      <c r="DC883" s="36"/>
      <c r="DD883" s="36"/>
      <c r="DE883" s="36"/>
      <c r="DF883" s="36"/>
      <c r="DG883" s="36"/>
      <c r="DH883" s="36"/>
      <c r="DI883" s="36"/>
      <c r="DJ883" s="36"/>
      <c r="DK883" s="36"/>
      <c r="DL883" s="36"/>
      <c r="DM883" s="36"/>
      <c r="DN883" s="36"/>
      <c r="DO883" s="36"/>
      <c r="DP883" s="36"/>
      <c r="DQ883" s="36"/>
      <c r="DR883" s="36"/>
      <c r="DS883" s="36"/>
      <c r="DT883" s="36"/>
      <c r="DU883" s="36"/>
      <c r="DV883" s="36"/>
      <c r="DW883" s="36"/>
      <c r="DX883" s="36"/>
      <c r="DY883" s="36"/>
      <c r="DZ883" s="36"/>
      <c r="EA883" s="36"/>
      <c r="EB883" s="36"/>
      <c r="EC883" s="36"/>
      <c r="ED883" s="36"/>
      <c r="EE883" s="36"/>
      <c r="EF883" s="36"/>
      <c r="EG883" s="36"/>
      <c r="EH883" s="36"/>
      <c r="EI883" s="36"/>
      <c r="EJ883" s="36"/>
      <c r="EK883" s="36"/>
      <c r="EL883" s="36"/>
      <c r="EM883" s="36"/>
      <c r="EN883" s="36"/>
      <c r="EO883" s="36"/>
      <c r="EP883" s="36"/>
      <c r="EQ883" s="36"/>
      <c r="ER883" s="36"/>
      <c r="ES883" s="36"/>
      <c r="ET883" s="36"/>
      <c r="EU883" s="36"/>
      <c r="EV883" s="36"/>
      <c r="EW883" s="36"/>
      <c r="EX883" s="36"/>
      <c r="EY883" s="36"/>
      <c r="EZ883" s="36"/>
      <c r="FA883" s="36"/>
      <c r="FB883" s="36"/>
      <c r="FC883" s="36"/>
      <c r="FD883" s="36"/>
      <c r="FE883" s="36"/>
      <c r="FF883" s="36"/>
      <c r="FG883" s="36"/>
      <c r="FH883" s="36"/>
      <c r="FI883" s="36"/>
      <c r="FJ883" s="36"/>
      <c r="FK883" s="36"/>
      <c r="FL883" s="36"/>
      <c r="FM883" s="36"/>
      <c r="FN883" s="36"/>
      <c r="FO883" s="36"/>
      <c r="FP883" s="36"/>
      <c r="FQ883" s="36"/>
      <c r="FR883" s="36"/>
      <c r="FS883" s="36"/>
      <c r="FT883" s="36"/>
      <c r="FU883" s="36"/>
      <c r="FV883" s="36"/>
      <c r="FW883" s="36"/>
      <c r="FX883" s="36"/>
      <c r="FY883" s="36"/>
      <c r="FZ883" s="36"/>
      <c r="GA883" s="36"/>
      <c r="GB883" s="36"/>
      <c r="GC883" s="36"/>
      <c r="GD883" s="36"/>
      <c r="GE883" s="37"/>
    </row>
    <row r="884" spans="1:187" s="25" customFormat="1" ht="20.149999999999999" customHeight="1" x14ac:dyDescent="0.35">
      <c r="A884" s="212"/>
      <c r="B884" s="214"/>
      <c r="C884" s="216"/>
      <c r="D884" s="216"/>
      <c r="E884" s="218"/>
      <c r="F884" s="200"/>
      <c r="G884" s="28" t="s">
        <v>44</v>
      </c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38"/>
      <c r="CM884" s="38"/>
      <c r="CN884" s="38"/>
      <c r="CO884" s="38"/>
      <c r="CP884" s="38"/>
      <c r="CQ884" s="38"/>
      <c r="CR884" s="38"/>
      <c r="CS884" s="38"/>
      <c r="CT884" s="38"/>
      <c r="CU884" s="38"/>
      <c r="CV884" s="38"/>
      <c r="CW884" s="38"/>
      <c r="CX884" s="38"/>
      <c r="CY884" s="38"/>
      <c r="CZ884" s="38"/>
      <c r="DA884" s="38"/>
      <c r="DB884" s="38"/>
      <c r="DC884" s="38"/>
      <c r="DD884" s="38"/>
      <c r="DE884" s="38"/>
      <c r="DF884" s="38"/>
      <c r="DG884" s="38"/>
      <c r="DH884" s="38"/>
      <c r="DI884" s="38"/>
      <c r="DJ884" s="38"/>
      <c r="DK884" s="38"/>
      <c r="DL884" s="38"/>
      <c r="DM884" s="38"/>
      <c r="DN884" s="38"/>
      <c r="DO884" s="38"/>
      <c r="DP884" s="38"/>
      <c r="DQ884" s="38"/>
      <c r="DR884" s="38"/>
      <c r="DS884" s="38"/>
      <c r="DT884" s="38"/>
      <c r="DU884" s="38"/>
      <c r="DV884" s="38"/>
      <c r="DW884" s="38"/>
      <c r="DX884" s="38"/>
      <c r="DY884" s="38"/>
      <c r="DZ884" s="38"/>
      <c r="EA884" s="38"/>
      <c r="EB884" s="38"/>
      <c r="EC884" s="38"/>
      <c r="ED884" s="38"/>
      <c r="EE884" s="38"/>
      <c r="EF884" s="38"/>
      <c r="EG884" s="38"/>
      <c r="EH884" s="38"/>
      <c r="EI884" s="38"/>
      <c r="EJ884" s="38"/>
      <c r="EK884" s="38"/>
      <c r="EL884" s="38"/>
      <c r="EM884" s="38"/>
      <c r="EN884" s="38"/>
      <c r="EO884" s="38"/>
      <c r="EP884" s="38"/>
      <c r="EQ884" s="38"/>
      <c r="ER884" s="38"/>
      <c r="ES884" s="38"/>
      <c r="ET884" s="38"/>
      <c r="EU884" s="38"/>
      <c r="EV884" s="38"/>
      <c r="EW884" s="38"/>
      <c r="EX884" s="38"/>
      <c r="EY884" s="38"/>
      <c r="EZ884" s="38"/>
      <c r="FA884" s="38"/>
      <c r="FB884" s="38"/>
      <c r="FC884" s="38"/>
      <c r="FD884" s="38"/>
      <c r="FE884" s="38"/>
      <c r="FF884" s="38"/>
      <c r="FG884" s="38"/>
      <c r="FH884" s="38"/>
      <c r="FI884" s="38"/>
      <c r="FJ884" s="38"/>
      <c r="FK884" s="38"/>
      <c r="FL884" s="38"/>
      <c r="FM884" s="38"/>
      <c r="FN884" s="38"/>
      <c r="FO884" s="38"/>
      <c r="FP884" s="38"/>
      <c r="FQ884" s="38"/>
      <c r="FR884" s="38"/>
      <c r="FS884" s="38"/>
      <c r="FT884" s="38"/>
      <c r="FU884" s="38"/>
      <c r="FV884" s="38"/>
      <c r="FW884" s="38"/>
      <c r="FX884" s="38"/>
      <c r="FY884" s="38"/>
      <c r="FZ884" s="38"/>
      <c r="GA884" s="38"/>
      <c r="GB884" s="38"/>
      <c r="GC884" s="38"/>
      <c r="GD884" s="38"/>
      <c r="GE884" s="39"/>
    </row>
    <row r="885" spans="1:187" s="25" customFormat="1" ht="20.149999999999999" customHeight="1" x14ac:dyDescent="0.35">
      <c r="A885" s="203">
        <f t="shared" ref="A885" si="707">A883+1</f>
        <v>435</v>
      </c>
      <c r="B885" s="205" t="str">
        <f ca="1">HYPERLINK("#"&amp;"PAINEL!"&amp;ADDRESS(ROW(PAINEL!$B$40)+$A885,2),TRIM(INDIRECT("PAINEL!"&amp;ADDRESS(ROW(PAINEL!$B$40)+$A885,COLUMN(LANÇAMENTOS!C881)))))</f>
        <v/>
      </c>
      <c r="C885" s="207" t="str">
        <f ca="1">TRIM(INDIRECT("PAINEL!"&amp;ADDRESS(ROW(PAINEL!$B$40)+$A885,COLUMN(LANÇAMENTOS!E881))))</f>
        <v/>
      </c>
      <c r="D885" s="207" t="str">
        <f ca="1">TRIM(INDIRECT("PAINEL!"&amp;ADDRESS(ROW(PAINEL!$B$40)+$A885,COLUMN(LANÇAMENTOS!K881))))</f>
        <v/>
      </c>
      <c r="E885" s="209"/>
      <c r="F885" s="201" t="str">
        <f t="shared" ref="F885" ca="1" si="708">IF(B885&lt;&gt;"",E885+SUM(H885:GE885)-SUM(H886:GE886),"")</f>
        <v/>
      </c>
      <c r="G885" s="29" t="s">
        <v>43</v>
      </c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  <c r="CH885" s="40"/>
      <c r="CI885" s="40"/>
      <c r="CJ885" s="40"/>
      <c r="CK885" s="40"/>
      <c r="CL885" s="40"/>
      <c r="CM885" s="40"/>
      <c r="CN885" s="40"/>
      <c r="CO885" s="40"/>
      <c r="CP885" s="40"/>
      <c r="CQ885" s="40"/>
      <c r="CR885" s="40"/>
      <c r="CS885" s="40"/>
      <c r="CT885" s="40"/>
      <c r="CU885" s="40"/>
      <c r="CV885" s="40"/>
      <c r="CW885" s="40"/>
      <c r="CX885" s="40"/>
      <c r="CY885" s="40"/>
      <c r="CZ885" s="40"/>
      <c r="DA885" s="40"/>
      <c r="DB885" s="40"/>
      <c r="DC885" s="40"/>
      <c r="DD885" s="40"/>
      <c r="DE885" s="40"/>
      <c r="DF885" s="40"/>
      <c r="DG885" s="40"/>
      <c r="DH885" s="40"/>
      <c r="DI885" s="40"/>
      <c r="DJ885" s="40"/>
      <c r="DK885" s="40"/>
      <c r="DL885" s="40"/>
      <c r="DM885" s="40"/>
      <c r="DN885" s="40"/>
      <c r="DO885" s="40"/>
      <c r="DP885" s="40"/>
      <c r="DQ885" s="40"/>
      <c r="DR885" s="40"/>
      <c r="DS885" s="40"/>
      <c r="DT885" s="40"/>
      <c r="DU885" s="40"/>
      <c r="DV885" s="40"/>
      <c r="DW885" s="40"/>
      <c r="DX885" s="40"/>
      <c r="DY885" s="40"/>
      <c r="DZ885" s="40"/>
      <c r="EA885" s="40"/>
      <c r="EB885" s="40"/>
      <c r="EC885" s="40"/>
      <c r="ED885" s="40"/>
      <c r="EE885" s="40"/>
      <c r="EF885" s="40"/>
      <c r="EG885" s="40"/>
      <c r="EH885" s="40"/>
      <c r="EI885" s="40"/>
      <c r="EJ885" s="40"/>
      <c r="EK885" s="40"/>
      <c r="EL885" s="40"/>
      <c r="EM885" s="40"/>
      <c r="EN885" s="40"/>
      <c r="EO885" s="40"/>
      <c r="EP885" s="40"/>
      <c r="EQ885" s="40"/>
      <c r="ER885" s="40"/>
      <c r="ES885" s="40"/>
      <c r="ET885" s="40"/>
      <c r="EU885" s="40"/>
      <c r="EV885" s="40"/>
      <c r="EW885" s="40"/>
      <c r="EX885" s="40"/>
      <c r="EY885" s="40"/>
      <c r="EZ885" s="40"/>
      <c r="FA885" s="40"/>
      <c r="FB885" s="40"/>
      <c r="FC885" s="40"/>
      <c r="FD885" s="40"/>
      <c r="FE885" s="40"/>
      <c r="FF885" s="40"/>
      <c r="FG885" s="40"/>
      <c r="FH885" s="40"/>
      <c r="FI885" s="40"/>
      <c r="FJ885" s="40"/>
      <c r="FK885" s="40"/>
      <c r="FL885" s="40"/>
      <c r="FM885" s="40"/>
      <c r="FN885" s="40"/>
      <c r="FO885" s="40"/>
      <c r="FP885" s="40"/>
      <c r="FQ885" s="40"/>
      <c r="FR885" s="40"/>
      <c r="FS885" s="40"/>
      <c r="FT885" s="40"/>
      <c r="FU885" s="40"/>
      <c r="FV885" s="40"/>
      <c r="FW885" s="40"/>
      <c r="FX885" s="40"/>
      <c r="FY885" s="40"/>
      <c r="FZ885" s="40"/>
      <c r="GA885" s="40"/>
      <c r="GB885" s="40"/>
      <c r="GC885" s="40"/>
      <c r="GD885" s="40"/>
      <c r="GE885" s="41"/>
    </row>
    <row r="886" spans="1:187" s="25" customFormat="1" ht="20.149999999999999" customHeight="1" x14ac:dyDescent="0.35">
      <c r="A886" s="204"/>
      <c r="B886" s="206"/>
      <c r="C886" s="208"/>
      <c r="D886" s="208"/>
      <c r="E886" s="210"/>
      <c r="F886" s="202"/>
      <c r="G886" s="26" t="s">
        <v>44</v>
      </c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  <c r="FL886" s="35"/>
      <c r="FM886" s="35"/>
      <c r="FN886" s="35"/>
      <c r="FO886" s="35"/>
      <c r="FP886" s="35"/>
      <c r="FQ886" s="35"/>
      <c r="FR886" s="35"/>
      <c r="FS886" s="35"/>
      <c r="FT886" s="35"/>
      <c r="FU886" s="35"/>
      <c r="FV886" s="35"/>
      <c r="FW886" s="35"/>
      <c r="FX886" s="35"/>
      <c r="FY886" s="35"/>
      <c r="FZ886" s="35"/>
      <c r="GA886" s="35"/>
      <c r="GB886" s="35"/>
      <c r="GC886" s="35"/>
      <c r="GD886" s="35"/>
      <c r="GE886" s="42"/>
    </row>
    <row r="887" spans="1:187" s="25" customFormat="1" ht="20.149999999999999" customHeight="1" x14ac:dyDescent="0.35">
      <c r="A887" s="211">
        <f t="shared" si="687"/>
        <v>436</v>
      </c>
      <c r="B887" s="213" t="str">
        <f ca="1">HYPERLINK("#"&amp;"PAINEL!"&amp;ADDRESS(ROW(PAINEL!$B$40)+$A887,2),TRIM(INDIRECT("PAINEL!"&amp;ADDRESS(ROW(PAINEL!$B$40)+$A887,COLUMN(LANÇAMENTOS!C883)))))</f>
        <v/>
      </c>
      <c r="C887" s="215" t="str">
        <f ca="1">TRIM(INDIRECT("PAINEL!"&amp;ADDRESS(ROW(PAINEL!$B$40)+$A887,COLUMN(LANÇAMENTOS!E883))))</f>
        <v/>
      </c>
      <c r="D887" s="215" t="str">
        <f ca="1">TRIM(INDIRECT("PAINEL!"&amp;ADDRESS(ROW(PAINEL!$B$40)+$A887,COLUMN(LANÇAMENTOS!K883))))</f>
        <v/>
      </c>
      <c r="E887" s="217"/>
      <c r="F887" s="199" t="str">
        <f t="shared" ref="F887" ca="1" si="709">IF(B887&lt;&gt;"",E887+SUM(H887:GE887)-SUM(H888:GE888),"")</f>
        <v/>
      </c>
      <c r="G887" s="27" t="s">
        <v>43</v>
      </c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  <c r="BG887" s="36"/>
      <c r="BH887" s="36"/>
      <c r="BI887" s="36"/>
      <c r="BJ887" s="36"/>
      <c r="BK887" s="36"/>
      <c r="BL887" s="36"/>
      <c r="BM887" s="36"/>
      <c r="BN887" s="36"/>
      <c r="BO887" s="36"/>
      <c r="BP887" s="36"/>
      <c r="BQ887" s="36"/>
      <c r="BR887" s="36"/>
      <c r="BS887" s="36"/>
      <c r="BT887" s="36"/>
      <c r="BU887" s="36"/>
      <c r="BV887" s="36"/>
      <c r="BW887" s="36"/>
      <c r="BX887" s="36"/>
      <c r="BY887" s="36"/>
      <c r="BZ887" s="36"/>
      <c r="CA887" s="36"/>
      <c r="CB887" s="36"/>
      <c r="CC887" s="36"/>
      <c r="CD887" s="36"/>
      <c r="CE887" s="36"/>
      <c r="CF887" s="36"/>
      <c r="CG887" s="36"/>
      <c r="CH887" s="36"/>
      <c r="CI887" s="36"/>
      <c r="CJ887" s="36"/>
      <c r="CK887" s="36"/>
      <c r="CL887" s="36"/>
      <c r="CM887" s="36"/>
      <c r="CN887" s="36"/>
      <c r="CO887" s="36"/>
      <c r="CP887" s="36"/>
      <c r="CQ887" s="36"/>
      <c r="CR887" s="36"/>
      <c r="CS887" s="36"/>
      <c r="CT887" s="36"/>
      <c r="CU887" s="36"/>
      <c r="CV887" s="36"/>
      <c r="CW887" s="36"/>
      <c r="CX887" s="36"/>
      <c r="CY887" s="36"/>
      <c r="CZ887" s="36"/>
      <c r="DA887" s="36"/>
      <c r="DB887" s="36"/>
      <c r="DC887" s="36"/>
      <c r="DD887" s="36"/>
      <c r="DE887" s="36"/>
      <c r="DF887" s="36"/>
      <c r="DG887" s="36"/>
      <c r="DH887" s="36"/>
      <c r="DI887" s="36"/>
      <c r="DJ887" s="36"/>
      <c r="DK887" s="36"/>
      <c r="DL887" s="36"/>
      <c r="DM887" s="36"/>
      <c r="DN887" s="36"/>
      <c r="DO887" s="36"/>
      <c r="DP887" s="36"/>
      <c r="DQ887" s="36"/>
      <c r="DR887" s="36"/>
      <c r="DS887" s="36"/>
      <c r="DT887" s="36"/>
      <c r="DU887" s="36"/>
      <c r="DV887" s="36"/>
      <c r="DW887" s="36"/>
      <c r="DX887" s="36"/>
      <c r="DY887" s="36"/>
      <c r="DZ887" s="36"/>
      <c r="EA887" s="36"/>
      <c r="EB887" s="36"/>
      <c r="EC887" s="36"/>
      <c r="ED887" s="36"/>
      <c r="EE887" s="36"/>
      <c r="EF887" s="36"/>
      <c r="EG887" s="36"/>
      <c r="EH887" s="36"/>
      <c r="EI887" s="36"/>
      <c r="EJ887" s="36"/>
      <c r="EK887" s="36"/>
      <c r="EL887" s="36"/>
      <c r="EM887" s="36"/>
      <c r="EN887" s="36"/>
      <c r="EO887" s="36"/>
      <c r="EP887" s="36"/>
      <c r="EQ887" s="36"/>
      <c r="ER887" s="36"/>
      <c r="ES887" s="36"/>
      <c r="ET887" s="36"/>
      <c r="EU887" s="36"/>
      <c r="EV887" s="36"/>
      <c r="EW887" s="36"/>
      <c r="EX887" s="36"/>
      <c r="EY887" s="36"/>
      <c r="EZ887" s="36"/>
      <c r="FA887" s="36"/>
      <c r="FB887" s="36"/>
      <c r="FC887" s="36"/>
      <c r="FD887" s="36"/>
      <c r="FE887" s="36"/>
      <c r="FF887" s="36"/>
      <c r="FG887" s="36"/>
      <c r="FH887" s="36"/>
      <c r="FI887" s="36"/>
      <c r="FJ887" s="36"/>
      <c r="FK887" s="36"/>
      <c r="FL887" s="36"/>
      <c r="FM887" s="36"/>
      <c r="FN887" s="36"/>
      <c r="FO887" s="36"/>
      <c r="FP887" s="36"/>
      <c r="FQ887" s="36"/>
      <c r="FR887" s="36"/>
      <c r="FS887" s="36"/>
      <c r="FT887" s="36"/>
      <c r="FU887" s="36"/>
      <c r="FV887" s="36"/>
      <c r="FW887" s="36"/>
      <c r="FX887" s="36"/>
      <c r="FY887" s="36"/>
      <c r="FZ887" s="36"/>
      <c r="GA887" s="36"/>
      <c r="GB887" s="36"/>
      <c r="GC887" s="36"/>
      <c r="GD887" s="36"/>
      <c r="GE887" s="37"/>
    </row>
    <row r="888" spans="1:187" s="25" customFormat="1" ht="20.149999999999999" customHeight="1" x14ac:dyDescent="0.35">
      <c r="A888" s="212"/>
      <c r="B888" s="214"/>
      <c r="C888" s="216"/>
      <c r="D888" s="216"/>
      <c r="E888" s="218"/>
      <c r="F888" s="200"/>
      <c r="G888" s="28" t="s">
        <v>44</v>
      </c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38"/>
      <c r="CM888" s="38"/>
      <c r="CN888" s="38"/>
      <c r="CO888" s="38"/>
      <c r="CP888" s="38"/>
      <c r="CQ888" s="38"/>
      <c r="CR888" s="38"/>
      <c r="CS888" s="38"/>
      <c r="CT888" s="38"/>
      <c r="CU888" s="38"/>
      <c r="CV888" s="38"/>
      <c r="CW888" s="38"/>
      <c r="CX888" s="38"/>
      <c r="CY888" s="38"/>
      <c r="CZ888" s="38"/>
      <c r="DA888" s="38"/>
      <c r="DB888" s="38"/>
      <c r="DC888" s="38"/>
      <c r="DD888" s="38"/>
      <c r="DE888" s="38"/>
      <c r="DF888" s="38"/>
      <c r="DG888" s="38"/>
      <c r="DH888" s="38"/>
      <c r="DI888" s="38"/>
      <c r="DJ888" s="38"/>
      <c r="DK888" s="38"/>
      <c r="DL888" s="38"/>
      <c r="DM888" s="38"/>
      <c r="DN888" s="38"/>
      <c r="DO888" s="38"/>
      <c r="DP888" s="38"/>
      <c r="DQ888" s="38"/>
      <c r="DR888" s="38"/>
      <c r="DS888" s="38"/>
      <c r="DT888" s="38"/>
      <c r="DU888" s="38"/>
      <c r="DV888" s="38"/>
      <c r="DW888" s="38"/>
      <c r="DX888" s="38"/>
      <c r="DY888" s="38"/>
      <c r="DZ888" s="38"/>
      <c r="EA888" s="38"/>
      <c r="EB888" s="38"/>
      <c r="EC888" s="38"/>
      <c r="ED888" s="38"/>
      <c r="EE888" s="38"/>
      <c r="EF888" s="38"/>
      <c r="EG888" s="38"/>
      <c r="EH888" s="38"/>
      <c r="EI888" s="38"/>
      <c r="EJ888" s="38"/>
      <c r="EK888" s="38"/>
      <c r="EL888" s="38"/>
      <c r="EM888" s="38"/>
      <c r="EN888" s="38"/>
      <c r="EO888" s="38"/>
      <c r="EP888" s="38"/>
      <c r="EQ888" s="38"/>
      <c r="ER888" s="38"/>
      <c r="ES888" s="38"/>
      <c r="ET888" s="38"/>
      <c r="EU888" s="38"/>
      <c r="EV888" s="38"/>
      <c r="EW888" s="38"/>
      <c r="EX888" s="38"/>
      <c r="EY888" s="38"/>
      <c r="EZ888" s="38"/>
      <c r="FA888" s="38"/>
      <c r="FB888" s="38"/>
      <c r="FC888" s="38"/>
      <c r="FD888" s="38"/>
      <c r="FE888" s="38"/>
      <c r="FF888" s="38"/>
      <c r="FG888" s="38"/>
      <c r="FH888" s="38"/>
      <c r="FI888" s="38"/>
      <c r="FJ888" s="38"/>
      <c r="FK888" s="38"/>
      <c r="FL888" s="38"/>
      <c r="FM888" s="38"/>
      <c r="FN888" s="38"/>
      <c r="FO888" s="38"/>
      <c r="FP888" s="38"/>
      <c r="FQ888" s="38"/>
      <c r="FR888" s="38"/>
      <c r="FS888" s="38"/>
      <c r="FT888" s="38"/>
      <c r="FU888" s="38"/>
      <c r="FV888" s="38"/>
      <c r="FW888" s="38"/>
      <c r="FX888" s="38"/>
      <c r="FY888" s="38"/>
      <c r="FZ888" s="38"/>
      <c r="GA888" s="38"/>
      <c r="GB888" s="38"/>
      <c r="GC888" s="38"/>
      <c r="GD888" s="38"/>
      <c r="GE888" s="39"/>
    </row>
    <row r="889" spans="1:187" s="25" customFormat="1" ht="20.149999999999999" customHeight="1" x14ac:dyDescent="0.35">
      <c r="A889" s="203">
        <f t="shared" ref="A889" si="710">A887+1</f>
        <v>437</v>
      </c>
      <c r="B889" s="205" t="str">
        <f ca="1">HYPERLINK("#"&amp;"PAINEL!"&amp;ADDRESS(ROW(PAINEL!$B$40)+$A889,2),TRIM(INDIRECT("PAINEL!"&amp;ADDRESS(ROW(PAINEL!$B$40)+$A889,COLUMN(LANÇAMENTOS!C885)))))</f>
        <v/>
      </c>
      <c r="C889" s="207" t="str">
        <f ca="1">TRIM(INDIRECT("PAINEL!"&amp;ADDRESS(ROW(PAINEL!$B$40)+$A889,COLUMN(LANÇAMENTOS!E885))))</f>
        <v/>
      </c>
      <c r="D889" s="207" t="str">
        <f ca="1">TRIM(INDIRECT("PAINEL!"&amp;ADDRESS(ROW(PAINEL!$B$40)+$A889,COLUMN(LANÇAMENTOS!K885))))</f>
        <v/>
      </c>
      <c r="E889" s="209"/>
      <c r="F889" s="201" t="str">
        <f t="shared" ref="F889" ca="1" si="711">IF(B889&lt;&gt;"",E889+SUM(H889:GE889)-SUM(H890:GE890),"")</f>
        <v/>
      </c>
      <c r="G889" s="29" t="s">
        <v>43</v>
      </c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  <c r="CH889" s="40"/>
      <c r="CI889" s="40"/>
      <c r="CJ889" s="40"/>
      <c r="CK889" s="40"/>
      <c r="CL889" s="40"/>
      <c r="CM889" s="40"/>
      <c r="CN889" s="40"/>
      <c r="CO889" s="40"/>
      <c r="CP889" s="40"/>
      <c r="CQ889" s="40"/>
      <c r="CR889" s="40"/>
      <c r="CS889" s="40"/>
      <c r="CT889" s="40"/>
      <c r="CU889" s="40"/>
      <c r="CV889" s="40"/>
      <c r="CW889" s="40"/>
      <c r="CX889" s="40"/>
      <c r="CY889" s="40"/>
      <c r="CZ889" s="40"/>
      <c r="DA889" s="40"/>
      <c r="DB889" s="40"/>
      <c r="DC889" s="40"/>
      <c r="DD889" s="40"/>
      <c r="DE889" s="40"/>
      <c r="DF889" s="40"/>
      <c r="DG889" s="40"/>
      <c r="DH889" s="40"/>
      <c r="DI889" s="40"/>
      <c r="DJ889" s="40"/>
      <c r="DK889" s="40"/>
      <c r="DL889" s="40"/>
      <c r="DM889" s="40"/>
      <c r="DN889" s="40"/>
      <c r="DO889" s="40"/>
      <c r="DP889" s="40"/>
      <c r="DQ889" s="40"/>
      <c r="DR889" s="40"/>
      <c r="DS889" s="40"/>
      <c r="DT889" s="40"/>
      <c r="DU889" s="40"/>
      <c r="DV889" s="40"/>
      <c r="DW889" s="40"/>
      <c r="DX889" s="40"/>
      <c r="DY889" s="40"/>
      <c r="DZ889" s="40"/>
      <c r="EA889" s="40"/>
      <c r="EB889" s="40"/>
      <c r="EC889" s="40"/>
      <c r="ED889" s="40"/>
      <c r="EE889" s="40"/>
      <c r="EF889" s="40"/>
      <c r="EG889" s="40"/>
      <c r="EH889" s="40"/>
      <c r="EI889" s="40"/>
      <c r="EJ889" s="40"/>
      <c r="EK889" s="40"/>
      <c r="EL889" s="40"/>
      <c r="EM889" s="40"/>
      <c r="EN889" s="40"/>
      <c r="EO889" s="40"/>
      <c r="EP889" s="40"/>
      <c r="EQ889" s="40"/>
      <c r="ER889" s="40"/>
      <c r="ES889" s="40"/>
      <c r="ET889" s="40"/>
      <c r="EU889" s="40"/>
      <c r="EV889" s="40"/>
      <c r="EW889" s="40"/>
      <c r="EX889" s="40"/>
      <c r="EY889" s="40"/>
      <c r="EZ889" s="40"/>
      <c r="FA889" s="40"/>
      <c r="FB889" s="40"/>
      <c r="FC889" s="40"/>
      <c r="FD889" s="40"/>
      <c r="FE889" s="40"/>
      <c r="FF889" s="40"/>
      <c r="FG889" s="40"/>
      <c r="FH889" s="40"/>
      <c r="FI889" s="40"/>
      <c r="FJ889" s="40"/>
      <c r="FK889" s="40"/>
      <c r="FL889" s="40"/>
      <c r="FM889" s="40"/>
      <c r="FN889" s="40"/>
      <c r="FO889" s="40"/>
      <c r="FP889" s="40"/>
      <c r="FQ889" s="40"/>
      <c r="FR889" s="40"/>
      <c r="FS889" s="40"/>
      <c r="FT889" s="40"/>
      <c r="FU889" s="40"/>
      <c r="FV889" s="40"/>
      <c r="FW889" s="40"/>
      <c r="FX889" s="40"/>
      <c r="FY889" s="40"/>
      <c r="FZ889" s="40"/>
      <c r="GA889" s="40"/>
      <c r="GB889" s="40"/>
      <c r="GC889" s="40"/>
      <c r="GD889" s="40"/>
      <c r="GE889" s="41"/>
    </row>
    <row r="890" spans="1:187" s="25" customFormat="1" ht="20.149999999999999" customHeight="1" x14ac:dyDescent="0.35">
      <c r="A890" s="204"/>
      <c r="B890" s="206"/>
      <c r="C890" s="208"/>
      <c r="D890" s="208"/>
      <c r="E890" s="210"/>
      <c r="F890" s="202"/>
      <c r="G890" s="26" t="s">
        <v>44</v>
      </c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  <c r="DM890" s="35"/>
      <c r="DN890" s="35"/>
      <c r="DO890" s="35"/>
      <c r="DP890" s="35"/>
      <c r="DQ890" s="35"/>
      <c r="DR890" s="35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  <c r="FL890" s="35"/>
      <c r="FM890" s="35"/>
      <c r="FN890" s="35"/>
      <c r="FO890" s="35"/>
      <c r="FP890" s="35"/>
      <c r="FQ890" s="35"/>
      <c r="FR890" s="35"/>
      <c r="FS890" s="35"/>
      <c r="FT890" s="35"/>
      <c r="FU890" s="35"/>
      <c r="FV890" s="35"/>
      <c r="FW890" s="35"/>
      <c r="FX890" s="35"/>
      <c r="FY890" s="35"/>
      <c r="FZ890" s="35"/>
      <c r="GA890" s="35"/>
      <c r="GB890" s="35"/>
      <c r="GC890" s="35"/>
      <c r="GD890" s="35"/>
      <c r="GE890" s="42"/>
    </row>
    <row r="891" spans="1:187" s="25" customFormat="1" ht="20.149999999999999" customHeight="1" x14ac:dyDescent="0.35">
      <c r="A891" s="211">
        <f t="shared" si="687"/>
        <v>438</v>
      </c>
      <c r="B891" s="213" t="str">
        <f ca="1">HYPERLINK("#"&amp;"PAINEL!"&amp;ADDRESS(ROW(PAINEL!$B$40)+$A891,2),TRIM(INDIRECT("PAINEL!"&amp;ADDRESS(ROW(PAINEL!$B$40)+$A891,COLUMN(LANÇAMENTOS!C887)))))</f>
        <v/>
      </c>
      <c r="C891" s="215" t="str">
        <f ca="1">TRIM(INDIRECT("PAINEL!"&amp;ADDRESS(ROW(PAINEL!$B$40)+$A891,COLUMN(LANÇAMENTOS!E887))))</f>
        <v/>
      </c>
      <c r="D891" s="215" t="str">
        <f ca="1">TRIM(INDIRECT("PAINEL!"&amp;ADDRESS(ROW(PAINEL!$B$40)+$A891,COLUMN(LANÇAMENTOS!K887))))</f>
        <v/>
      </c>
      <c r="E891" s="217"/>
      <c r="F891" s="199" t="str">
        <f t="shared" ref="F891" ca="1" si="712">IF(B891&lt;&gt;"",E891+SUM(H891:GE891)-SUM(H892:GE892),"")</f>
        <v/>
      </c>
      <c r="G891" s="27" t="s">
        <v>43</v>
      </c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  <c r="BG891" s="36"/>
      <c r="BH891" s="36"/>
      <c r="BI891" s="36"/>
      <c r="BJ891" s="36"/>
      <c r="BK891" s="36"/>
      <c r="BL891" s="36"/>
      <c r="BM891" s="36"/>
      <c r="BN891" s="36"/>
      <c r="BO891" s="36"/>
      <c r="BP891" s="36"/>
      <c r="BQ891" s="36"/>
      <c r="BR891" s="36"/>
      <c r="BS891" s="36"/>
      <c r="BT891" s="36"/>
      <c r="BU891" s="36"/>
      <c r="BV891" s="36"/>
      <c r="BW891" s="36"/>
      <c r="BX891" s="36"/>
      <c r="BY891" s="36"/>
      <c r="BZ891" s="36"/>
      <c r="CA891" s="36"/>
      <c r="CB891" s="36"/>
      <c r="CC891" s="36"/>
      <c r="CD891" s="36"/>
      <c r="CE891" s="36"/>
      <c r="CF891" s="36"/>
      <c r="CG891" s="36"/>
      <c r="CH891" s="36"/>
      <c r="CI891" s="36"/>
      <c r="CJ891" s="36"/>
      <c r="CK891" s="36"/>
      <c r="CL891" s="36"/>
      <c r="CM891" s="36"/>
      <c r="CN891" s="36"/>
      <c r="CO891" s="36"/>
      <c r="CP891" s="36"/>
      <c r="CQ891" s="36"/>
      <c r="CR891" s="36"/>
      <c r="CS891" s="36"/>
      <c r="CT891" s="36"/>
      <c r="CU891" s="36"/>
      <c r="CV891" s="36"/>
      <c r="CW891" s="36"/>
      <c r="CX891" s="36"/>
      <c r="CY891" s="36"/>
      <c r="CZ891" s="36"/>
      <c r="DA891" s="36"/>
      <c r="DB891" s="36"/>
      <c r="DC891" s="36"/>
      <c r="DD891" s="36"/>
      <c r="DE891" s="36"/>
      <c r="DF891" s="36"/>
      <c r="DG891" s="36"/>
      <c r="DH891" s="36"/>
      <c r="DI891" s="36"/>
      <c r="DJ891" s="36"/>
      <c r="DK891" s="36"/>
      <c r="DL891" s="36"/>
      <c r="DM891" s="36"/>
      <c r="DN891" s="36"/>
      <c r="DO891" s="36"/>
      <c r="DP891" s="36"/>
      <c r="DQ891" s="36"/>
      <c r="DR891" s="36"/>
      <c r="DS891" s="36"/>
      <c r="DT891" s="36"/>
      <c r="DU891" s="36"/>
      <c r="DV891" s="36"/>
      <c r="DW891" s="36"/>
      <c r="DX891" s="36"/>
      <c r="DY891" s="36"/>
      <c r="DZ891" s="36"/>
      <c r="EA891" s="36"/>
      <c r="EB891" s="36"/>
      <c r="EC891" s="36"/>
      <c r="ED891" s="36"/>
      <c r="EE891" s="36"/>
      <c r="EF891" s="36"/>
      <c r="EG891" s="36"/>
      <c r="EH891" s="36"/>
      <c r="EI891" s="36"/>
      <c r="EJ891" s="36"/>
      <c r="EK891" s="36"/>
      <c r="EL891" s="36"/>
      <c r="EM891" s="36"/>
      <c r="EN891" s="36"/>
      <c r="EO891" s="36"/>
      <c r="EP891" s="36"/>
      <c r="EQ891" s="36"/>
      <c r="ER891" s="36"/>
      <c r="ES891" s="36"/>
      <c r="ET891" s="36"/>
      <c r="EU891" s="36"/>
      <c r="EV891" s="36"/>
      <c r="EW891" s="36"/>
      <c r="EX891" s="36"/>
      <c r="EY891" s="36"/>
      <c r="EZ891" s="36"/>
      <c r="FA891" s="36"/>
      <c r="FB891" s="36"/>
      <c r="FC891" s="36"/>
      <c r="FD891" s="36"/>
      <c r="FE891" s="36"/>
      <c r="FF891" s="36"/>
      <c r="FG891" s="36"/>
      <c r="FH891" s="36"/>
      <c r="FI891" s="36"/>
      <c r="FJ891" s="36"/>
      <c r="FK891" s="36"/>
      <c r="FL891" s="36"/>
      <c r="FM891" s="36"/>
      <c r="FN891" s="36"/>
      <c r="FO891" s="36"/>
      <c r="FP891" s="36"/>
      <c r="FQ891" s="36"/>
      <c r="FR891" s="36"/>
      <c r="FS891" s="36"/>
      <c r="FT891" s="36"/>
      <c r="FU891" s="36"/>
      <c r="FV891" s="36"/>
      <c r="FW891" s="36"/>
      <c r="FX891" s="36"/>
      <c r="FY891" s="36"/>
      <c r="FZ891" s="36"/>
      <c r="GA891" s="36"/>
      <c r="GB891" s="36"/>
      <c r="GC891" s="36"/>
      <c r="GD891" s="36"/>
      <c r="GE891" s="37"/>
    </row>
    <row r="892" spans="1:187" s="25" customFormat="1" ht="20.149999999999999" customHeight="1" x14ac:dyDescent="0.35">
      <c r="A892" s="212"/>
      <c r="B892" s="214"/>
      <c r="C892" s="216"/>
      <c r="D892" s="216"/>
      <c r="E892" s="218"/>
      <c r="F892" s="200"/>
      <c r="G892" s="28" t="s">
        <v>44</v>
      </c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38"/>
      <c r="CM892" s="38"/>
      <c r="CN892" s="38"/>
      <c r="CO892" s="38"/>
      <c r="CP892" s="38"/>
      <c r="CQ892" s="38"/>
      <c r="CR892" s="38"/>
      <c r="CS892" s="38"/>
      <c r="CT892" s="38"/>
      <c r="CU892" s="38"/>
      <c r="CV892" s="38"/>
      <c r="CW892" s="38"/>
      <c r="CX892" s="38"/>
      <c r="CY892" s="38"/>
      <c r="CZ892" s="38"/>
      <c r="DA892" s="38"/>
      <c r="DB892" s="38"/>
      <c r="DC892" s="38"/>
      <c r="DD892" s="38"/>
      <c r="DE892" s="38"/>
      <c r="DF892" s="38"/>
      <c r="DG892" s="38"/>
      <c r="DH892" s="38"/>
      <c r="DI892" s="38"/>
      <c r="DJ892" s="38"/>
      <c r="DK892" s="38"/>
      <c r="DL892" s="38"/>
      <c r="DM892" s="38"/>
      <c r="DN892" s="38"/>
      <c r="DO892" s="38"/>
      <c r="DP892" s="38"/>
      <c r="DQ892" s="38"/>
      <c r="DR892" s="38"/>
      <c r="DS892" s="38"/>
      <c r="DT892" s="38"/>
      <c r="DU892" s="38"/>
      <c r="DV892" s="38"/>
      <c r="DW892" s="38"/>
      <c r="DX892" s="38"/>
      <c r="DY892" s="38"/>
      <c r="DZ892" s="38"/>
      <c r="EA892" s="38"/>
      <c r="EB892" s="38"/>
      <c r="EC892" s="38"/>
      <c r="ED892" s="38"/>
      <c r="EE892" s="38"/>
      <c r="EF892" s="38"/>
      <c r="EG892" s="38"/>
      <c r="EH892" s="38"/>
      <c r="EI892" s="38"/>
      <c r="EJ892" s="38"/>
      <c r="EK892" s="38"/>
      <c r="EL892" s="38"/>
      <c r="EM892" s="38"/>
      <c r="EN892" s="38"/>
      <c r="EO892" s="38"/>
      <c r="EP892" s="38"/>
      <c r="EQ892" s="38"/>
      <c r="ER892" s="38"/>
      <c r="ES892" s="38"/>
      <c r="ET892" s="38"/>
      <c r="EU892" s="38"/>
      <c r="EV892" s="38"/>
      <c r="EW892" s="38"/>
      <c r="EX892" s="38"/>
      <c r="EY892" s="38"/>
      <c r="EZ892" s="38"/>
      <c r="FA892" s="38"/>
      <c r="FB892" s="38"/>
      <c r="FC892" s="38"/>
      <c r="FD892" s="38"/>
      <c r="FE892" s="38"/>
      <c r="FF892" s="38"/>
      <c r="FG892" s="38"/>
      <c r="FH892" s="38"/>
      <c r="FI892" s="38"/>
      <c r="FJ892" s="38"/>
      <c r="FK892" s="38"/>
      <c r="FL892" s="38"/>
      <c r="FM892" s="38"/>
      <c r="FN892" s="38"/>
      <c r="FO892" s="38"/>
      <c r="FP892" s="38"/>
      <c r="FQ892" s="38"/>
      <c r="FR892" s="38"/>
      <c r="FS892" s="38"/>
      <c r="FT892" s="38"/>
      <c r="FU892" s="38"/>
      <c r="FV892" s="38"/>
      <c r="FW892" s="38"/>
      <c r="FX892" s="38"/>
      <c r="FY892" s="38"/>
      <c r="FZ892" s="38"/>
      <c r="GA892" s="38"/>
      <c r="GB892" s="38"/>
      <c r="GC892" s="38"/>
      <c r="GD892" s="38"/>
      <c r="GE892" s="39"/>
    </row>
    <row r="893" spans="1:187" s="25" customFormat="1" ht="20.149999999999999" customHeight="1" x14ac:dyDescent="0.35">
      <c r="A893" s="203">
        <f t="shared" ref="A893" si="713">A891+1</f>
        <v>439</v>
      </c>
      <c r="B893" s="205" t="str">
        <f ca="1">HYPERLINK("#"&amp;"PAINEL!"&amp;ADDRESS(ROW(PAINEL!$B$40)+$A893,2),TRIM(INDIRECT("PAINEL!"&amp;ADDRESS(ROW(PAINEL!$B$40)+$A893,COLUMN(LANÇAMENTOS!C889)))))</f>
        <v/>
      </c>
      <c r="C893" s="207" t="str">
        <f ca="1">TRIM(INDIRECT("PAINEL!"&amp;ADDRESS(ROW(PAINEL!$B$40)+$A893,COLUMN(LANÇAMENTOS!E889))))</f>
        <v/>
      </c>
      <c r="D893" s="207" t="str">
        <f ca="1">TRIM(INDIRECT("PAINEL!"&amp;ADDRESS(ROW(PAINEL!$B$40)+$A893,COLUMN(LANÇAMENTOS!K889))))</f>
        <v/>
      </c>
      <c r="E893" s="209"/>
      <c r="F893" s="201" t="str">
        <f t="shared" ref="F893" ca="1" si="714">IF(B893&lt;&gt;"",E893+SUM(H893:GE893)-SUM(H894:GE894),"")</f>
        <v/>
      </c>
      <c r="G893" s="29" t="s">
        <v>43</v>
      </c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  <c r="CH893" s="40"/>
      <c r="CI893" s="40"/>
      <c r="CJ893" s="40"/>
      <c r="CK893" s="40"/>
      <c r="CL893" s="40"/>
      <c r="CM893" s="40"/>
      <c r="CN893" s="40"/>
      <c r="CO893" s="40"/>
      <c r="CP893" s="40"/>
      <c r="CQ893" s="40"/>
      <c r="CR893" s="40"/>
      <c r="CS893" s="40"/>
      <c r="CT893" s="40"/>
      <c r="CU893" s="40"/>
      <c r="CV893" s="40"/>
      <c r="CW893" s="40"/>
      <c r="CX893" s="40"/>
      <c r="CY893" s="40"/>
      <c r="CZ893" s="40"/>
      <c r="DA893" s="40"/>
      <c r="DB893" s="40"/>
      <c r="DC893" s="40"/>
      <c r="DD893" s="40"/>
      <c r="DE893" s="40"/>
      <c r="DF893" s="40"/>
      <c r="DG893" s="40"/>
      <c r="DH893" s="40"/>
      <c r="DI893" s="40"/>
      <c r="DJ893" s="40"/>
      <c r="DK893" s="40"/>
      <c r="DL893" s="40"/>
      <c r="DM893" s="40"/>
      <c r="DN893" s="40"/>
      <c r="DO893" s="40"/>
      <c r="DP893" s="40"/>
      <c r="DQ893" s="40"/>
      <c r="DR893" s="40"/>
      <c r="DS893" s="40"/>
      <c r="DT893" s="40"/>
      <c r="DU893" s="40"/>
      <c r="DV893" s="40"/>
      <c r="DW893" s="40"/>
      <c r="DX893" s="40"/>
      <c r="DY893" s="40"/>
      <c r="DZ893" s="40"/>
      <c r="EA893" s="40"/>
      <c r="EB893" s="40"/>
      <c r="EC893" s="40"/>
      <c r="ED893" s="40"/>
      <c r="EE893" s="40"/>
      <c r="EF893" s="40"/>
      <c r="EG893" s="40"/>
      <c r="EH893" s="40"/>
      <c r="EI893" s="40"/>
      <c r="EJ893" s="40"/>
      <c r="EK893" s="40"/>
      <c r="EL893" s="40"/>
      <c r="EM893" s="40"/>
      <c r="EN893" s="40"/>
      <c r="EO893" s="40"/>
      <c r="EP893" s="40"/>
      <c r="EQ893" s="40"/>
      <c r="ER893" s="40"/>
      <c r="ES893" s="40"/>
      <c r="ET893" s="40"/>
      <c r="EU893" s="40"/>
      <c r="EV893" s="40"/>
      <c r="EW893" s="40"/>
      <c r="EX893" s="40"/>
      <c r="EY893" s="40"/>
      <c r="EZ893" s="40"/>
      <c r="FA893" s="40"/>
      <c r="FB893" s="40"/>
      <c r="FC893" s="40"/>
      <c r="FD893" s="40"/>
      <c r="FE893" s="40"/>
      <c r="FF893" s="40"/>
      <c r="FG893" s="40"/>
      <c r="FH893" s="40"/>
      <c r="FI893" s="40"/>
      <c r="FJ893" s="40"/>
      <c r="FK893" s="40"/>
      <c r="FL893" s="40"/>
      <c r="FM893" s="40"/>
      <c r="FN893" s="40"/>
      <c r="FO893" s="40"/>
      <c r="FP893" s="40"/>
      <c r="FQ893" s="40"/>
      <c r="FR893" s="40"/>
      <c r="FS893" s="40"/>
      <c r="FT893" s="40"/>
      <c r="FU893" s="40"/>
      <c r="FV893" s="40"/>
      <c r="FW893" s="40"/>
      <c r="FX893" s="40"/>
      <c r="FY893" s="40"/>
      <c r="FZ893" s="40"/>
      <c r="GA893" s="40"/>
      <c r="GB893" s="40"/>
      <c r="GC893" s="40"/>
      <c r="GD893" s="40"/>
      <c r="GE893" s="41"/>
    </row>
    <row r="894" spans="1:187" s="25" customFormat="1" ht="20.149999999999999" customHeight="1" x14ac:dyDescent="0.35">
      <c r="A894" s="204"/>
      <c r="B894" s="206"/>
      <c r="C894" s="208"/>
      <c r="D894" s="208"/>
      <c r="E894" s="210"/>
      <c r="F894" s="202"/>
      <c r="G894" s="26" t="s">
        <v>44</v>
      </c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  <c r="DM894" s="35"/>
      <c r="DN894" s="35"/>
      <c r="DO894" s="35"/>
      <c r="DP894" s="35"/>
      <c r="DQ894" s="35"/>
      <c r="DR894" s="35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  <c r="FL894" s="35"/>
      <c r="FM894" s="35"/>
      <c r="FN894" s="35"/>
      <c r="FO894" s="35"/>
      <c r="FP894" s="35"/>
      <c r="FQ894" s="35"/>
      <c r="FR894" s="35"/>
      <c r="FS894" s="35"/>
      <c r="FT894" s="35"/>
      <c r="FU894" s="35"/>
      <c r="FV894" s="35"/>
      <c r="FW894" s="35"/>
      <c r="FX894" s="35"/>
      <c r="FY894" s="35"/>
      <c r="FZ894" s="35"/>
      <c r="GA894" s="35"/>
      <c r="GB894" s="35"/>
      <c r="GC894" s="35"/>
      <c r="GD894" s="35"/>
      <c r="GE894" s="42"/>
    </row>
    <row r="895" spans="1:187" s="25" customFormat="1" ht="20.149999999999999" customHeight="1" x14ac:dyDescent="0.35">
      <c r="A895" s="211">
        <f t="shared" si="687"/>
        <v>440</v>
      </c>
      <c r="B895" s="213" t="str">
        <f ca="1">HYPERLINK("#"&amp;"PAINEL!"&amp;ADDRESS(ROW(PAINEL!$B$40)+$A895,2),TRIM(INDIRECT("PAINEL!"&amp;ADDRESS(ROW(PAINEL!$B$40)+$A895,COLUMN(LANÇAMENTOS!C891)))))</f>
        <v/>
      </c>
      <c r="C895" s="215" t="str">
        <f ca="1">TRIM(INDIRECT("PAINEL!"&amp;ADDRESS(ROW(PAINEL!$B$40)+$A895,COLUMN(LANÇAMENTOS!E891))))</f>
        <v/>
      </c>
      <c r="D895" s="215" t="str">
        <f ca="1">TRIM(INDIRECT("PAINEL!"&amp;ADDRESS(ROW(PAINEL!$B$40)+$A895,COLUMN(LANÇAMENTOS!K891))))</f>
        <v/>
      </c>
      <c r="E895" s="217"/>
      <c r="F895" s="199" t="str">
        <f t="shared" ref="F895" ca="1" si="715">IF(B895&lt;&gt;"",E895+SUM(H895:GE895)-SUM(H896:GE896),"")</f>
        <v/>
      </c>
      <c r="G895" s="27" t="s">
        <v>43</v>
      </c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  <c r="BG895" s="36"/>
      <c r="BH895" s="36"/>
      <c r="BI895" s="36"/>
      <c r="BJ895" s="36"/>
      <c r="BK895" s="36"/>
      <c r="BL895" s="36"/>
      <c r="BM895" s="36"/>
      <c r="BN895" s="36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  <c r="BY895" s="36"/>
      <c r="BZ895" s="36"/>
      <c r="CA895" s="36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L895" s="36"/>
      <c r="CM895" s="36"/>
      <c r="CN895" s="36"/>
      <c r="CO895" s="36"/>
      <c r="CP895" s="36"/>
      <c r="CQ895" s="36"/>
      <c r="CR895" s="36"/>
      <c r="CS895" s="36"/>
      <c r="CT895" s="36"/>
      <c r="CU895" s="36"/>
      <c r="CV895" s="36"/>
      <c r="CW895" s="36"/>
      <c r="CX895" s="36"/>
      <c r="CY895" s="36"/>
      <c r="CZ895" s="36"/>
      <c r="DA895" s="36"/>
      <c r="DB895" s="36"/>
      <c r="DC895" s="36"/>
      <c r="DD895" s="36"/>
      <c r="DE895" s="36"/>
      <c r="DF895" s="36"/>
      <c r="DG895" s="36"/>
      <c r="DH895" s="36"/>
      <c r="DI895" s="36"/>
      <c r="DJ895" s="36"/>
      <c r="DK895" s="36"/>
      <c r="DL895" s="36"/>
      <c r="DM895" s="36"/>
      <c r="DN895" s="36"/>
      <c r="DO895" s="36"/>
      <c r="DP895" s="36"/>
      <c r="DQ895" s="36"/>
      <c r="DR895" s="36"/>
      <c r="DS895" s="36"/>
      <c r="DT895" s="36"/>
      <c r="DU895" s="36"/>
      <c r="DV895" s="36"/>
      <c r="DW895" s="36"/>
      <c r="DX895" s="36"/>
      <c r="DY895" s="36"/>
      <c r="DZ895" s="36"/>
      <c r="EA895" s="36"/>
      <c r="EB895" s="36"/>
      <c r="EC895" s="36"/>
      <c r="ED895" s="36"/>
      <c r="EE895" s="36"/>
      <c r="EF895" s="36"/>
      <c r="EG895" s="36"/>
      <c r="EH895" s="36"/>
      <c r="EI895" s="36"/>
      <c r="EJ895" s="36"/>
      <c r="EK895" s="36"/>
      <c r="EL895" s="36"/>
      <c r="EM895" s="36"/>
      <c r="EN895" s="36"/>
      <c r="EO895" s="36"/>
      <c r="EP895" s="36"/>
      <c r="EQ895" s="36"/>
      <c r="ER895" s="36"/>
      <c r="ES895" s="36"/>
      <c r="ET895" s="36"/>
      <c r="EU895" s="36"/>
      <c r="EV895" s="36"/>
      <c r="EW895" s="36"/>
      <c r="EX895" s="36"/>
      <c r="EY895" s="36"/>
      <c r="EZ895" s="36"/>
      <c r="FA895" s="36"/>
      <c r="FB895" s="36"/>
      <c r="FC895" s="36"/>
      <c r="FD895" s="36"/>
      <c r="FE895" s="36"/>
      <c r="FF895" s="36"/>
      <c r="FG895" s="36"/>
      <c r="FH895" s="36"/>
      <c r="FI895" s="36"/>
      <c r="FJ895" s="36"/>
      <c r="FK895" s="36"/>
      <c r="FL895" s="36"/>
      <c r="FM895" s="36"/>
      <c r="FN895" s="36"/>
      <c r="FO895" s="36"/>
      <c r="FP895" s="36"/>
      <c r="FQ895" s="36"/>
      <c r="FR895" s="36"/>
      <c r="FS895" s="36"/>
      <c r="FT895" s="36"/>
      <c r="FU895" s="36"/>
      <c r="FV895" s="36"/>
      <c r="FW895" s="36"/>
      <c r="FX895" s="36"/>
      <c r="FY895" s="36"/>
      <c r="FZ895" s="36"/>
      <c r="GA895" s="36"/>
      <c r="GB895" s="36"/>
      <c r="GC895" s="36"/>
      <c r="GD895" s="36"/>
      <c r="GE895" s="37"/>
    </row>
    <row r="896" spans="1:187" s="25" customFormat="1" ht="20.149999999999999" customHeight="1" x14ac:dyDescent="0.35">
      <c r="A896" s="212"/>
      <c r="B896" s="214"/>
      <c r="C896" s="216"/>
      <c r="D896" s="216"/>
      <c r="E896" s="218"/>
      <c r="F896" s="200"/>
      <c r="G896" s="28" t="s">
        <v>44</v>
      </c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38"/>
      <c r="CM896" s="38"/>
      <c r="CN896" s="38"/>
      <c r="CO896" s="38"/>
      <c r="CP896" s="38"/>
      <c r="CQ896" s="38"/>
      <c r="CR896" s="38"/>
      <c r="CS896" s="38"/>
      <c r="CT896" s="38"/>
      <c r="CU896" s="38"/>
      <c r="CV896" s="38"/>
      <c r="CW896" s="38"/>
      <c r="CX896" s="38"/>
      <c r="CY896" s="38"/>
      <c r="CZ896" s="38"/>
      <c r="DA896" s="38"/>
      <c r="DB896" s="38"/>
      <c r="DC896" s="38"/>
      <c r="DD896" s="38"/>
      <c r="DE896" s="38"/>
      <c r="DF896" s="38"/>
      <c r="DG896" s="38"/>
      <c r="DH896" s="38"/>
      <c r="DI896" s="38"/>
      <c r="DJ896" s="38"/>
      <c r="DK896" s="38"/>
      <c r="DL896" s="38"/>
      <c r="DM896" s="38"/>
      <c r="DN896" s="38"/>
      <c r="DO896" s="38"/>
      <c r="DP896" s="38"/>
      <c r="DQ896" s="38"/>
      <c r="DR896" s="38"/>
      <c r="DS896" s="38"/>
      <c r="DT896" s="38"/>
      <c r="DU896" s="38"/>
      <c r="DV896" s="38"/>
      <c r="DW896" s="38"/>
      <c r="DX896" s="38"/>
      <c r="DY896" s="38"/>
      <c r="DZ896" s="38"/>
      <c r="EA896" s="38"/>
      <c r="EB896" s="38"/>
      <c r="EC896" s="38"/>
      <c r="ED896" s="38"/>
      <c r="EE896" s="38"/>
      <c r="EF896" s="38"/>
      <c r="EG896" s="38"/>
      <c r="EH896" s="38"/>
      <c r="EI896" s="38"/>
      <c r="EJ896" s="38"/>
      <c r="EK896" s="38"/>
      <c r="EL896" s="38"/>
      <c r="EM896" s="38"/>
      <c r="EN896" s="38"/>
      <c r="EO896" s="38"/>
      <c r="EP896" s="38"/>
      <c r="EQ896" s="38"/>
      <c r="ER896" s="38"/>
      <c r="ES896" s="38"/>
      <c r="ET896" s="38"/>
      <c r="EU896" s="38"/>
      <c r="EV896" s="38"/>
      <c r="EW896" s="38"/>
      <c r="EX896" s="38"/>
      <c r="EY896" s="38"/>
      <c r="EZ896" s="38"/>
      <c r="FA896" s="38"/>
      <c r="FB896" s="38"/>
      <c r="FC896" s="38"/>
      <c r="FD896" s="38"/>
      <c r="FE896" s="38"/>
      <c r="FF896" s="38"/>
      <c r="FG896" s="38"/>
      <c r="FH896" s="38"/>
      <c r="FI896" s="38"/>
      <c r="FJ896" s="38"/>
      <c r="FK896" s="38"/>
      <c r="FL896" s="38"/>
      <c r="FM896" s="38"/>
      <c r="FN896" s="38"/>
      <c r="FO896" s="38"/>
      <c r="FP896" s="38"/>
      <c r="FQ896" s="38"/>
      <c r="FR896" s="38"/>
      <c r="FS896" s="38"/>
      <c r="FT896" s="38"/>
      <c r="FU896" s="38"/>
      <c r="FV896" s="38"/>
      <c r="FW896" s="38"/>
      <c r="FX896" s="38"/>
      <c r="FY896" s="38"/>
      <c r="FZ896" s="38"/>
      <c r="GA896" s="38"/>
      <c r="GB896" s="38"/>
      <c r="GC896" s="38"/>
      <c r="GD896" s="38"/>
      <c r="GE896" s="39"/>
    </row>
    <row r="897" spans="1:187" s="25" customFormat="1" ht="20.149999999999999" customHeight="1" x14ac:dyDescent="0.35">
      <c r="A897" s="203">
        <f t="shared" ref="A897" si="716">A895+1</f>
        <v>441</v>
      </c>
      <c r="B897" s="205" t="str">
        <f ca="1">HYPERLINK("#"&amp;"PAINEL!"&amp;ADDRESS(ROW(PAINEL!$B$40)+$A897,2),TRIM(INDIRECT("PAINEL!"&amp;ADDRESS(ROW(PAINEL!$B$40)+$A897,COLUMN(LANÇAMENTOS!C893)))))</f>
        <v/>
      </c>
      <c r="C897" s="207" t="str">
        <f ca="1">TRIM(INDIRECT("PAINEL!"&amp;ADDRESS(ROW(PAINEL!$B$40)+$A897,COLUMN(LANÇAMENTOS!E893))))</f>
        <v/>
      </c>
      <c r="D897" s="207" t="str">
        <f ca="1">TRIM(INDIRECT("PAINEL!"&amp;ADDRESS(ROW(PAINEL!$B$40)+$A897,COLUMN(LANÇAMENTOS!K893))))</f>
        <v/>
      </c>
      <c r="E897" s="209"/>
      <c r="F897" s="201" t="str">
        <f t="shared" ref="F897" ca="1" si="717">IF(B897&lt;&gt;"",E897+SUM(H897:GE897)-SUM(H898:GE898),"")</f>
        <v/>
      </c>
      <c r="G897" s="29" t="s">
        <v>43</v>
      </c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  <c r="CH897" s="40"/>
      <c r="CI897" s="40"/>
      <c r="CJ897" s="40"/>
      <c r="CK897" s="40"/>
      <c r="CL897" s="40"/>
      <c r="CM897" s="40"/>
      <c r="CN897" s="40"/>
      <c r="CO897" s="40"/>
      <c r="CP897" s="40"/>
      <c r="CQ897" s="40"/>
      <c r="CR897" s="40"/>
      <c r="CS897" s="40"/>
      <c r="CT897" s="40"/>
      <c r="CU897" s="40"/>
      <c r="CV897" s="40"/>
      <c r="CW897" s="40"/>
      <c r="CX897" s="40"/>
      <c r="CY897" s="40"/>
      <c r="CZ897" s="40"/>
      <c r="DA897" s="40"/>
      <c r="DB897" s="40"/>
      <c r="DC897" s="40"/>
      <c r="DD897" s="40"/>
      <c r="DE897" s="40"/>
      <c r="DF897" s="40"/>
      <c r="DG897" s="40"/>
      <c r="DH897" s="40"/>
      <c r="DI897" s="40"/>
      <c r="DJ897" s="40"/>
      <c r="DK897" s="40"/>
      <c r="DL897" s="40"/>
      <c r="DM897" s="40"/>
      <c r="DN897" s="40"/>
      <c r="DO897" s="40"/>
      <c r="DP897" s="40"/>
      <c r="DQ897" s="40"/>
      <c r="DR897" s="40"/>
      <c r="DS897" s="40"/>
      <c r="DT897" s="40"/>
      <c r="DU897" s="40"/>
      <c r="DV897" s="40"/>
      <c r="DW897" s="40"/>
      <c r="DX897" s="40"/>
      <c r="DY897" s="40"/>
      <c r="DZ897" s="40"/>
      <c r="EA897" s="40"/>
      <c r="EB897" s="40"/>
      <c r="EC897" s="40"/>
      <c r="ED897" s="40"/>
      <c r="EE897" s="40"/>
      <c r="EF897" s="40"/>
      <c r="EG897" s="40"/>
      <c r="EH897" s="40"/>
      <c r="EI897" s="40"/>
      <c r="EJ897" s="40"/>
      <c r="EK897" s="40"/>
      <c r="EL897" s="40"/>
      <c r="EM897" s="40"/>
      <c r="EN897" s="40"/>
      <c r="EO897" s="40"/>
      <c r="EP897" s="40"/>
      <c r="EQ897" s="40"/>
      <c r="ER897" s="40"/>
      <c r="ES897" s="40"/>
      <c r="ET897" s="40"/>
      <c r="EU897" s="40"/>
      <c r="EV897" s="40"/>
      <c r="EW897" s="40"/>
      <c r="EX897" s="40"/>
      <c r="EY897" s="40"/>
      <c r="EZ897" s="40"/>
      <c r="FA897" s="40"/>
      <c r="FB897" s="40"/>
      <c r="FC897" s="40"/>
      <c r="FD897" s="40"/>
      <c r="FE897" s="40"/>
      <c r="FF897" s="40"/>
      <c r="FG897" s="40"/>
      <c r="FH897" s="40"/>
      <c r="FI897" s="40"/>
      <c r="FJ897" s="40"/>
      <c r="FK897" s="40"/>
      <c r="FL897" s="40"/>
      <c r="FM897" s="40"/>
      <c r="FN897" s="40"/>
      <c r="FO897" s="40"/>
      <c r="FP897" s="40"/>
      <c r="FQ897" s="40"/>
      <c r="FR897" s="40"/>
      <c r="FS897" s="40"/>
      <c r="FT897" s="40"/>
      <c r="FU897" s="40"/>
      <c r="FV897" s="40"/>
      <c r="FW897" s="40"/>
      <c r="FX897" s="40"/>
      <c r="FY897" s="40"/>
      <c r="FZ897" s="40"/>
      <c r="GA897" s="40"/>
      <c r="GB897" s="40"/>
      <c r="GC897" s="40"/>
      <c r="GD897" s="40"/>
      <c r="GE897" s="41"/>
    </row>
    <row r="898" spans="1:187" s="25" customFormat="1" ht="20.149999999999999" customHeight="1" x14ac:dyDescent="0.35">
      <c r="A898" s="204"/>
      <c r="B898" s="206"/>
      <c r="C898" s="208"/>
      <c r="D898" s="208"/>
      <c r="E898" s="210"/>
      <c r="F898" s="202"/>
      <c r="G898" s="26" t="s">
        <v>44</v>
      </c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  <c r="DM898" s="35"/>
      <c r="DN898" s="35"/>
      <c r="DO898" s="35"/>
      <c r="DP898" s="35"/>
      <c r="DQ898" s="35"/>
      <c r="DR898" s="35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  <c r="FL898" s="35"/>
      <c r="FM898" s="35"/>
      <c r="FN898" s="35"/>
      <c r="FO898" s="35"/>
      <c r="FP898" s="35"/>
      <c r="FQ898" s="35"/>
      <c r="FR898" s="35"/>
      <c r="FS898" s="35"/>
      <c r="FT898" s="35"/>
      <c r="FU898" s="35"/>
      <c r="FV898" s="35"/>
      <c r="FW898" s="35"/>
      <c r="FX898" s="35"/>
      <c r="FY898" s="35"/>
      <c r="FZ898" s="35"/>
      <c r="GA898" s="35"/>
      <c r="GB898" s="35"/>
      <c r="GC898" s="35"/>
      <c r="GD898" s="35"/>
      <c r="GE898" s="42"/>
    </row>
    <row r="899" spans="1:187" s="25" customFormat="1" ht="20.149999999999999" customHeight="1" x14ac:dyDescent="0.35">
      <c r="A899" s="211">
        <f t="shared" si="687"/>
        <v>442</v>
      </c>
      <c r="B899" s="213" t="str">
        <f ca="1">HYPERLINK("#"&amp;"PAINEL!"&amp;ADDRESS(ROW(PAINEL!$B$40)+$A899,2),TRIM(INDIRECT("PAINEL!"&amp;ADDRESS(ROW(PAINEL!$B$40)+$A899,COLUMN(LANÇAMENTOS!C895)))))</f>
        <v/>
      </c>
      <c r="C899" s="215" t="str">
        <f ca="1">TRIM(INDIRECT("PAINEL!"&amp;ADDRESS(ROW(PAINEL!$B$40)+$A899,COLUMN(LANÇAMENTOS!E895))))</f>
        <v/>
      </c>
      <c r="D899" s="215" t="str">
        <f ca="1">TRIM(INDIRECT("PAINEL!"&amp;ADDRESS(ROW(PAINEL!$B$40)+$A899,COLUMN(LANÇAMENTOS!K895))))</f>
        <v/>
      </c>
      <c r="E899" s="217"/>
      <c r="F899" s="199" t="str">
        <f t="shared" ref="F899" ca="1" si="718">IF(B899&lt;&gt;"",E899+SUM(H899:GE899)-SUM(H900:GE900),"")</f>
        <v/>
      </c>
      <c r="G899" s="27" t="s">
        <v>43</v>
      </c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  <c r="BG899" s="36"/>
      <c r="BH899" s="36"/>
      <c r="BI899" s="36"/>
      <c r="BJ899" s="36"/>
      <c r="BK899" s="36"/>
      <c r="BL899" s="36"/>
      <c r="BM899" s="36"/>
      <c r="BN899" s="36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L899" s="36"/>
      <c r="CM899" s="36"/>
      <c r="CN899" s="36"/>
      <c r="CO899" s="36"/>
      <c r="CP899" s="36"/>
      <c r="CQ899" s="36"/>
      <c r="CR899" s="36"/>
      <c r="CS899" s="36"/>
      <c r="CT899" s="36"/>
      <c r="CU899" s="36"/>
      <c r="CV899" s="36"/>
      <c r="CW899" s="36"/>
      <c r="CX899" s="36"/>
      <c r="CY899" s="36"/>
      <c r="CZ899" s="36"/>
      <c r="DA899" s="36"/>
      <c r="DB899" s="36"/>
      <c r="DC899" s="36"/>
      <c r="DD899" s="36"/>
      <c r="DE899" s="36"/>
      <c r="DF899" s="36"/>
      <c r="DG899" s="36"/>
      <c r="DH899" s="36"/>
      <c r="DI899" s="36"/>
      <c r="DJ899" s="36"/>
      <c r="DK899" s="36"/>
      <c r="DL899" s="36"/>
      <c r="DM899" s="36"/>
      <c r="DN899" s="36"/>
      <c r="DO899" s="36"/>
      <c r="DP899" s="36"/>
      <c r="DQ899" s="36"/>
      <c r="DR899" s="36"/>
      <c r="DS899" s="36"/>
      <c r="DT899" s="36"/>
      <c r="DU899" s="36"/>
      <c r="DV899" s="36"/>
      <c r="DW899" s="36"/>
      <c r="DX899" s="36"/>
      <c r="DY899" s="36"/>
      <c r="DZ899" s="36"/>
      <c r="EA899" s="36"/>
      <c r="EB899" s="36"/>
      <c r="EC899" s="36"/>
      <c r="ED899" s="36"/>
      <c r="EE899" s="36"/>
      <c r="EF899" s="36"/>
      <c r="EG899" s="36"/>
      <c r="EH899" s="36"/>
      <c r="EI899" s="36"/>
      <c r="EJ899" s="36"/>
      <c r="EK899" s="36"/>
      <c r="EL899" s="36"/>
      <c r="EM899" s="36"/>
      <c r="EN899" s="36"/>
      <c r="EO899" s="36"/>
      <c r="EP899" s="36"/>
      <c r="EQ899" s="36"/>
      <c r="ER899" s="36"/>
      <c r="ES899" s="36"/>
      <c r="ET899" s="36"/>
      <c r="EU899" s="36"/>
      <c r="EV899" s="36"/>
      <c r="EW899" s="36"/>
      <c r="EX899" s="36"/>
      <c r="EY899" s="36"/>
      <c r="EZ899" s="36"/>
      <c r="FA899" s="36"/>
      <c r="FB899" s="36"/>
      <c r="FC899" s="36"/>
      <c r="FD899" s="36"/>
      <c r="FE899" s="36"/>
      <c r="FF899" s="36"/>
      <c r="FG899" s="36"/>
      <c r="FH899" s="36"/>
      <c r="FI899" s="36"/>
      <c r="FJ899" s="36"/>
      <c r="FK899" s="36"/>
      <c r="FL899" s="36"/>
      <c r="FM899" s="36"/>
      <c r="FN899" s="36"/>
      <c r="FO899" s="36"/>
      <c r="FP899" s="36"/>
      <c r="FQ899" s="36"/>
      <c r="FR899" s="36"/>
      <c r="FS899" s="36"/>
      <c r="FT899" s="36"/>
      <c r="FU899" s="36"/>
      <c r="FV899" s="36"/>
      <c r="FW899" s="36"/>
      <c r="FX899" s="36"/>
      <c r="FY899" s="36"/>
      <c r="FZ899" s="36"/>
      <c r="GA899" s="36"/>
      <c r="GB899" s="36"/>
      <c r="GC899" s="36"/>
      <c r="GD899" s="36"/>
      <c r="GE899" s="37"/>
    </row>
    <row r="900" spans="1:187" s="25" customFormat="1" ht="20.149999999999999" customHeight="1" x14ac:dyDescent="0.35">
      <c r="A900" s="212"/>
      <c r="B900" s="214"/>
      <c r="C900" s="216"/>
      <c r="D900" s="216"/>
      <c r="E900" s="218"/>
      <c r="F900" s="200"/>
      <c r="G900" s="28" t="s">
        <v>44</v>
      </c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38"/>
      <c r="CM900" s="38"/>
      <c r="CN900" s="38"/>
      <c r="CO900" s="38"/>
      <c r="CP900" s="38"/>
      <c r="CQ900" s="38"/>
      <c r="CR900" s="38"/>
      <c r="CS900" s="38"/>
      <c r="CT900" s="38"/>
      <c r="CU900" s="38"/>
      <c r="CV900" s="38"/>
      <c r="CW900" s="38"/>
      <c r="CX900" s="38"/>
      <c r="CY900" s="38"/>
      <c r="CZ900" s="38"/>
      <c r="DA900" s="38"/>
      <c r="DB900" s="38"/>
      <c r="DC900" s="38"/>
      <c r="DD900" s="38"/>
      <c r="DE900" s="38"/>
      <c r="DF900" s="38"/>
      <c r="DG900" s="38"/>
      <c r="DH900" s="38"/>
      <c r="DI900" s="38"/>
      <c r="DJ900" s="38"/>
      <c r="DK900" s="38"/>
      <c r="DL900" s="38"/>
      <c r="DM900" s="38"/>
      <c r="DN900" s="38"/>
      <c r="DO900" s="38"/>
      <c r="DP900" s="38"/>
      <c r="DQ900" s="38"/>
      <c r="DR900" s="38"/>
      <c r="DS900" s="38"/>
      <c r="DT900" s="38"/>
      <c r="DU900" s="38"/>
      <c r="DV900" s="38"/>
      <c r="DW900" s="38"/>
      <c r="DX900" s="38"/>
      <c r="DY900" s="38"/>
      <c r="DZ900" s="38"/>
      <c r="EA900" s="38"/>
      <c r="EB900" s="38"/>
      <c r="EC900" s="38"/>
      <c r="ED900" s="38"/>
      <c r="EE900" s="38"/>
      <c r="EF900" s="38"/>
      <c r="EG900" s="38"/>
      <c r="EH900" s="38"/>
      <c r="EI900" s="38"/>
      <c r="EJ900" s="38"/>
      <c r="EK900" s="38"/>
      <c r="EL900" s="38"/>
      <c r="EM900" s="38"/>
      <c r="EN900" s="38"/>
      <c r="EO900" s="38"/>
      <c r="EP900" s="38"/>
      <c r="EQ900" s="38"/>
      <c r="ER900" s="38"/>
      <c r="ES900" s="38"/>
      <c r="ET900" s="38"/>
      <c r="EU900" s="38"/>
      <c r="EV900" s="38"/>
      <c r="EW900" s="38"/>
      <c r="EX900" s="38"/>
      <c r="EY900" s="38"/>
      <c r="EZ900" s="38"/>
      <c r="FA900" s="38"/>
      <c r="FB900" s="38"/>
      <c r="FC900" s="38"/>
      <c r="FD900" s="38"/>
      <c r="FE900" s="38"/>
      <c r="FF900" s="38"/>
      <c r="FG900" s="38"/>
      <c r="FH900" s="38"/>
      <c r="FI900" s="38"/>
      <c r="FJ900" s="38"/>
      <c r="FK900" s="38"/>
      <c r="FL900" s="38"/>
      <c r="FM900" s="38"/>
      <c r="FN900" s="38"/>
      <c r="FO900" s="38"/>
      <c r="FP900" s="38"/>
      <c r="FQ900" s="38"/>
      <c r="FR900" s="38"/>
      <c r="FS900" s="38"/>
      <c r="FT900" s="38"/>
      <c r="FU900" s="38"/>
      <c r="FV900" s="38"/>
      <c r="FW900" s="38"/>
      <c r="FX900" s="38"/>
      <c r="FY900" s="38"/>
      <c r="FZ900" s="38"/>
      <c r="GA900" s="38"/>
      <c r="GB900" s="38"/>
      <c r="GC900" s="38"/>
      <c r="GD900" s="38"/>
      <c r="GE900" s="39"/>
    </row>
    <row r="901" spans="1:187" s="25" customFormat="1" ht="20.149999999999999" customHeight="1" x14ac:dyDescent="0.35">
      <c r="A901" s="203">
        <f t="shared" ref="A901" si="719">A899+1</f>
        <v>443</v>
      </c>
      <c r="B901" s="205" t="str">
        <f ca="1">HYPERLINK("#"&amp;"PAINEL!"&amp;ADDRESS(ROW(PAINEL!$B$40)+$A901,2),TRIM(INDIRECT("PAINEL!"&amp;ADDRESS(ROW(PAINEL!$B$40)+$A901,COLUMN(LANÇAMENTOS!C897)))))</f>
        <v/>
      </c>
      <c r="C901" s="207" t="str">
        <f ca="1">TRIM(INDIRECT("PAINEL!"&amp;ADDRESS(ROW(PAINEL!$B$40)+$A901,COLUMN(LANÇAMENTOS!E897))))</f>
        <v/>
      </c>
      <c r="D901" s="207" t="str">
        <f ca="1">TRIM(INDIRECT("PAINEL!"&amp;ADDRESS(ROW(PAINEL!$B$40)+$A901,COLUMN(LANÇAMENTOS!K897))))</f>
        <v/>
      </c>
      <c r="E901" s="209"/>
      <c r="F901" s="201" t="str">
        <f t="shared" ref="F901" ca="1" si="720">IF(B901&lt;&gt;"",E901+SUM(H901:GE901)-SUM(H902:GE902),"")</f>
        <v/>
      </c>
      <c r="G901" s="29" t="s">
        <v>43</v>
      </c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  <c r="CH901" s="40"/>
      <c r="CI901" s="40"/>
      <c r="CJ901" s="40"/>
      <c r="CK901" s="40"/>
      <c r="CL901" s="40"/>
      <c r="CM901" s="40"/>
      <c r="CN901" s="40"/>
      <c r="CO901" s="40"/>
      <c r="CP901" s="40"/>
      <c r="CQ901" s="40"/>
      <c r="CR901" s="40"/>
      <c r="CS901" s="40"/>
      <c r="CT901" s="40"/>
      <c r="CU901" s="40"/>
      <c r="CV901" s="40"/>
      <c r="CW901" s="40"/>
      <c r="CX901" s="40"/>
      <c r="CY901" s="40"/>
      <c r="CZ901" s="40"/>
      <c r="DA901" s="40"/>
      <c r="DB901" s="40"/>
      <c r="DC901" s="40"/>
      <c r="DD901" s="40"/>
      <c r="DE901" s="40"/>
      <c r="DF901" s="40"/>
      <c r="DG901" s="40"/>
      <c r="DH901" s="40"/>
      <c r="DI901" s="40"/>
      <c r="DJ901" s="40"/>
      <c r="DK901" s="40"/>
      <c r="DL901" s="40"/>
      <c r="DM901" s="40"/>
      <c r="DN901" s="40"/>
      <c r="DO901" s="40"/>
      <c r="DP901" s="40"/>
      <c r="DQ901" s="40"/>
      <c r="DR901" s="40"/>
      <c r="DS901" s="40"/>
      <c r="DT901" s="40"/>
      <c r="DU901" s="40"/>
      <c r="DV901" s="40"/>
      <c r="DW901" s="40"/>
      <c r="DX901" s="40"/>
      <c r="DY901" s="40"/>
      <c r="DZ901" s="40"/>
      <c r="EA901" s="40"/>
      <c r="EB901" s="40"/>
      <c r="EC901" s="40"/>
      <c r="ED901" s="40"/>
      <c r="EE901" s="40"/>
      <c r="EF901" s="40"/>
      <c r="EG901" s="40"/>
      <c r="EH901" s="40"/>
      <c r="EI901" s="40"/>
      <c r="EJ901" s="40"/>
      <c r="EK901" s="40"/>
      <c r="EL901" s="40"/>
      <c r="EM901" s="40"/>
      <c r="EN901" s="40"/>
      <c r="EO901" s="40"/>
      <c r="EP901" s="40"/>
      <c r="EQ901" s="40"/>
      <c r="ER901" s="40"/>
      <c r="ES901" s="40"/>
      <c r="ET901" s="40"/>
      <c r="EU901" s="40"/>
      <c r="EV901" s="40"/>
      <c r="EW901" s="40"/>
      <c r="EX901" s="40"/>
      <c r="EY901" s="40"/>
      <c r="EZ901" s="40"/>
      <c r="FA901" s="40"/>
      <c r="FB901" s="40"/>
      <c r="FC901" s="40"/>
      <c r="FD901" s="40"/>
      <c r="FE901" s="40"/>
      <c r="FF901" s="40"/>
      <c r="FG901" s="40"/>
      <c r="FH901" s="40"/>
      <c r="FI901" s="40"/>
      <c r="FJ901" s="40"/>
      <c r="FK901" s="40"/>
      <c r="FL901" s="40"/>
      <c r="FM901" s="40"/>
      <c r="FN901" s="40"/>
      <c r="FO901" s="40"/>
      <c r="FP901" s="40"/>
      <c r="FQ901" s="40"/>
      <c r="FR901" s="40"/>
      <c r="FS901" s="40"/>
      <c r="FT901" s="40"/>
      <c r="FU901" s="40"/>
      <c r="FV901" s="40"/>
      <c r="FW901" s="40"/>
      <c r="FX901" s="40"/>
      <c r="FY901" s="40"/>
      <c r="FZ901" s="40"/>
      <c r="GA901" s="40"/>
      <c r="GB901" s="40"/>
      <c r="GC901" s="40"/>
      <c r="GD901" s="40"/>
      <c r="GE901" s="41"/>
    </row>
    <row r="902" spans="1:187" s="25" customFormat="1" ht="20.149999999999999" customHeight="1" x14ac:dyDescent="0.35">
      <c r="A902" s="204"/>
      <c r="B902" s="206"/>
      <c r="C902" s="208"/>
      <c r="D902" s="208"/>
      <c r="E902" s="210"/>
      <c r="F902" s="202"/>
      <c r="G902" s="26" t="s">
        <v>44</v>
      </c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DN902" s="35"/>
      <c r="DO902" s="35"/>
      <c r="DP902" s="35"/>
      <c r="DQ902" s="35"/>
      <c r="DR902" s="35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  <c r="FL902" s="35"/>
      <c r="FM902" s="35"/>
      <c r="FN902" s="35"/>
      <c r="FO902" s="35"/>
      <c r="FP902" s="35"/>
      <c r="FQ902" s="35"/>
      <c r="FR902" s="35"/>
      <c r="FS902" s="35"/>
      <c r="FT902" s="35"/>
      <c r="FU902" s="35"/>
      <c r="FV902" s="35"/>
      <c r="FW902" s="35"/>
      <c r="FX902" s="35"/>
      <c r="FY902" s="35"/>
      <c r="FZ902" s="35"/>
      <c r="GA902" s="35"/>
      <c r="GB902" s="35"/>
      <c r="GC902" s="35"/>
      <c r="GD902" s="35"/>
      <c r="GE902" s="42"/>
    </row>
    <row r="903" spans="1:187" s="25" customFormat="1" ht="20.149999999999999" customHeight="1" x14ac:dyDescent="0.35">
      <c r="A903" s="211">
        <f t="shared" si="687"/>
        <v>444</v>
      </c>
      <c r="B903" s="213" t="str">
        <f ca="1">HYPERLINK("#"&amp;"PAINEL!"&amp;ADDRESS(ROW(PAINEL!$B$40)+$A903,2),TRIM(INDIRECT("PAINEL!"&amp;ADDRESS(ROW(PAINEL!$B$40)+$A903,COLUMN(LANÇAMENTOS!C899)))))</f>
        <v/>
      </c>
      <c r="C903" s="215" t="str">
        <f ca="1">TRIM(INDIRECT("PAINEL!"&amp;ADDRESS(ROW(PAINEL!$B$40)+$A903,COLUMN(LANÇAMENTOS!E899))))</f>
        <v/>
      </c>
      <c r="D903" s="215" t="str">
        <f ca="1">TRIM(INDIRECT("PAINEL!"&amp;ADDRESS(ROW(PAINEL!$B$40)+$A903,COLUMN(LANÇAMENTOS!K899))))</f>
        <v/>
      </c>
      <c r="E903" s="217"/>
      <c r="F903" s="199" t="str">
        <f t="shared" ref="F903" ca="1" si="721">IF(B903&lt;&gt;"",E903+SUM(H903:GE903)-SUM(H904:GE904),"")</f>
        <v/>
      </c>
      <c r="G903" s="27" t="s">
        <v>43</v>
      </c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  <c r="BE903" s="36"/>
      <c r="BF903" s="36"/>
      <c r="BG903" s="36"/>
      <c r="BH903" s="36"/>
      <c r="BI903" s="36"/>
      <c r="BJ903" s="36"/>
      <c r="BK903" s="36"/>
      <c r="BL903" s="36"/>
      <c r="BM903" s="36"/>
      <c r="BN903" s="36"/>
      <c r="BO903" s="36"/>
      <c r="BP903" s="36"/>
      <c r="BQ903" s="36"/>
      <c r="BR903" s="36"/>
      <c r="BS903" s="36"/>
      <c r="BT903" s="36"/>
      <c r="BU903" s="36"/>
      <c r="BV903" s="36"/>
      <c r="BW903" s="36"/>
      <c r="BX903" s="36"/>
      <c r="BY903" s="36"/>
      <c r="BZ903" s="36"/>
      <c r="CA903" s="36"/>
      <c r="CB903" s="36"/>
      <c r="CC903" s="36"/>
      <c r="CD903" s="36"/>
      <c r="CE903" s="36"/>
      <c r="CF903" s="36"/>
      <c r="CG903" s="36"/>
      <c r="CH903" s="36"/>
      <c r="CI903" s="36"/>
      <c r="CJ903" s="36"/>
      <c r="CK903" s="36"/>
      <c r="CL903" s="36"/>
      <c r="CM903" s="36"/>
      <c r="CN903" s="36"/>
      <c r="CO903" s="36"/>
      <c r="CP903" s="36"/>
      <c r="CQ903" s="36"/>
      <c r="CR903" s="36"/>
      <c r="CS903" s="36"/>
      <c r="CT903" s="36"/>
      <c r="CU903" s="36"/>
      <c r="CV903" s="36"/>
      <c r="CW903" s="36"/>
      <c r="CX903" s="36"/>
      <c r="CY903" s="36"/>
      <c r="CZ903" s="36"/>
      <c r="DA903" s="36"/>
      <c r="DB903" s="36"/>
      <c r="DC903" s="36"/>
      <c r="DD903" s="36"/>
      <c r="DE903" s="36"/>
      <c r="DF903" s="36"/>
      <c r="DG903" s="36"/>
      <c r="DH903" s="36"/>
      <c r="DI903" s="36"/>
      <c r="DJ903" s="36"/>
      <c r="DK903" s="36"/>
      <c r="DL903" s="36"/>
      <c r="DM903" s="36"/>
      <c r="DN903" s="36"/>
      <c r="DO903" s="36"/>
      <c r="DP903" s="36"/>
      <c r="DQ903" s="36"/>
      <c r="DR903" s="36"/>
      <c r="DS903" s="36"/>
      <c r="DT903" s="36"/>
      <c r="DU903" s="36"/>
      <c r="DV903" s="36"/>
      <c r="DW903" s="36"/>
      <c r="DX903" s="36"/>
      <c r="DY903" s="36"/>
      <c r="DZ903" s="36"/>
      <c r="EA903" s="36"/>
      <c r="EB903" s="36"/>
      <c r="EC903" s="36"/>
      <c r="ED903" s="36"/>
      <c r="EE903" s="36"/>
      <c r="EF903" s="36"/>
      <c r="EG903" s="36"/>
      <c r="EH903" s="36"/>
      <c r="EI903" s="36"/>
      <c r="EJ903" s="36"/>
      <c r="EK903" s="36"/>
      <c r="EL903" s="36"/>
      <c r="EM903" s="36"/>
      <c r="EN903" s="36"/>
      <c r="EO903" s="36"/>
      <c r="EP903" s="36"/>
      <c r="EQ903" s="36"/>
      <c r="ER903" s="36"/>
      <c r="ES903" s="36"/>
      <c r="ET903" s="36"/>
      <c r="EU903" s="36"/>
      <c r="EV903" s="36"/>
      <c r="EW903" s="36"/>
      <c r="EX903" s="36"/>
      <c r="EY903" s="36"/>
      <c r="EZ903" s="36"/>
      <c r="FA903" s="36"/>
      <c r="FB903" s="36"/>
      <c r="FC903" s="36"/>
      <c r="FD903" s="36"/>
      <c r="FE903" s="36"/>
      <c r="FF903" s="36"/>
      <c r="FG903" s="36"/>
      <c r="FH903" s="36"/>
      <c r="FI903" s="36"/>
      <c r="FJ903" s="36"/>
      <c r="FK903" s="36"/>
      <c r="FL903" s="36"/>
      <c r="FM903" s="36"/>
      <c r="FN903" s="36"/>
      <c r="FO903" s="36"/>
      <c r="FP903" s="36"/>
      <c r="FQ903" s="36"/>
      <c r="FR903" s="36"/>
      <c r="FS903" s="36"/>
      <c r="FT903" s="36"/>
      <c r="FU903" s="36"/>
      <c r="FV903" s="36"/>
      <c r="FW903" s="36"/>
      <c r="FX903" s="36"/>
      <c r="FY903" s="36"/>
      <c r="FZ903" s="36"/>
      <c r="GA903" s="36"/>
      <c r="GB903" s="36"/>
      <c r="GC903" s="36"/>
      <c r="GD903" s="36"/>
      <c r="GE903" s="37"/>
    </row>
    <row r="904" spans="1:187" s="25" customFormat="1" ht="20.149999999999999" customHeight="1" x14ac:dyDescent="0.35">
      <c r="A904" s="212"/>
      <c r="B904" s="214"/>
      <c r="C904" s="216"/>
      <c r="D904" s="216"/>
      <c r="E904" s="218"/>
      <c r="F904" s="200"/>
      <c r="G904" s="28" t="s">
        <v>44</v>
      </c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38"/>
      <c r="CM904" s="38"/>
      <c r="CN904" s="38"/>
      <c r="CO904" s="38"/>
      <c r="CP904" s="38"/>
      <c r="CQ904" s="38"/>
      <c r="CR904" s="38"/>
      <c r="CS904" s="38"/>
      <c r="CT904" s="38"/>
      <c r="CU904" s="38"/>
      <c r="CV904" s="38"/>
      <c r="CW904" s="38"/>
      <c r="CX904" s="38"/>
      <c r="CY904" s="38"/>
      <c r="CZ904" s="38"/>
      <c r="DA904" s="38"/>
      <c r="DB904" s="38"/>
      <c r="DC904" s="38"/>
      <c r="DD904" s="38"/>
      <c r="DE904" s="38"/>
      <c r="DF904" s="38"/>
      <c r="DG904" s="38"/>
      <c r="DH904" s="38"/>
      <c r="DI904" s="38"/>
      <c r="DJ904" s="38"/>
      <c r="DK904" s="38"/>
      <c r="DL904" s="38"/>
      <c r="DM904" s="38"/>
      <c r="DN904" s="38"/>
      <c r="DO904" s="38"/>
      <c r="DP904" s="38"/>
      <c r="DQ904" s="38"/>
      <c r="DR904" s="38"/>
      <c r="DS904" s="38"/>
      <c r="DT904" s="38"/>
      <c r="DU904" s="38"/>
      <c r="DV904" s="38"/>
      <c r="DW904" s="38"/>
      <c r="DX904" s="38"/>
      <c r="DY904" s="38"/>
      <c r="DZ904" s="38"/>
      <c r="EA904" s="38"/>
      <c r="EB904" s="38"/>
      <c r="EC904" s="38"/>
      <c r="ED904" s="38"/>
      <c r="EE904" s="38"/>
      <c r="EF904" s="38"/>
      <c r="EG904" s="38"/>
      <c r="EH904" s="38"/>
      <c r="EI904" s="38"/>
      <c r="EJ904" s="38"/>
      <c r="EK904" s="38"/>
      <c r="EL904" s="38"/>
      <c r="EM904" s="38"/>
      <c r="EN904" s="38"/>
      <c r="EO904" s="38"/>
      <c r="EP904" s="38"/>
      <c r="EQ904" s="38"/>
      <c r="ER904" s="38"/>
      <c r="ES904" s="38"/>
      <c r="ET904" s="38"/>
      <c r="EU904" s="38"/>
      <c r="EV904" s="38"/>
      <c r="EW904" s="38"/>
      <c r="EX904" s="38"/>
      <c r="EY904" s="38"/>
      <c r="EZ904" s="38"/>
      <c r="FA904" s="38"/>
      <c r="FB904" s="38"/>
      <c r="FC904" s="38"/>
      <c r="FD904" s="38"/>
      <c r="FE904" s="38"/>
      <c r="FF904" s="38"/>
      <c r="FG904" s="38"/>
      <c r="FH904" s="38"/>
      <c r="FI904" s="38"/>
      <c r="FJ904" s="38"/>
      <c r="FK904" s="38"/>
      <c r="FL904" s="38"/>
      <c r="FM904" s="38"/>
      <c r="FN904" s="38"/>
      <c r="FO904" s="38"/>
      <c r="FP904" s="38"/>
      <c r="FQ904" s="38"/>
      <c r="FR904" s="38"/>
      <c r="FS904" s="38"/>
      <c r="FT904" s="38"/>
      <c r="FU904" s="38"/>
      <c r="FV904" s="38"/>
      <c r="FW904" s="38"/>
      <c r="FX904" s="38"/>
      <c r="FY904" s="38"/>
      <c r="FZ904" s="38"/>
      <c r="GA904" s="38"/>
      <c r="GB904" s="38"/>
      <c r="GC904" s="38"/>
      <c r="GD904" s="38"/>
      <c r="GE904" s="39"/>
    </row>
    <row r="905" spans="1:187" s="25" customFormat="1" ht="20.149999999999999" customHeight="1" x14ac:dyDescent="0.35">
      <c r="A905" s="203">
        <f t="shared" ref="A905" si="722">A903+1</f>
        <v>445</v>
      </c>
      <c r="B905" s="205" t="str">
        <f ca="1">HYPERLINK("#"&amp;"PAINEL!"&amp;ADDRESS(ROW(PAINEL!$B$40)+$A905,2),TRIM(INDIRECT("PAINEL!"&amp;ADDRESS(ROW(PAINEL!$B$40)+$A905,COLUMN(LANÇAMENTOS!C901)))))</f>
        <v/>
      </c>
      <c r="C905" s="207" t="str">
        <f ca="1">TRIM(INDIRECT("PAINEL!"&amp;ADDRESS(ROW(PAINEL!$B$40)+$A905,COLUMN(LANÇAMENTOS!E901))))</f>
        <v/>
      </c>
      <c r="D905" s="207" t="str">
        <f ca="1">TRIM(INDIRECT("PAINEL!"&amp;ADDRESS(ROW(PAINEL!$B$40)+$A905,COLUMN(LANÇAMENTOS!K901))))</f>
        <v/>
      </c>
      <c r="E905" s="209"/>
      <c r="F905" s="201" t="str">
        <f t="shared" ref="F905" ca="1" si="723">IF(B905&lt;&gt;"",E905+SUM(H905:GE905)-SUM(H906:GE906),"")</f>
        <v/>
      </c>
      <c r="G905" s="29" t="s">
        <v>43</v>
      </c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  <c r="CH905" s="40"/>
      <c r="CI905" s="40"/>
      <c r="CJ905" s="40"/>
      <c r="CK905" s="40"/>
      <c r="CL905" s="40"/>
      <c r="CM905" s="40"/>
      <c r="CN905" s="40"/>
      <c r="CO905" s="40"/>
      <c r="CP905" s="40"/>
      <c r="CQ905" s="40"/>
      <c r="CR905" s="40"/>
      <c r="CS905" s="40"/>
      <c r="CT905" s="40"/>
      <c r="CU905" s="40"/>
      <c r="CV905" s="40"/>
      <c r="CW905" s="40"/>
      <c r="CX905" s="40"/>
      <c r="CY905" s="40"/>
      <c r="CZ905" s="40"/>
      <c r="DA905" s="40"/>
      <c r="DB905" s="40"/>
      <c r="DC905" s="40"/>
      <c r="DD905" s="40"/>
      <c r="DE905" s="40"/>
      <c r="DF905" s="40"/>
      <c r="DG905" s="40"/>
      <c r="DH905" s="40"/>
      <c r="DI905" s="40"/>
      <c r="DJ905" s="40"/>
      <c r="DK905" s="40"/>
      <c r="DL905" s="40"/>
      <c r="DM905" s="40"/>
      <c r="DN905" s="40"/>
      <c r="DO905" s="40"/>
      <c r="DP905" s="40"/>
      <c r="DQ905" s="40"/>
      <c r="DR905" s="40"/>
      <c r="DS905" s="40"/>
      <c r="DT905" s="40"/>
      <c r="DU905" s="40"/>
      <c r="DV905" s="40"/>
      <c r="DW905" s="40"/>
      <c r="DX905" s="40"/>
      <c r="DY905" s="40"/>
      <c r="DZ905" s="40"/>
      <c r="EA905" s="40"/>
      <c r="EB905" s="40"/>
      <c r="EC905" s="40"/>
      <c r="ED905" s="40"/>
      <c r="EE905" s="40"/>
      <c r="EF905" s="40"/>
      <c r="EG905" s="40"/>
      <c r="EH905" s="40"/>
      <c r="EI905" s="40"/>
      <c r="EJ905" s="40"/>
      <c r="EK905" s="40"/>
      <c r="EL905" s="40"/>
      <c r="EM905" s="40"/>
      <c r="EN905" s="40"/>
      <c r="EO905" s="40"/>
      <c r="EP905" s="40"/>
      <c r="EQ905" s="40"/>
      <c r="ER905" s="40"/>
      <c r="ES905" s="40"/>
      <c r="ET905" s="40"/>
      <c r="EU905" s="40"/>
      <c r="EV905" s="40"/>
      <c r="EW905" s="40"/>
      <c r="EX905" s="40"/>
      <c r="EY905" s="40"/>
      <c r="EZ905" s="40"/>
      <c r="FA905" s="40"/>
      <c r="FB905" s="40"/>
      <c r="FC905" s="40"/>
      <c r="FD905" s="40"/>
      <c r="FE905" s="40"/>
      <c r="FF905" s="40"/>
      <c r="FG905" s="40"/>
      <c r="FH905" s="40"/>
      <c r="FI905" s="40"/>
      <c r="FJ905" s="40"/>
      <c r="FK905" s="40"/>
      <c r="FL905" s="40"/>
      <c r="FM905" s="40"/>
      <c r="FN905" s="40"/>
      <c r="FO905" s="40"/>
      <c r="FP905" s="40"/>
      <c r="FQ905" s="40"/>
      <c r="FR905" s="40"/>
      <c r="FS905" s="40"/>
      <c r="FT905" s="40"/>
      <c r="FU905" s="40"/>
      <c r="FV905" s="40"/>
      <c r="FW905" s="40"/>
      <c r="FX905" s="40"/>
      <c r="FY905" s="40"/>
      <c r="FZ905" s="40"/>
      <c r="GA905" s="40"/>
      <c r="GB905" s="40"/>
      <c r="GC905" s="40"/>
      <c r="GD905" s="40"/>
      <c r="GE905" s="41"/>
    </row>
    <row r="906" spans="1:187" s="25" customFormat="1" ht="20.149999999999999" customHeight="1" x14ac:dyDescent="0.35">
      <c r="A906" s="204"/>
      <c r="B906" s="206"/>
      <c r="C906" s="208"/>
      <c r="D906" s="208"/>
      <c r="E906" s="210"/>
      <c r="F906" s="202"/>
      <c r="G906" s="26" t="s">
        <v>44</v>
      </c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  <c r="DM906" s="35"/>
      <c r="DN906" s="35"/>
      <c r="DO906" s="35"/>
      <c r="DP906" s="35"/>
      <c r="DQ906" s="35"/>
      <c r="DR906" s="35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  <c r="FL906" s="35"/>
      <c r="FM906" s="35"/>
      <c r="FN906" s="35"/>
      <c r="FO906" s="35"/>
      <c r="FP906" s="35"/>
      <c r="FQ906" s="35"/>
      <c r="FR906" s="35"/>
      <c r="FS906" s="35"/>
      <c r="FT906" s="35"/>
      <c r="FU906" s="35"/>
      <c r="FV906" s="35"/>
      <c r="FW906" s="35"/>
      <c r="FX906" s="35"/>
      <c r="FY906" s="35"/>
      <c r="FZ906" s="35"/>
      <c r="GA906" s="35"/>
      <c r="GB906" s="35"/>
      <c r="GC906" s="35"/>
      <c r="GD906" s="35"/>
      <c r="GE906" s="42"/>
    </row>
    <row r="907" spans="1:187" s="25" customFormat="1" ht="20.149999999999999" customHeight="1" x14ac:dyDescent="0.35">
      <c r="A907" s="211">
        <f t="shared" si="687"/>
        <v>446</v>
      </c>
      <c r="B907" s="213" t="str">
        <f ca="1">HYPERLINK("#"&amp;"PAINEL!"&amp;ADDRESS(ROW(PAINEL!$B$40)+$A907,2),TRIM(INDIRECT("PAINEL!"&amp;ADDRESS(ROW(PAINEL!$B$40)+$A907,COLUMN(LANÇAMENTOS!C903)))))</f>
        <v/>
      </c>
      <c r="C907" s="215" t="str">
        <f ca="1">TRIM(INDIRECT("PAINEL!"&amp;ADDRESS(ROW(PAINEL!$B$40)+$A907,COLUMN(LANÇAMENTOS!E903))))</f>
        <v/>
      </c>
      <c r="D907" s="215" t="str">
        <f ca="1">TRIM(INDIRECT("PAINEL!"&amp;ADDRESS(ROW(PAINEL!$B$40)+$A907,COLUMN(LANÇAMENTOS!K903))))</f>
        <v/>
      </c>
      <c r="E907" s="217"/>
      <c r="F907" s="199" t="str">
        <f t="shared" ref="F907" ca="1" si="724">IF(B907&lt;&gt;"",E907+SUM(H907:GE907)-SUM(H908:GE908),"")</f>
        <v/>
      </c>
      <c r="G907" s="27" t="s">
        <v>43</v>
      </c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  <c r="BE907" s="36"/>
      <c r="BF907" s="36"/>
      <c r="BG907" s="36"/>
      <c r="BH907" s="36"/>
      <c r="BI907" s="36"/>
      <c r="BJ907" s="36"/>
      <c r="BK907" s="36"/>
      <c r="BL907" s="36"/>
      <c r="BM907" s="36"/>
      <c r="BN907" s="36"/>
      <c r="BO907" s="36"/>
      <c r="BP907" s="36"/>
      <c r="BQ907" s="36"/>
      <c r="BR907" s="36"/>
      <c r="BS907" s="36"/>
      <c r="BT907" s="36"/>
      <c r="BU907" s="36"/>
      <c r="BV907" s="36"/>
      <c r="BW907" s="36"/>
      <c r="BX907" s="36"/>
      <c r="BY907" s="36"/>
      <c r="BZ907" s="36"/>
      <c r="CA907" s="36"/>
      <c r="CB907" s="36"/>
      <c r="CC907" s="36"/>
      <c r="CD907" s="36"/>
      <c r="CE907" s="36"/>
      <c r="CF907" s="36"/>
      <c r="CG907" s="36"/>
      <c r="CH907" s="36"/>
      <c r="CI907" s="36"/>
      <c r="CJ907" s="36"/>
      <c r="CK907" s="36"/>
      <c r="CL907" s="36"/>
      <c r="CM907" s="36"/>
      <c r="CN907" s="36"/>
      <c r="CO907" s="36"/>
      <c r="CP907" s="36"/>
      <c r="CQ907" s="36"/>
      <c r="CR907" s="36"/>
      <c r="CS907" s="36"/>
      <c r="CT907" s="36"/>
      <c r="CU907" s="36"/>
      <c r="CV907" s="36"/>
      <c r="CW907" s="36"/>
      <c r="CX907" s="36"/>
      <c r="CY907" s="36"/>
      <c r="CZ907" s="36"/>
      <c r="DA907" s="36"/>
      <c r="DB907" s="36"/>
      <c r="DC907" s="36"/>
      <c r="DD907" s="36"/>
      <c r="DE907" s="36"/>
      <c r="DF907" s="36"/>
      <c r="DG907" s="36"/>
      <c r="DH907" s="36"/>
      <c r="DI907" s="36"/>
      <c r="DJ907" s="36"/>
      <c r="DK907" s="36"/>
      <c r="DL907" s="36"/>
      <c r="DM907" s="36"/>
      <c r="DN907" s="36"/>
      <c r="DO907" s="36"/>
      <c r="DP907" s="36"/>
      <c r="DQ907" s="36"/>
      <c r="DR907" s="36"/>
      <c r="DS907" s="36"/>
      <c r="DT907" s="36"/>
      <c r="DU907" s="36"/>
      <c r="DV907" s="36"/>
      <c r="DW907" s="36"/>
      <c r="DX907" s="36"/>
      <c r="DY907" s="36"/>
      <c r="DZ907" s="36"/>
      <c r="EA907" s="36"/>
      <c r="EB907" s="36"/>
      <c r="EC907" s="36"/>
      <c r="ED907" s="36"/>
      <c r="EE907" s="36"/>
      <c r="EF907" s="36"/>
      <c r="EG907" s="36"/>
      <c r="EH907" s="36"/>
      <c r="EI907" s="36"/>
      <c r="EJ907" s="36"/>
      <c r="EK907" s="36"/>
      <c r="EL907" s="36"/>
      <c r="EM907" s="36"/>
      <c r="EN907" s="36"/>
      <c r="EO907" s="36"/>
      <c r="EP907" s="36"/>
      <c r="EQ907" s="36"/>
      <c r="ER907" s="36"/>
      <c r="ES907" s="36"/>
      <c r="ET907" s="36"/>
      <c r="EU907" s="36"/>
      <c r="EV907" s="36"/>
      <c r="EW907" s="36"/>
      <c r="EX907" s="36"/>
      <c r="EY907" s="36"/>
      <c r="EZ907" s="36"/>
      <c r="FA907" s="36"/>
      <c r="FB907" s="36"/>
      <c r="FC907" s="36"/>
      <c r="FD907" s="36"/>
      <c r="FE907" s="36"/>
      <c r="FF907" s="36"/>
      <c r="FG907" s="36"/>
      <c r="FH907" s="36"/>
      <c r="FI907" s="36"/>
      <c r="FJ907" s="36"/>
      <c r="FK907" s="36"/>
      <c r="FL907" s="36"/>
      <c r="FM907" s="36"/>
      <c r="FN907" s="36"/>
      <c r="FO907" s="36"/>
      <c r="FP907" s="36"/>
      <c r="FQ907" s="36"/>
      <c r="FR907" s="36"/>
      <c r="FS907" s="36"/>
      <c r="FT907" s="36"/>
      <c r="FU907" s="36"/>
      <c r="FV907" s="36"/>
      <c r="FW907" s="36"/>
      <c r="FX907" s="36"/>
      <c r="FY907" s="36"/>
      <c r="FZ907" s="36"/>
      <c r="GA907" s="36"/>
      <c r="GB907" s="36"/>
      <c r="GC907" s="36"/>
      <c r="GD907" s="36"/>
      <c r="GE907" s="37"/>
    </row>
    <row r="908" spans="1:187" s="25" customFormat="1" ht="20.149999999999999" customHeight="1" x14ac:dyDescent="0.35">
      <c r="A908" s="212"/>
      <c r="B908" s="214"/>
      <c r="C908" s="216"/>
      <c r="D908" s="216"/>
      <c r="E908" s="218"/>
      <c r="F908" s="200"/>
      <c r="G908" s="28" t="s">
        <v>44</v>
      </c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38"/>
      <c r="CM908" s="38"/>
      <c r="CN908" s="38"/>
      <c r="CO908" s="38"/>
      <c r="CP908" s="38"/>
      <c r="CQ908" s="38"/>
      <c r="CR908" s="38"/>
      <c r="CS908" s="38"/>
      <c r="CT908" s="38"/>
      <c r="CU908" s="38"/>
      <c r="CV908" s="38"/>
      <c r="CW908" s="38"/>
      <c r="CX908" s="38"/>
      <c r="CY908" s="38"/>
      <c r="CZ908" s="38"/>
      <c r="DA908" s="38"/>
      <c r="DB908" s="38"/>
      <c r="DC908" s="38"/>
      <c r="DD908" s="38"/>
      <c r="DE908" s="38"/>
      <c r="DF908" s="38"/>
      <c r="DG908" s="38"/>
      <c r="DH908" s="38"/>
      <c r="DI908" s="38"/>
      <c r="DJ908" s="38"/>
      <c r="DK908" s="38"/>
      <c r="DL908" s="38"/>
      <c r="DM908" s="38"/>
      <c r="DN908" s="38"/>
      <c r="DO908" s="38"/>
      <c r="DP908" s="38"/>
      <c r="DQ908" s="38"/>
      <c r="DR908" s="38"/>
      <c r="DS908" s="38"/>
      <c r="DT908" s="38"/>
      <c r="DU908" s="38"/>
      <c r="DV908" s="38"/>
      <c r="DW908" s="38"/>
      <c r="DX908" s="38"/>
      <c r="DY908" s="38"/>
      <c r="DZ908" s="38"/>
      <c r="EA908" s="38"/>
      <c r="EB908" s="38"/>
      <c r="EC908" s="38"/>
      <c r="ED908" s="38"/>
      <c r="EE908" s="38"/>
      <c r="EF908" s="38"/>
      <c r="EG908" s="38"/>
      <c r="EH908" s="38"/>
      <c r="EI908" s="38"/>
      <c r="EJ908" s="38"/>
      <c r="EK908" s="38"/>
      <c r="EL908" s="38"/>
      <c r="EM908" s="38"/>
      <c r="EN908" s="38"/>
      <c r="EO908" s="38"/>
      <c r="EP908" s="38"/>
      <c r="EQ908" s="38"/>
      <c r="ER908" s="38"/>
      <c r="ES908" s="38"/>
      <c r="ET908" s="38"/>
      <c r="EU908" s="38"/>
      <c r="EV908" s="38"/>
      <c r="EW908" s="38"/>
      <c r="EX908" s="38"/>
      <c r="EY908" s="38"/>
      <c r="EZ908" s="38"/>
      <c r="FA908" s="38"/>
      <c r="FB908" s="38"/>
      <c r="FC908" s="38"/>
      <c r="FD908" s="38"/>
      <c r="FE908" s="38"/>
      <c r="FF908" s="38"/>
      <c r="FG908" s="38"/>
      <c r="FH908" s="38"/>
      <c r="FI908" s="38"/>
      <c r="FJ908" s="38"/>
      <c r="FK908" s="38"/>
      <c r="FL908" s="38"/>
      <c r="FM908" s="38"/>
      <c r="FN908" s="38"/>
      <c r="FO908" s="38"/>
      <c r="FP908" s="38"/>
      <c r="FQ908" s="38"/>
      <c r="FR908" s="38"/>
      <c r="FS908" s="38"/>
      <c r="FT908" s="38"/>
      <c r="FU908" s="38"/>
      <c r="FV908" s="38"/>
      <c r="FW908" s="38"/>
      <c r="FX908" s="38"/>
      <c r="FY908" s="38"/>
      <c r="FZ908" s="38"/>
      <c r="GA908" s="38"/>
      <c r="GB908" s="38"/>
      <c r="GC908" s="38"/>
      <c r="GD908" s="38"/>
      <c r="GE908" s="39"/>
    </row>
    <row r="909" spans="1:187" s="25" customFormat="1" ht="20.149999999999999" customHeight="1" x14ac:dyDescent="0.35">
      <c r="A909" s="203">
        <f t="shared" ref="A909" si="725">A907+1</f>
        <v>447</v>
      </c>
      <c r="B909" s="205" t="str">
        <f ca="1">HYPERLINK("#"&amp;"PAINEL!"&amp;ADDRESS(ROW(PAINEL!$B$40)+$A909,2),TRIM(INDIRECT("PAINEL!"&amp;ADDRESS(ROW(PAINEL!$B$40)+$A909,COLUMN(LANÇAMENTOS!C905)))))</f>
        <v/>
      </c>
      <c r="C909" s="207" t="str">
        <f ca="1">TRIM(INDIRECT("PAINEL!"&amp;ADDRESS(ROW(PAINEL!$B$40)+$A909,COLUMN(LANÇAMENTOS!E905))))</f>
        <v/>
      </c>
      <c r="D909" s="207" t="str">
        <f ca="1">TRIM(INDIRECT("PAINEL!"&amp;ADDRESS(ROW(PAINEL!$B$40)+$A909,COLUMN(LANÇAMENTOS!K905))))</f>
        <v/>
      </c>
      <c r="E909" s="209"/>
      <c r="F909" s="201" t="str">
        <f t="shared" ref="F909" ca="1" si="726">IF(B909&lt;&gt;"",E909+SUM(H909:GE909)-SUM(H910:GE910),"")</f>
        <v/>
      </c>
      <c r="G909" s="29" t="s">
        <v>43</v>
      </c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  <c r="CH909" s="40"/>
      <c r="CI909" s="40"/>
      <c r="CJ909" s="40"/>
      <c r="CK909" s="40"/>
      <c r="CL909" s="40"/>
      <c r="CM909" s="40"/>
      <c r="CN909" s="40"/>
      <c r="CO909" s="40"/>
      <c r="CP909" s="40"/>
      <c r="CQ909" s="40"/>
      <c r="CR909" s="40"/>
      <c r="CS909" s="40"/>
      <c r="CT909" s="40"/>
      <c r="CU909" s="40"/>
      <c r="CV909" s="40"/>
      <c r="CW909" s="40"/>
      <c r="CX909" s="40"/>
      <c r="CY909" s="40"/>
      <c r="CZ909" s="40"/>
      <c r="DA909" s="40"/>
      <c r="DB909" s="40"/>
      <c r="DC909" s="40"/>
      <c r="DD909" s="40"/>
      <c r="DE909" s="40"/>
      <c r="DF909" s="40"/>
      <c r="DG909" s="40"/>
      <c r="DH909" s="40"/>
      <c r="DI909" s="40"/>
      <c r="DJ909" s="40"/>
      <c r="DK909" s="40"/>
      <c r="DL909" s="40"/>
      <c r="DM909" s="40"/>
      <c r="DN909" s="40"/>
      <c r="DO909" s="40"/>
      <c r="DP909" s="40"/>
      <c r="DQ909" s="40"/>
      <c r="DR909" s="40"/>
      <c r="DS909" s="40"/>
      <c r="DT909" s="40"/>
      <c r="DU909" s="40"/>
      <c r="DV909" s="40"/>
      <c r="DW909" s="40"/>
      <c r="DX909" s="40"/>
      <c r="DY909" s="40"/>
      <c r="DZ909" s="40"/>
      <c r="EA909" s="40"/>
      <c r="EB909" s="40"/>
      <c r="EC909" s="40"/>
      <c r="ED909" s="40"/>
      <c r="EE909" s="40"/>
      <c r="EF909" s="40"/>
      <c r="EG909" s="40"/>
      <c r="EH909" s="40"/>
      <c r="EI909" s="40"/>
      <c r="EJ909" s="40"/>
      <c r="EK909" s="40"/>
      <c r="EL909" s="40"/>
      <c r="EM909" s="40"/>
      <c r="EN909" s="40"/>
      <c r="EO909" s="40"/>
      <c r="EP909" s="40"/>
      <c r="EQ909" s="40"/>
      <c r="ER909" s="40"/>
      <c r="ES909" s="40"/>
      <c r="ET909" s="40"/>
      <c r="EU909" s="40"/>
      <c r="EV909" s="40"/>
      <c r="EW909" s="40"/>
      <c r="EX909" s="40"/>
      <c r="EY909" s="40"/>
      <c r="EZ909" s="40"/>
      <c r="FA909" s="40"/>
      <c r="FB909" s="40"/>
      <c r="FC909" s="40"/>
      <c r="FD909" s="40"/>
      <c r="FE909" s="40"/>
      <c r="FF909" s="40"/>
      <c r="FG909" s="40"/>
      <c r="FH909" s="40"/>
      <c r="FI909" s="40"/>
      <c r="FJ909" s="40"/>
      <c r="FK909" s="40"/>
      <c r="FL909" s="40"/>
      <c r="FM909" s="40"/>
      <c r="FN909" s="40"/>
      <c r="FO909" s="40"/>
      <c r="FP909" s="40"/>
      <c r="FQ909" s="40"/>
      <c r="FR909" s="40"/>
      <c r="FS909" s="40"/>
      <c r="FT909" s="40"/>
      <c r="FU909" s="40"/>
      <c r="FV909" s="40"/>
      <c r="FW909" s="40"/>
      <c r="FX909" s="40"/>
      <c r="FY909" s="40"/>
      <c r="FZ909" s="40"/>
      <c r="GA909" s="40"/>
      <c r="GB909" s="40"/>
      <c r="GC909" s="40"/>
      <c r="GD909" s="40"/>
      <c r="GE909" s="41"/>
    </row>
    <row r="910" spans="1:187" s="25" customFormat="1" ht="20.149999999999999" customHeight="1" x14ac:dyDescent="0.35">
      <c r="A910" s="204"/>
      <c r="B910" s="206"/>
      <c r="C910" s="208"/>
      <c r="D910" s="208"/>
      <c r="E910" s="210"/>
      <c r="F910" s="202"/>
      <c r="G910" s="26" t="s">
        <v>44</v>
      </c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DN910" s="35"/>
      <c r="DO910" s="35"/>
      <c r="DP910" s="35"/>
      <c r="DQ910" s="35"/>
      <c r="DR910" s="35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  <c r="FL910" s="35"/>
      <c r="FM910" s="35"/>
      <c r="FN910" s="35"/>
      <c r="FO910" s="35"/>
      <c r="FP910" s="35"/>
      <c r="FQ910" s="35"/>
      <c r="FR910" s="35"/>
      <c r="FS910" s="35"/>
      <c r="FT910" s="35"/>
      <c r="FU910" s="35"/>
      <c r="FV910" s="35"/>
      <c r="FW910" s="35"/>
      <c r="FX910" s="35"/>
      <c r="FY910" s="35"/>
      <c r="FZ910" s="35"/>
      <c r="GA910" s="35"/>
      <c r="GB910" s="35"/>
      <c r="GC910" s="35"/>
      <c r="GD910" s="35"/>
      <c r="GE910" s="42"/>
    </row>
    <row r="911" spans="1:187" s="25" customFormat="1" ht="20.149999999999999" customHeight="1" x14ac:dyDescent="0.35">
      <c r="A911" s="211">
        <f t="shared" si="687"/>
        <v>448</v>
      </c>
      <c r="B911" s="213" t="str">
        <f ca="1">HYPERLINK("#"&amp;"PAINEL!"&amp;ADDRESS(ROW(PAINEL!$B$40)+$A911,2),TRIM(INDIRECT("PAINEL!"&amp;ADDRESS(ROW(PAINEL!$B$40)+$A911,COLUMN(LANÇAMENTOS!C907)))))</f>
        <v/>
      </c>
      <c r="C911" s="215" t="str">
        <f ca="1">TRIM(INDIRECT("PAINEL!"&amp;ADDRESS(ROW(PAINEL!$B$40)+$A911,COLUMN(LANÇAMENTOS!E907))))</f>
        <v/>
      </c>
      <c r="D911" s="215" t="str">
        <f ca="1">TRIM(INDIRECT("PAINEL!"&amp;ADDRESS(ROW(PAINEL!$B$40)+$A911,COLUMN(LANÇAMENTOS!K907))))</f>
        <v/>
      </c>
      <c r="E911" s="217"/>
      <c r="F911" s="199" t="str">
        <f t="shared" ref="F911" ca="1" si="727">IF(B911&lt;&gt;"",E911+SUM(H911:GE911)-SUM(H912:GE912),"")</f>
        <v/>
      </c>
      <c r="G911" s="27" t="s">
        <v>43</v>
      </c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36"/>
      <c r="BD911" s="36"/>
      <c r="BE911" s="36"/>
      <c r="BF911" s="36"/>
      <c r="BG911" s="36"/>
      <c r="BH911" s="36"/>
      <c r="BI911" s="36"/>
      <c r="BJ911" s="36"/>
      <c r="BK911" s="36"/>
      <c r="BL911" s="36"/>
      <c r="BM911" s="36"/>
      <c r="BN911" s="36"/>
      <c r="BO911" s="36"/>
      <c r="BP911" s="36"/>
      <c r="BQ911" s="36"/>
      <c r="BR911" s="36"/>
      <c r="BS911" s="36"/>
      <c r="BT911" s="36"/>
      <c r="BU911" s="36"/>
      <c r="BV911" s="36"/>
      <c r="BW911" s="36"/>
      <c r="BX911" s="36"/>
      <c r="BY911" s="36"/>
      <c r="BZ911" s="36"/>
      <c r="CA911" s="36"/>
      <c r="CB911" s="36"/>
      <c r="CC911" s="36"/>
      <c r="CD911" s="36"/>
      <c r="CE911" s="36"/>
      <c r="CF911" s="36"/>
      <c r="CG911" s="36"/>
      <c r="CH911" s="36"/>
      <c r="CI911" s="36"/>
      <c r="CJ911" s="36"/>
      <c r="CK911" s="36"/>
      <c r="CL911" s="36"/>
      <c r="CM911" s="36"/>
      <c r="CN911" s="36"/>
      <c r="CO911" s="36"/>
      <c r="CP911" s="36"/>
      <c r="CQ911" s="36"/>
      <c r="CR911" s="36"/>
      <c r="CS911" s="36"/>
      <c r="CT911" s="36"/>
      <c r="CU911" s="36"/>
      <c r="CV911" s="36"/>
      <c r="CW911" s="36"/>
      <c r="CX911" s="36"/>
      <c r="CY911" s="36"/>
      <c r="CZ911" s="36"/>
      <c r="DA911" s="36"/>
      <c r="DB911" s="36"/>
      <c r="DC911" s="36"/>
      <c r="DD911" s="36"/>
      <c r="DE911" s="36"/>
      <c r="DF911" s="36"/>
      <c r="DG911" s="36"/>
      <c r="DH911" s="36"/>
      <c r="DI911" s="36"/>
      <c r="DJ911" s="36"/>
      <c r="DK911" s="36"/>
      <c r="DL911" s="36"/>
      <c r="DM911" s="36"/>
      <c r="DN911" s="36"/>
      <c r="DO911" s="36"/>
      <c r="DP911" s="36"/>
      <c r="DQ911" s="36"/>
      <c r="DR911" s="36"/>
      <c r="DS911" s="36"/>
      <c r="DT911" s="36"/>
      <c r="DU911" s="36"/>
      <c r="DV911" s="36"/>
      <c r="DW911" s="36"/>
      <c r="DX911" s="36"/>
      <c r="DY911" s="36"/>
      <c r="DZ911" s="36"/>
      <c r="EA911" s="36"/>
      <c r="EB911" s="36"/>
      <c r="EC911" s="36"/>
      <c r="ED911" s="36"/>
      <c r="EE911" s="36"/>
      <c r="EF911" s="36"/>
      <c r="EG911" s="36"/>
      <c r="EH911" s="36"/>
      <c r="EI911" s="36"/>
      <c r="EJ911" s="36"/>
      <c r="EK911" s="36"/>
      <c r="EL911" s="36"/>
      <c r="EM911" s="36"/>
      <c r="EN911" s="36"/>
      <c r="EO911" s="36"/>
      <c r="EP911" s="36"/>
      <c r="EQ911" s="36"/>
      <c r="ER911" s="36"/>
      <c r="ES911" s="36"/>
      <c r="ET911" s="36"/>
      <c r="EU911" s="36"/>
      <c r="EV911" s="36"/>
      <c r="EW911" s="36"/>
      <c r="EX911" s="36"/>
      <c r="EY911" s="36"/>
      <c r="EZ911" s="36"/>
      <c r="FA911" s="36"/>
      <c r="FB911" s="36"/>
      <c r="FC911" s="36"/>
      <c r="FD911" s="36"/>
      <c r="FE911" s="36"/>
      <c r="FF911" s="36"/>
      <c r="FG911" s="36"/>
      <c r="FH911" s="36"/>
      <c r="FI911" s="36"/>
      <c r="FJ911" s="36"/>
      <c r="FK911" s="36"/>
      <c r="FL911" s="36"/>
      <c r="FM911" s="36"/>
      <c r="FN911" s="36"/>
      <c r="FO911" s="36"/>
      <c r="FP911" s="36"/>
      <c r="FQ911" s="36"/>
      <c r="FR911" s="36"/>
      <c r="FS911" s="36"/>
      <c r="FT911" s="36"/>
      <c r="FU911" s="36"/>
      <c r="FV911" s="36"/>
      <c r="FW911" s="36"/>
      <c r="FX911" s="36"/>
      <c r="FY911" s="36"/>
      <c r="FZ911" s="36"/>
      <c r="GA911" s="36"/>
      <c r="GB911" s="36"/>
      <c r="GC911" s="36"/>
      <c r="GD911" s="36"/>
      <c r="GE911" s="37"/>
    </row>
    <row r="912" spans="1:187" s="25" customFormat="1" ht="20.149999999999999" customHeight="1" x14ac:dyDescent="0.35">
      <c r="A912" s="212"/>
      <c r="B912" s="214"/>
      <c r="C912" s="216"/>
      <c r="D912" s="216"/>
      <c r="E912" s="218"/>
      <c r="F912" s="200"/>
      <c r="G912" s="28" t="s">
        <v>44</v>
      </c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38"/>
      <c r="CM912" s="38"/>
      <c r="CN912" s="38"/>
      <c r="CO912" s="38"/>
      <c r="CP912" s="38"/>
      <c r="CQ912" s="38"/>
      <c r="CR912" s="38"/>
      <c r="CS912" s="38"/>
      <c r="CT912" s="38"/>
      <c r="CU912" s="38"/>
      <c r="CV912" s="38"/>
      <c r="CW912" s="38"/>
      <c r="CX912" s="38"/>
      <c r="CY912" s="38"/>
      <c r="CZ912" s="38"/>
      <c r="DA912" s="38"/>
      <c r="DB912" s="38"/>
      <c r="DC912" s="38"/>
      <c r="DD912" s="38"/>
      <c r="DE912" s="38"/>
      <c r="DF912" s="38"/>
      <c r="DG912" s="38"/>
      <c r="DH912" s="38"/>
      <c r="DI912" s="38"/>
      <c r="DJ912" s="38"/>
      <c r="DK912" s="38"/>
      <c r="DL912" s="38"/>
      <c r="DM912" s="38"/>
      <c r="DN912" s="38"/>
      <c r="DO912" s="38"/>
      <c r="DP912" s="38"/>
      <c r="DQ912" s="38"/>
      <c r="DR912" s="38"/>
      <c r="DS912" s="38"/>
      <c r="DT912" s="38"/>
      <c r="DU912" s="38"/>
      <c r="DV912" s="38"/>
      <c r="DW912" s="38"/>
      <c r="DX912" s="38"/>
      <c r="DY912" s="38"/>
      <c r="DZ912" s="38"/>
      <c r="EA912" s="38"/>
      <c r="EB912" s="38"/>
      <c r="EC912" s="38"/>
      <c r="ED912" s="38"/>
      <c r="EE912" s="38"/>
      <c r="EF912" s="38"/>
      <c r="EG912" s="38"/>
      <c r="EH912" s="38"/>
      <c r="EI912" s="38"/>
      <c r="EJ912" s="38"/>
      <c r="EK912" s="38"/>
      <c r="EL912" s="38"/>
      <c r="EM912" s="38"/>
      <c r="EN912" s="38"/>
      <c r="EO912" s="38"/>
      <c r="EP912" s="38"/>
      <c r="EQ912" s="38"/>
      <c r="ER912" s="38"/>
      <c r="ES912" s="38"/>
      <c r="ET912" s="38"/>
      <c r="EU912" s="38"/>
      <c r="EV912" s="38"/>
      <c r="EW912" s="38"/>
      <c r="EX912" s="38"/>
      <c r="EY912" s="38"/>
      <c r="EZ912" s="38"/>
      <c r="FA912" s="38"/>
      <c r="FB912" s="38"/>
      <c r="FC912" s="38"/>
      <c r="FD912" s="38"/>
      <c r="FE912" s="38"/>
      <c r="FF912" s="38"/>
      <c r="FG912" s="38"/>
      <c r="FH912" s="38"/>
      <c r="FI912" s="38"/>
      <c r="FJ912" s="38"/>
      <c r="FK912" s="38"/>
      <c r="FL912" s="38"/>
      <c r="FM912" s="38"/>
      <c r="FN912" s="38"/>
      <c r="FO912" s="38"/>
      <c r="FP912" s="38"/>
      <c r="FQ912" s="38"/>
      <c r="FR912" s="38"/>
      <c r="FS912" s="38"/>
      <c r="FT912" s="38"/>
      <c r="FU912" s="38"/>
      <c r="FV912" s="38"/>
      <c r="FW912" s="38"/>
      <c r="FX912" s="38"/>
      <c r="FY912" s="38"/>
      <c r="FZ912" s="38"/>
      <c r="GA912" s="38"/>
      <c r="GB912" s="38"/>
      <c r="GC912" s="38"/>
      <c r="GD912" s="38"/>
      <c r="GE912" s="39"/>
    </row>
    <row r="913" spans="1:187" s="25" customFormat="1" ht="20.149999999999999" customHeight="1" x14ac:dyDescent="0.35">
      <c r="A913" s="203">
        <f t="shared" ref="A913" si="728">A911+1</f>
        <v>449</v>
      </c>
      <c r="B913" s="205" t="str">
        <f ca="1">HYPERLINK("#"&amp;"PAINEL!"&amp;ADDRESS(ROW(PAINEL!$B$40)+$A913,2),TRIM(INDIRECT("PAINEL!"&amp;ADDRESS(ROW(PAINEL!$B$40)+$A913,COLUMN(LANÇAMENTOS!C909)))))</f>
        <v/>
      </c>
      <c r="C913" s="207" t="str">
        <f ca="1">TRIM(INDIRECT("PAINEL!"&amp;ADDRESS(ROW(PAINEL!$B$40)+$A913,COLUMN(LANÇAMENTOS!E909))))</f>
        <v/>
      </c>
      <c r="D913" s="207" t="str">
        <f ca="1">TRIM(INDIRECT("PAINEL!"&amp;ADDRESS(ROW(PAINEL!$B$40)+$A913,COLUMN(LANÇAMENTOS!K909))))</f>
        <v/>
      </c>
      <c r="E913" s="209"/>
      <c r="F913" s="201" t="str">
        <f t="shared" ref="F913" ca="1" si="729">IF(B913&lt;&gt;"",E913+SUM(H913:GE913)-SUM(H914:GE914),"")</f>
        <v/>
      </c>
      <c r="G913" s="29" t="s">
        <v>43</v>
      </c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  <c r="CH913" s="40"/>
      <c r="CI913" s="40"/>
      <c r="CJ913" s="40"/>
      <c r="CK913" s="40"/>
      <c r="CL913" s="40"/>
      <c r="CM913" s="40"/>
      <c r="CN913" s="40"/>
      <c r="CO913" s="40"/>
      <c r="CP913" s="40"/>
      <c r="CQ913" s="40"/>
      <c r="CR913" s="40"/>
      <c r="CS913" s="40"/>
      <c r="CT913" s="40"/>
      <c r="CU913" s="40"/>
      <c r="CV913" s="40"/>
      <c r="CW913" s="40"/>
      <c r="CX913" s="40"/>
      <c r="CY913" s="40"/>
      <c r="CZ913" s="40"/>
      <c r="DA913" s="40"/>
      <c r="DB913" s="40"/>
      <c r="DC913" s="40"/>
      <c r="DD913" s="40"/>
      <c r="DE913" s="40"/>
      <c r="DF913" s="40"/>
      <c r="DG913" s="40"/>
      <c r="DH913" s="40"/>
      <c r="DI913" s="40"/>
      <c r="DJ913" s="40"/>
      <c r="DK913" s="40"/>
      <c r="DL913" s="40"/>
      <c r="DM913" s="40"/>
      <c r="DN913" s="40"/>
      <c r="DO913" s="40"/>
      <c r="DP913" s="40"/>
      <c r="DQ913" s="40"/>
      <c r="DR913" s="40"/>
      <c r="DS913" s="40"/>
      <c r="DT913" s="40"/>
      <c r="DU913" s="40"/>
      <c r="DV913" s="40"/>
      <c r="DW913" s="40"/>
      <c r="DX913" s="40"/>
      <c r="DY913" s="40"/>
      <c r="DZ913" s="40"/>
      <c r="EA913" s="40"/>
      <c r="EB913" s="40"/>
      <c r="EC913" s="40"/>
      <c r="ED913" s="40"/>
      <c r="EE913" s="40"/>
      <c r="EF913" s="40"/>
      <c r="EG913" s="40"/>
      <c r="EH913" s="40"/>
      <c r="EI913" s="40"/>
      <c r="EJ913" s="40"/>
      <c r="EK913" s="40"/>
      <c r="EL913" s="40"/>
      <c r="EM913" s="40"/>
      <c r="EN913" s="40"/>
      <c r="EO913" s="40"/>
      <c r="EP913" s="40"/>
      <c r="EQ913" s="40"/>
      <c r="ER913" s="40"/>
      <c r="ES913" s="40"/>
      <c r="ET913" s="40"/>
      <c r="EU913" s="40"/>
      <c r="EV913" s="40"/>
      <c r="EW913" s="40"/>
      <c r="EX913" s="40"/>
      <c r="EY913" s="40"/>
      <c r="EZ913" s="40"/>
      <c r="FA913" s="40"/>
      <c r="FB913" s="40"/>
      <c r="FC913" s="40"/>
      <c r="FD913" s="40"/>
      <c r="FE913" s="40"/>
      <c r="FF913" s="40"/>
      <c r="FG913" s="40"/>
      <c r="FH913" s="40"/>
      <c r="FI913" s="40"/>
      <c r="FJ913" s="40"/>
      <c r="FK913" s="40"/>
      <c r="FL913" s="40"/>
      <c r="FM913" s="40"/>
      <c r="FN913" s="40"/>
      <c r="FO913" s="40"/>
      <c r="FP913" s="40"/>
      <c r="FQ913" s="40"/>
      <c r="FR913" s="40"/>
      <c r="FS913" s="40"/>
      <c r="FT913" s="40"/>
      <c r="FU913" s="40"/>
      <c r="FV913" s="40"/>
      <c r="FW913" s="40"/>
      <c r="FX913" s="40"/>
      <c r="FY913" s="40"/>
      <c r="FZ913" s="40"/>
      <c r="GA913" s="40"/>
      <c r="GB913" s="40"/>
      <c r="GC913" s="40"/>
      <c r="GD913" s="40"/>
      <c r="GE913" s="41"/>
    </row>
    <row r="914" spans="1:187" s="25" customFormat="1" ht="20.149999999999999" customHeight="1" x14ac:dyDescent="0.35">
      <c r="A914" s="204"/>
      <c r="B914" s="206"/>
      <c r="C914" s="208"/>
      <c r="D914" s="208"/>
      <c r="E914" s="210"/>
      <c r="F914" s="202"/>
      <c r="G914" s="26" t="s">
        <v>44</v>
      </c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DN914" s="35"/>
      <c r="DO914" s="35"/>
      <c r="DP914" s="35"/>
      <c r="DQ914" s="35"/>
      <c r="DR914" s="35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  <c r="FL914" s="35"/>
      <c r="FM914" s="35"/>
      <c r="FN914" s="35"/>
      <c r="FO914" s="35"/>
      <c r="FP914" s="35"/>
      <c r="FQ914" s="35"/>
      <c r="FR914" s="35"/>
      <c r="FS914" s="35"/>
      <c r="FT914" s="35"/>
      <c r="FU914" s="35"/>
      <c r="FV914" s="35"/>
      <c r="FW914" s="35"/>
      <c r="FX914" s="35"/>
      <c r="FY914" s="35"/>
      <c r="FZ914" s="35"/>
      <c r="GA914" s="35"/>
      <c r="GB914" s="35"/>
      <c r="GC914" s="35"/>
      <c r="GD914" s="35"/>
      <c r="GE914" s="42"/>
    </row>
    <row r="915" spans="1:187" s="25" customFormat="1" ht="20.149999999999999" customHeight="1" x14ac:dyDescent="0.35">
      <c r="A915" s="211">
        <f t="shared" si="687"/>
        <v>450</v>
      </c>
      <c r="B915" s="213" t="str">
        <f ca="1">HYPERLINK("#"&amp;"PAINEL!"&amp;ADDRESS(ROW(PAINEL!$B$40)+$A915,2),TRIM(INDIRECT("PAINEL!"&amp;ADDRESS(ROW(PAINEL!$B$40)+$A915,COLUMN(LANÇAMENTOS!C911)))))</f>
        <v/>
      </c>
      <c r="C915" s="215" t="str">
        <f ca="1">TRIM(INDIRECT("PAINEL!"&amp;ADDRESS(ROW(PAINEL!$B$40)+$A915,COLUMN(LANÇAMENTOS!E911))))</f>
        <v/>
      </c>
      <c r="D915" s="215" t="str">
        <f ca="1">TRIM(INDIRECT("PAINEL!"&amp;ADDRESS(ROW(PAINEL!$B$40)+$A915,COLUMN(LANÇAMENTOS!K911))))</f>
        <v/>
      </c>
      <c r="E915" s="217"/>
      <c r="F915" s="199" t="str">
        <f t="shared" ref="F915" ca="1" si="730">IF(B915&lt;&gt;"",E915+SUM(H915:GE915)-SUM(H916:GE916),"")</f>
        <v/>
      </c>
      <c r="G915" s="27" t="s">
        <v>43</v>
      </c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36"/>
      <c r="BD915" s="36"/>
      <c r="BE915" s="36"/>
      <c r="BF915" s="36"/>
      <c r="BG915" s="36"/>
      <c r="BH915" s="36"/>
      <c r="BI915" s="36"/>
      <c r="BJ915" s="36"/>
      <c r="BK915" s="36"/>
      <c r="BL915" s="36"/>
      <c r="BM915" s="36"/>
      <c r="BN915" s="36"/>
      <c r="BO915" s="36"/>
      <c r="BP915" s="36"/>
      <c r="BQ915" s="36"/>
      <c r="BR915" s="36"/>
      <c r="BS915" s="36"/>
      <c r="BT915" s="36"/>
      <c r="BU915" s="36"/>
      <c r="BV915" s="36"/>
      <c r="BW915" s="36"/>
      <c r="BX915" s="36"/>
      <c r="BY915" s="36"/>
      <c r="BZ915" s="36"/>
      <c r="CA915" s="36"/>
      <c r="CB915" s="36"/>
      <c r="CC915" s="36"/>
      <c r="CD915" s="36"/>
      <c r="CE915" s="36"/>
      <c r="CF915" s="36"/>
      <c r="CG915" s="36"/>
      <c r="CH915" s="36"/>
      <c r="CI915" s="36"/>
      <c r="CJ915" s="36"/>
      <c r="CK915" s="36"/>
      <c r="CL915" s="36"/>
      <c r="CM915" s="36"/>
      <c r="CN915" s="36"/>
      <c r="CO915" s="36"/>
      <c r="CP915" s="36"/>
      <c r="CQ915" s="36"/>
      <c r="CR915" s="36"/>
      <c r="CS915" s="36"/>
      <c r="CT915" s="36"/>
      <c r="CU915" s="36"/>
      <c r="CV915" s="36"/>
      <c r="CW915" s="36"/>
      <c r="CX915" s="36"/>
      <c r="CY915" s="36"/>
      <c r="CZ915" s="36"/>
      <c r="DA915" s="36"/>
      <c r="DB915" s="36"/>
      <c r="DC915" s="36"/>
      <c r="DD915" s="36"/>
      <c r="DE915" s="36"/>
      <c r="DF915" s="36"/>
      <c r="DG915" s="36"/>
      <c r="DH915" s="36"/>
      <c r="DI915" s="36"/>
      <c r="DJ915" s="36"/>
      <c r="DK915" s="36"/>
      <c r="DL915" s="36"/>
      <c r="DM915" s="36"/>
      <c r="DN915" s="36"/>
      <c r="DO915" s="36"/>
      <c r="DP915" s="36"/>
      <c r="DQ915" s="36"/>
      <c r="DR915" s="36"/>
      <c r="DS915" s="36"/>
      <c r="DT915" s="36"/>
      <c r="DU915" s="36"/>
      <c r="DV915" s="36"/>
      <c r="DW915" s="36"/>
      <c r="DX915" s="36"/>
      <c r="DY915" s="36"/>
      <c r="DZ915" s="36"/>
      <c r="EA915" s="36"/>
      <c r="EB915" s="36"/>
      <c r="EC915" s="36"/>
      <c r="ED915" s="36"/>
      <c r="EE915" s="36"/>
      <c r="EF915" s="36"/>
      <c r="EG915" s="36"/>
      <c r="EH915" s="36"/>
      <c r="EI915" s="36"/>
      <c r="EJ915" s="36"/>
      <c r="EK915" s="36"/>
      <c r="EL915" s="36"/>
      <c r="EM915" s="36"/>
      <c r="EN915" s="36"/>
      <c r="EO915" s="36"/>
      <c r="EP915" s="36"/>
      <c r="EQ915" s="36"/>
      <c r="ER915" s="36"/>
      <c r="ES915" s="36"/>
      <c r="ET915" s="36"/>
      <c r="EU915" s="36"/>
      <c r="EV915" s="36"/>
      <c r="EW915" s="36"/>
      <c r="EX915" s="36"/>
      <c r="EY915" s="36"/>
      <c r="EZ915" s="36"/>
      <c r="FA915" s="36"/>
      <c r="FB915" s="36"/>
      <c r="FC915" s="36"/>
      <c r="FD915" s="36"/>
      <c r="FE915" s="36"/>
      <c r="FF915" s="36"/>
      <c r="FG915" s="36"/>
      <c r="FH915" s="36"/>
      <c r="FI915" s="36"/>
      <c r="FJ915" s="36"/>
      <c r="FK915" s="36"/>
      <c r="FL915" s="36"/>
      <c r="FM915" s="36"/>
      <c r="FN915" s="36"/>
      <c r="FO915" s="36"/>
      <c r="FP915" s="36"/>
      <c r="FQ915" s="36"/>
      <c r="FR915" s="36"/>
      <c r="FS915" s="36"/>
      <c r="FT915" s="36"/>
      <c r="FU915" s="36"/>
      <c r="FV915" s="36"/>
      <c r="FW915" s="36"/>
      <c r="FX915" s="36"/>
      <c r="FY915" s="36"/>
      <c r="FZ915" s="36"/>
      <c r="GA915" s="36"/>
      <c r="GB915" s="36"/>
      <c r="GC915" s="36"/>
      <c r="GD915" s="36"/>
      <c r="GE915" s="37"/>
    </row>
    <row r="916" spans="1:187" s="25" customFormat="1" ht="20.149999999999999" customHeight="1" x14ac:dyDescent="0.35">
      <c r="A916" s="212"/>
      <c r="B916" s="214"/>
      <c r="C916" s="216"/>
      <c r="D916" s="216"/>
      <c r="E916" s="218"/>
      <c r="F916" s="200"/>
      <c r="G916" s="28" t="s">
        <v>44</v>
      </c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38"/>
      <c r="CM916" s="38"/>
      <c r="CN916" s="38"/>
      <c r="CO916" s="38"/>
      <c r="CP916" s="38"/>
      <c r="CQ916" s="38"/>
      <c r="CR916" s="38"/>
      <c r="CS916" s="38"/>
      <c r="CT916" s="38"/>
      <c r="CU916" s="38"/>
      <c r="CV916" s="38"/>
      <c r="CW916" s="38"/>
      <c r="CX916" s="38"/>
      <c r="CY916" s="38"/>
      <c r="CZ916" s="38"/>
      <c r="DA916" s="38"/>
      <c r="DB916" s="38"/>
      <c r="DC916" s="38"/>
      <c r="DD916" s="38"/>
      <c r="DE916" s="38"/>
      <c r="DF916" s="38"/>
      <c r="DG916" s="38"/>
      <c r="DH916" s="38"/>
      <c r="DI916" s="38"/>
      <c r="DJ916" s="38"/>
      <c r="DK916" s="38"/>
      <c r="DL916" s="38"/>
      <c r="DM916" s="38"/>
      <c r="DN916" s="38"/>
      <c r="DO916" s="38"/>
      <c r="DP916" s="38"/>
      <c r="DQ916" s="38"/>
      <c r="DR916" s="38"/>
      <c r="DS916" s="38"/>
      <c r="DT916" s="38"/>
      <c r="DU916" s="38"/>
      <c r="DV916" s="38"/>
      <c r="DW916" s="38"/>
      <c r="DX916" s="38"/>
      <c r="DY916" s="38"/>
      <c r="DZ916" s="38"/>
      <c r="EA916" s="38"/>
      <c r="EB916" s="38"/>
      <c r="EC916" s="38"/>
      <c r="ED916" s="38"/>
      <c r="EE916" s="38"/>
      <c r="EF916" s="38"/>
      <c r="EG916" s="38"/>
      <c r="EH916" s="38"/>
      <c r="EI916" s="38"/>
      <c r="EJ916" s="38"/>
      <c r="EK916" s="38"/>
      <c r="EL916" s="38"/>
      <c r="EM916" s="38"/>
      <c r="EN916" s="38"/>
      <c r="EO916" s="38"/>
      <c r="EP916" s="38"/>
      <c r="EQ916" s="38"/>
      <c r="ER916" s="38"/>
      <c r="ES916" s="38"/>
      <c r="ET916" s="38"/>
      <c r="EU916" s="38"/>
      <c r="EV916" s="38"/>
      <c r="EW916" s="38"/>
      <c r="EX916" s="38"/>
      <c r="EY916" s="38"/>
      <c r="EZ916" s="38"/>
      <c r="FA916" s="38"/>
      <c r="FB916" s="38"/>
      <c r="FC916" s="38"/>
      <c r="FD916" s="38"/>
      <c r="FE916" s="38"/>
      <c r="FF916" s="38"/>
      <c r="FG916" s="38"/>
      <c r="FH916" s="38"/>
      <c r="FI916" s="38"/>
      <c r="FJ916" s="38"/>
      <c r="FK916" s="38"/>
      <c r="FL916" s="38"/>
      <c r="FM916" s="38"/>
      <c r="FN916" s="38"/>
      <c r="FO916" s="38"/>
      <c r="FP916" s="38"/>
      <c r="FQ916" s="38"/>
      <c r="FR916" s="38"/>
      <c r="FS916" s="38"/>
      <c r="FT916" s="38"/>
      <c r="FU916" s="38"/>
      <c r="FV916" s="38"/>
      <c r="FW916" s="38"/>
      <c r="FX916" s="38"/>
      <c r="FY916" s="38"/>
      <c r="FZ916" s="38"/>
      <c r="GA916" s="38"/>
      <c r="GB916" s="38"/>
      <c r="GC916" s="38"/>
      <c r="GD916" s="38"/>
      <c r="GE916" s="39"/>
    </row>
    <row r="917" spans="1:187" s="25" customFormat="1" ht="20.149999999999999" customHeight="1" x14ac:dyDescent="0.35">
      <c r="A917" s="203">
        <f t="shared" ref="A917" si="731">A915+1</f>
        <v>451</v>
      </c>
      <c r="B917" s="205" t="str">
        <f ca="1">HYPERLINK("#"&amp;"PAINEL!"&amp;ADDRESS(ROW(PAINEL!$B$40)+$A917,2),TRIM(INDIRECT("PAINEL!"&amp;ADDRESS(ROW(PAINEL!$B$40)+$A917,COLUMN(LANÇAMENTOS!C913)))))</f>
        <v/>
      </c>
      <c r="C917" s="207" t="str">
        <f ca="1">TRIM(INDIRECT("PAINEL!"&amp;ADDRESS(ROW(PAINEL!$B$40)+$A917,COLUMN(LANÇAMENTOS!E913))))</f>
        <v/>
      </c>
      <c r="D917" s="207" t="str">
        <f ca="1">TRIM(INDIRECT("PAINEL!"&amp;ADDRESS(ROW(PAINEL!$B$40)+$A917,COLUMN(LANÇAMENTOS!K913))))</f>
        <v/>
      </c>
      <c r="E917" s="209"/>
      <c r="F917" s="201" t="str">
        <f t="shared" ref="F917" ca="1" si="732">IF(B917&lt;&gt;"",E917+SUM(H917:GE917)-SUM(H918:GE918),"")</f>
        <v/>
      </c>
      <c r="G917" s="29" t="s">
        <v>43</v>
      </c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  <c r="CH917" s="40"/>
      <c r="CI917" s="40"/>
      <c r="CJ917" s="40"/>
      <c r="CK917" s="40"/>
      <c r="CL917" s="40"/>
      <c r="CM917" s="40"/>
      <c r="CN917" s="40"/>
      <c r="CO917" s="40"/>
      <c r="CP917" s="40"/>
      <c r="CQ917" s="40"/>
      <c r="CR917" s="40"/>
      <c r="CS917" s="40"/>
      <c r="CT917" s="40"/>
      <c r="CU917" s="40"/>
      <c r="CV917" s="40"/>
      <c r="CW917" s="40"/>
      <c r="CX917" s="40"/>
      <c r="CY917" s="40"/>
      <c r="CZ917" s="40"/>
      <c r="DA917" s="40"/>
      <c r="DB917" s="40"/>
      <c r="DC917" s="40"/>
      <c r="DD917" s="40"/>
      <c r="DE917" s="40"/>
      <c r="DF917" s="40"/>
      <c r="DG917" s="40"/>
      <c r="DH917" s="40"/>
      <c r="DI917" s="40"/>
      <c r="DJ917" s="40"/>
      <c r="DK917" s="40"/>
      <c r="DL917" s="40"/>
      <c r="DM917" s="40"/>
      <c r="DN917" s="40"/>
      <c r="DO917" s="40"/>
      <c r="DP917" s="40"/>
      <c r="DQ917" s="40"/>
      <c r="DR917" s="40"/>
      <c r="DS917" s="40"/>
      <c r="DT917" s="40"/>
      <c r="DU917" s="40"/>
      <c r="DV917" s="40"/>
      <c r="DW917" s="40"/>
      <c r="DX917" s="40"/>
      <c r="DY917" s="40"/>
      <c r="DZ917" s="40"/>
      <c r="EA917" s="40"/>
      <c r="EB917" s="40"/>
      <c r="EC917" s="40"/>
      <c r="ED917" s="40"/>
      <c r="EE917" s="40"/>
      <c r="EF917" s="40"/>
      <c r="EG917" s="40"/>
      <c r="EH917" s="40"/>
      <c r="EI917" s="40"/>
      <c r="EJ917" s="40"/>
      <c r="EK917" s="40"/>
      <c r="EL917" s="40"/>
      <c r="EM917" s="40"/>
      <c r="EN917" s="40"/>
      <c r="EO917" s="40"/>
      <c r="EP917" s="40"/>
      <c r="EQ917" s="40"/>
      <c r="ER917" s="40"/>
      <c r="ES917" s="40"/>
      <c r="ET917" s="40"/>
      <c r="EU917" s="40"/>
      <c r="EV917" s="40"/>
      <c r="EW917" s="40"/>
      <c r="EX917" s="40"/>
      <c r="EY917" s="40"/>
      <c r="EZ917" s="40"/>
      <c r="FA917" s="40"/>
      <c r="FB917" s="40"/>
      <c r="FC917" s="40"/>
      <c r="FD917" s="40"/>
      <c r="FE917" s="40"/>
      <c r="FF917" s="40"/>
      <c r="FG917" s="40"/>
      <c r="FH917" s="40"/>
      <c r="FI917" s="40"/>
      <c r="FJ917" s="40"/>
      <c r="FK917" s="40"/>
      <c r="FL917" s="40"/>
      <c r="FM917" s="40"/>
      <c r="FN917" s="40"/>
      <c r="FO917" s="40"/>
      <c r="FP917" s="40"/>
      <c r="FQ917" s="40"/>
      <c r="FR917" s="40"/>
      <c r="FS917" s="40"/>
      <c r="FT917" s="40"/>
      <c r="FU917" s="40"/>
      <c r="FV917" s="40"/>
      <c r="FW917" s="40"/>
      <c r="FX917" s="40"/>
      <c r="FY917" s="40"/>
      <c r="FZ917" s="40"/>
      <c r="GA917" s="40"/>
      <c r="GB917" s="40"/>
      <c r="GC917" s="40"/>
      <c r="GD917" s="40"/>
      <c r="GE917" s="41"/>
    </row>
    <row r="918" spans="1:187" s="25" customFormat="1" ht="20.149999999999999" customHeight="1" x14ac:dyDescent="0.35">
      <c r="A918" s="204"/>
      <c r="B918" s="206"/>
      <c r="C918" s="208"/>
      <c r="D918" s="208"/>
      <c r="E918" s="210"/>
      <c r="F918" s="202"/>
      <c r="G918" s="26" t="s">
        <v>44</v>
      </c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DN918" s="35"/>
      <c r="DO918" s="35"/>
      <c r="DP918" s="35"/>
      <c r="DQ918" s="35"/>
      <c r="DR918" s="35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  <c r="FL918" s="35"/>
      <c r="FM918" s="35"/>
      <c r="FN918" s="35"/>
      <c r="FO918" s="35"/>
      <c r="FP918" s="35"/>
      <c r="FQ918" s="35"/>
      <c r="FR918" s="35"/>
      <c r="FS918" s="35"/>
      <c r="FT918" s="35"/>
      <c r="FU918" s="35"/>
      <c r="FV918" s="35"/>
      <c r="FW918" s="35"/>
      <c r="FX918" s="35"/>
      <c r="FY918" s="35"/>
      <c r="FZ918" s="35"/>
      <c r="GA918" s="35"/>
      <c r="GB918" s="35"/>
      <c r="GC918" s="35"/>
      <c r="GD918" s="35"/>
      <c r="GE918" s="42"/>
    </row>
    <row r="919" spans="1:187" s="25" customFormat="1" ht="20.149999999999999" customHeight="1" x14ac:dyDescent="0.35">
      <c r="A919" s="211">
        <f t="shared" si="687"/>
        <v>452</v>
      </c>
      <c r="B919" s="213" t="str">
        <f ca="1">HYPERLINK("#"&amp;"PAINEL!"&amp;ADDRESS(ROW(PAINEL!$B$40)+$A919,2),TRIM(INDIRECT("PAINEL!"&amp;ADDRESS(ROW(PAINEL!$B$40)+$A919,COLUMN(LANÇAMENTOS!C915)))))</f>
        <v/>
      </c>
      <c r="C919" s="215" t="str">
        <f ca="1">TRIM(INDIRECT("PAINEL!"&amp;ADDRESS(ROW(PAINEL!$B$40)+$A919,COLUMN(LANÇAMENTOS!E915))))</f>
        <v/>
      </c>
      <c r="D919" s="215" t="str">
        <f ca="1">TRIM(INDIRECT("PAINEL!"&amp;ADDRESS(ROW(PAINEL!$B$40)+$A919,COLUMN(LANÇAMENTOS!K915))))</f>
        <v/>
      </c>
      <c r="E919" s="217"/>
      <c r="F919" s="199" t="str">
        <f t="shared" ref="F919" ca="1" si="733">IF(B919&lt;&gt;"",E919+SUM(H919:GE919)-SUM(H920:GE920),"")</f>
        <v/>
      </c>
      <c r="G919" s="27" t="s">
        <v>43</v>
      </c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36"/>
      <c r="BD919" s="36"/>
      <c r="BE919" s="36"/>
      <c r="BF919" s="36"/>
      <c r="BG919" s="36"/>
      <c r="BH919" s="36"/>
      <c r="BI919" s="36"/>
      <c r="BJ919" s="36"/>
      <c r="BK919" s="36"/>
      <c r="BL919" s="36"/>
      <c r="BM919" s="36"/>
      <c r="BN919" s="36"/>
      <c r="BO919" s="36"/>
      <c r="BP919" s="36"/>
      <c r="BQ919" s="36"/>
      <c r="BR919" s="36"/>
      <c r="BS919" s="36"/>
      <c r="BT919" s="36"/>
      <c r="BU919" s="36"/>
      <c r="BV919" s="36"/>
      <c r="BW919" s="36"/>
      <c r="BX919" s="36"/>
      <c r="BY919" s="36"/>
      <c r="BZ919" s="36"/>
      <c r="CA919" s="36"/>
      <c r="CB919" s="36"/>
      <c r="CC919" s="36"/>
      <c r="CD919" s="36"/>
      <c r="CE919" s="36"/>
      <c r="CF919" s="36"/>
      <c r="CG919" s="36"/>
      <c r="CH919" s="36"/>
      <c r="CI919" s="36"/>
      <c r="CJ919" s="36"/>
      <c r="CK919" s="36"/>
      <c r="CL919" s="36"/>
      <c r="CM919" s="36"/>
      <c r="CN919" s="36"/>
      <c r="CO919" s="36"/>
      <c r="CP919" s="36"/>
      <c r="CQ919" s="36"/>
      <c r="CR919" s="36"/>
      <c r="CS919" s="36"/>
      <c r="CT919" s="36"/>
      <c r="CU919" s="36"/>
      <c r="CV919" s="36"/>
      <c r="CW919" s="36"/>
      <c r="CX919" s="36"/>
      <c r="CY919" s="36"/>
      <c r="CZ919" s="36"/>
      <c r="DA919" s="36"/>
      <c r="DB919" s="36"/>
      <c r="DC919" s="36"/>
      <c r="DD919" s="36"/>
      <c r="DE919" s="36"/>
      <c r="DF919" s="36"/>
      <c r="DG919" s="36"/>
      <c r="DH919" s="36"/>
      <c r="DI919" s="36"/>
      <c r="DJ919" s="36"/>
      <c r="DK919" s="36"/>
      <c r="DL919" s="36"/>
      <c r="DM919" s="36"/>
      <c r="DN919" s="36"/>
      <c r="DO919" s="36"/>
      <c r="DP919" s="36"/>
      <c r="DQ919" s="36"/>
      <c r="DR919" s="36"/>
      <c r="DS919" s="36"/>
      <c r="DT919" s="36"/>
      <c r="DU919" s="36"/>
      <c r="DV919" s="36"/>
      <c r="DW919" s="36"/>
      <c r="DX919" s="36"/>
      <c r="DY919" s="36"/>
      <c r="DZ919" s="36"/>
      <c r="EA919" s="36"/>
      <c r="EB919" s="36"/>
      <c r="EC919" s="36"/>
      <c r="ED919" s="36"/>
      <c r="EE919" s="36"/>
      <c r="EF919" s="36"/>
      <c r="EG919" s="36"/>
      <c r="EH919" s="36"/>
      <c r="EI919" s="36"/>
      <c r="EJ919" s="36"/>
      <c r="EK919" s="36"/>
      <c r="EL919" s="36"/>
      <c r="EM919" s="36"/>
      <c r="EN919" s="36"/>
      <c r="EO919" s="36"/>
      <c r="EP919" s="36"/>
      <c r="EQ919" s="36"/>
      <c r="ER919" s="36"/>
      <c r="ES919" s="36"/>
      <c r="ET919" s="36"/>
      <c r="EU919" s="36"/>
      <c r="EV919" s="36"/>
      <c r="EW919" s="36"/>
      <c r="EX919" s="36"/>
      <c r="EY919" s="36"/>
      <c r="EZ919" s="36"/>
      <c r="FA919" s="36"/>
      <c r="FB919" s="36"/>
      <c r="FC919" s="36"/>
      <c r="FD919" s="36"/>
      <c r="FE919" s="36"/>
      <c r="FF919" s="36"/>
      <c r="FG919" s="36"/>
      <c r="FH919" s="36"/>
      <c r="FI919" s="36"/>
      <c r="FJ919" s="36"/>
      <c r="FK919" s="36"/>
      <c r="FL919" s="36"/>
      <c r="FM919" s="36"/>
      <c r="FN919" s="36"/>
      <c r="FO919" s="36"/>
      <c r="FP919" s="36"/>
      <c r="FQ919" s="36"/>
      <c r="FR919" s="36"/>
      <c r="FS919" s="36"/>
      <c r="FT919" s="36"/>
      <c r="FU919" s="36"/>
      <c r="FV919" s="36"/>
      <c r="FW919" s="36"/>
      <c r="FX919" s="36"/>
      <c r="FY919" s="36"/>
      <c r="FZ919" s="36"/>
      <c r="GA919" s="36"/>
      <c r="GB919" s="36"/>
      <c r="GC919" s="36"/>
      <c r="GD919" s="36"/>
      <c r="GE919" s="37"/>
    </row>
    <row r="920" spans="1:187" s="25" customFormat="1" ht="20.149999999999999" customHeight="1" x14ac:dyDescent="0.35">
      <c r="A920" s="212"/>
      <c r="B920" s="214"/>
      <c r="C920" s="216"/>
      <c r="D920" s="216"/>
      <c r="E920" s="218"/>
      <c r="F920" s="200"/>
      <c r="G920" s="28" t="s">
        <v>44</v>
      </c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38"/>
      <c r="CM920" s="38"/>
      <c r="CN920" s="38"/>
      <c r="CO920" s="38"/>
      <c r="CP920" s="38"/>
      <c r="CQ920" s="38"/>
      <c r="CR920" s="38"/>
      <c r="CS920" s="38"/>
      <c r="CT920" s="38"/>
      <c r="CU920" s="38"/>
      <c r="CV920" s="38"/>
      <c r="CW920" s="38"/>
      <c r="CX920" s="38"/>
      <c r="CY920" s="38"/>
      <c r="CZ920" s="38"/>
      <c r="DA920" s="38"/>
      <c r="DB920" s="38"/>
      <c r="DC920" s="38"/>
      <c r="DD920" s="38"/>
      <c r="DE920" s="38"/>
      <c r="DF920" s="38"/>
      <c r="DG920" s="38"/>
      <c r="DH920" s="38"/>
      <c r="DI920" s="38"/>
      <c r="DJ920" s="38"/>
      <c r="DK920" s="38"/>
      <c r="DL920" s="38"/>
      <c r="DM920" s="38"/>
      <c r="DN920" s="38"/>
      <c r="DO920" s="38"/>
      <c r="DP920" s="38"/>
      <c r="DQ920" s="38"/>
      <c r="DR920" s="38"/>
      <c r="DS920" s="38"/>
      <c r="DT920" s="38"/>
      <c r="DU920" s="38"/>
      <c r="DV920" s="38"/>
      <c r="DW920" s="38"/>
      <c r="DX920" s="38"/>
      <c r="DY920" s="38"/>
      <c r="DZ920" s="38"/>
      <c r="EA920" s="38"/>
      <c r="EB920" s="38"/>
      <c r="EC920" s="38"/>
      <c r="ED920" s="38"/>
      <c r="EE920" s="38"/>
      <c r="EF920" s="38"/>
      <c r="EG920" s="38"/>
      <c r="EH920" s="38"/>
      <c r="EI920" s="38"/>
      <c r="EJ920" s="38"/>
      <c r="EK920" s="38"/>
      <c r="EL920" s="38"/>
      <c r="EM920" s="38"/>
      <c r="EN920" s="38"/>
      <c r="EO920" s="38"/>
      <c r="EP920" s="38"/>
      <c r="EQ920" s="38"/>
      <c r="ER920" s="38"/>
      <c r="ES920" s="38"/>
      <c r="ET920" s="38"/>
      <c r="EU920" s="38"/>
      <c r="EV920" s="38"/>
      <c r="EW920" s="38"/>
      <c r="EX920" s="38"/>
      <c r="EY920" s="38"/>
      <c r="EZ920" s="38"/>
      <c r="FA920" s="38"/>
      <c r="FB920" s="38"/>
      <c r="FC920" s="38"/>
      <c r="FD920" s="38"/>
      <c r="FE920" s="38"/>
      <c r="FF920" s="38"/>
      <c r="FG920" s="38"/>
      <c r="FH920" s="38"/>
      <c r="FI920" s="38"/>
      <c r="FJ920" s="38"/>
      <c r="FK920" s="38"/>
      <c r="FL920" s="38"/>
      <c r="FM920" s="38"/>
      <c r="FN920" s="38"/>
      <c r="FO920" s="38"/>
      <c r="FP920" s="38"/>
      <c r="FQ920" s="38"/>
      <c r="FR920" s="38"/>
      <c r="FS920" s="38"/>
      <c r="FT920" s="38"/>
      <c r="FU920" s="38"/>
      <c r="FV920" s="38"/>
      <c r="FW920" s="38"/>
      <c r="FX920" s="38"/>
      <c r="FY920" s="38"/>
      <c r="FZ920" s="38"/>
      <c r="GA920" s="38"/>
      <c r="GB920" s="38"/>
      <c r="GC920" s="38"/>
      <c r="GD920" s="38"/>
      <c r="GE920" s="39"/>
    </row>
    <row r="921" spans="1:187" s="25" customFormat="1" ht="20.149999999999999" customHeight="1" x14ac:dyDescent="0.35">
      <c r="A921" s="203">
        <f t="shared" ref="A921" si="734">A919+1</f>
        <v>453</v>
      </c>
      <c r="B921" s="205" t="str">
        <f ca="1">HYPERLINK("#"&amp;"PAINEL!"&amp;ADDRESS(ROW(PAINEL!$B$40)+$A921,2),TRIM(INDIRECT("PAINEL!"&amp;ADDRESS(ROW(PAINEL!$B$40)+$A921,COLUMN(LANÇAMENTOS!C917)))))</f>
        <v/>
      </c>
      <c r="C921" s="207" t="str">
        <f ca="1">TRIM(INDIRECT("PAINEL!"&amp;ADDRESS(ROW(PAINEL!$B$40)+$A921,COLUMN(LANÇAMENTOS!E917))))</f>
        <v/>
      </c>
      <c r="D921" s="207" t="str">
        <f ca="1">TRIM(INDIRECT("PAINEL!"&amp;ADDRESS(ROW(PAINEL!$B$40)+$A921,COLUMN(LANÇAMENTOS!K917))))</f>
        <v/>
      </c>
      <c r="E921" s="209"/>
      <c r="F921" s="201" t="str">
        <f t="shared" ref="F921" ca="1" si="735">IF(B921&lt;&gt;"",E921+SUM(H921:GE921)-SUM(H922:GE922),"")</f>
        <v/>
      </c>
      <c r="G921" s="29" t="s">
        <v>43</v>
      </c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  <c r="CH921" s="40"/>
      <c r="CI921" s="40"/>
      <c r="CJ921" s="40"/>
      <c r="CK921" s="40"/>
      <c r="CL921" s="40"/>
      <c r="CM921" s="40"/>
      <c r="CN921" s="40"/>
      <c r="CO921" s="40"/>
      <c r="CP921" s="40"/>
      <c r="CQ921" s="40"/>
      <c r="CR921" s="40"/>
      <c r="CS921" s="40"/>
      <c r="CT921" s="40"/>
      <c r="CU921" s="40"/>
      <c r="CV921" s="40"/>
      <c r="CW921" s="40"/>
      <c r="CX921" s="40"/>
      <c r="CY921" s="40"/>
      <c r="CZ921" s="40"/>
      <c r="DA921" s="40"/>
      <c r="DB921" s="40"/>
      <c r="DC921" s="40"/>
      <c r="DD921" s="40"/>
      <c r="DE921" s="40"/>
      <c r="DF921" s="40"/>
      <c r="DG921" s="40"/>
      <c r="DH921" s="40"/>
      <c r="DI921" s="40"/>
      <c r="DJ921" s="40"/>
      <c r="DK921" s="40"/>
      <c r="DL921" s="40"/>
      <c r="DM921" s="40"/>
      <c r="DN921" s="40"/>
      <c r="DO921" s="40"/>
      <c r="DP921" s="40"/>
      <c r="DQ921" s="40"/>
      <c r="DR921" s="40"/>
      <c r="DS921" s="40"/>
      <c r="DT921" s="40"/>
      <c r="DU921" s="40"/>
      <c r="DV921" s="40"/>
      <c r="DW921" s="40"/>
      <c r="DX921" s="40"/>
      <c r="DY921" s="40"/>
      <c r="DZ921" s="40"/>
      <c r="EA921" s="40"/>
      <c r="EB921" s="40"/>
      <c r="EC921" s="40"/>
      <c r="ED921" s="40"/>
      <c r="EE921" s="40"/>
      <c r="EF921" s="40"/>
      <c r="EG921" s="40"/>
      <c r="EH921" s="40"/>
      <c r="EI921" s="40"/>
      <c r="EJ921" s="40"/>
      <c r="EK921" s="40"/>
      <c r="EL921" s="40"/>
      <c r="EM921" s="40"/>
      <c r="EN921" s="40"/>
      <c r="EO921" s="40"/>
      <c r="EP921" s="40"/>
      <c r="EQ921" s="40"/>
      <c r="ER921" s="40"/>
      <c r="ES921" s="40"/>
      <c r="ET921" s="40"/>
      <c r="EU921" s="40"/>
      <c r="EV921" s="40"/>
      <c r="EW921" s="40"/>
      <c r="EX921" s="40"/>
      <c r="EY921" s="40"/>
      <c r="EZ921" s="40"/>
      <c r="FA921" s="40"/>
      <c r="FB921" s="40"/>
      <c r="FC921" s="40"/>
      <c r="FD921" s="40"/>
      <c r="FE921" s="40"/>
      <c r="FF921" s="40"/>
      <c r="FG921" s="40"/>
      <c r="FH921" s="40"/>
      <c r="FI921" s="40"/>
      <c r="FJ921" s="40"/>
      <c r="FK921" s="40"/>
      <c r="FL921" s="40"/>
      <c r="FM921" s="40"/>
      <c r="FN921" s="40"/>
      <c r="FO921" s="40"/>
      <c r="FP921" s="40"/>
      <c r="FQ921" s="40"/>
      <c r="FR921" s="40"/>
      <c r="FS921" s="40"/>
      <c r="FT921" s="40"/>
      <c r="FU921" s="40"/>
      <c r="FV921" s="40"/>
      <c r="FW921" s="40"/>
      <c r="FX921" s="40"/>
      <c r="FY921" s="40"/>
      <c r="FZ921" s="40"/>
      <c r="GA921" s="40"/>
      <c r="GB921" s="40"/>
      <c r="GC921" s="40"/>
      <c r="GD921" s="40"/>
      <c r="GE921" s="41"/>
    </row>
    <row r="922" spans="1:187" s="25" customFormat="1" ht="20.149999999999999" customHeight="1" x14ac:dyDescent="0.35">
      <c r="A922" s="204"/>
      <c r="B922" s="206"/>
      <c r="C922" s="208"/>
      <c r="D922" s="208"/>
      <c r="E922" s="210"/>
      <c r="F922" s="202"/>
      <c r="G922" s="26" t="s">
        <v>44</v>
      </c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DN922" s="35"/>
      <c r="DO922" s="35"/>
      <c r="DP922" s="35"/>
      <c r="DQ922" s="35"/>
      <c r="DR922" s="35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  <c r="FL922" s="35"/>
      <c r="FM922" s="35"/>
      <c r="FN922" s="35"/>
      <c r="FO922" s="35"/>
      <c r="FP922" s="35"/>
      <c r="FQ922" s="35"/>
      <c r="FR922" s="35"/>
      <c r="FS922" s="35"/>
      <c r="FT922" s="35"/>
      <c r="FU922" s="35"/>
      <c r="FV922" s="35"/>
      <c r="FW922" s="35"/>
      <c r="FX922" s="35"/>
      <c r="FY922" s="35"/>
      <c r="FZ922" s="35"/>
      <c r="GA922" s="35"/>
      <c r="GB922" s="35"/>
      <c r="GC922" s="35"/>
      <c r="GD922" s="35"/>
      <c r="GE922" s="42"/>
    </row>
    <row r="923" spans="1:187" s="25" customFormat="1" ht="20.149999999999999" customHeight="1" x14ac:dyDescent="0.35">
      <c r="A923" s="211">
        <f t="shared" ref="A923:A983" si="736">A921+1</f>
        <v>454</v>
      </c>
      <c r="B923" s="213" t="str">
        <f ca="1">HYPERLINK("#"&amp;"PAINEL!"&amp;ADDRESS(ROW(PAINEL!$B$40)+$A923,2),TRIM(INDIRECT("PAINEL!"&amp;ADDRESS(ROW(PAINEL!$B$40)+$A923,COLUMN(LANÇAMENTOS!C919)))))</f>
        <v/>
      </c>
      <c r="C923" s="215" t="str">
        <f ca="1">TRIM(INDIRECT("PAINEL!"&amp;ADDRESS(ROW(PAINEL!$B$40)+$A923,COLUMN(LANÇAMENTOS!E919))))</f>
        <v/>
      </c>
      <c r="D923" s="215" t="str">
        <f ca="1">TRIM(INDIRECT("PAINEL!"&amp;ADDRESS(ROW(PAINEL!$B$40)+$A923,COLUMN(LANÇAMENTOS!K919))))</f>
        <v/>
      </c>
      <c r="E923" s="217"/>
      <c r="F923" s="199" t="str">
        <f t="shared" ref="F923" ca="1" si="737">IF(B923&lt;&gt;"",E923+SUM(H923:GE923)-SUM(H924:GE924),"")</f>
        <v/>
      </c>
      <c r="G923" s="27" t="s">
        <v>43</v>
      </c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L923" s="36"/>
      <c r="CM923" s="36"/>
      <c r="CN923" s="36"/>
      <c r="CO923" s="36"/>
      <c r="CP923" s="36"/>
      <c r="CQ923" s="36"/>
      <c r="CR923" s="36"/>
      <c r="CS923" s="36"/>
      <c r="CT923" s="36"/>
      <c r="CU923" s="36"/>
      <c r="CV923" s="36"/>
      <c r="CW923" s="36"/>
      <c r="CX923" s="36"/>
      <c r="CY923" s="36"/>
      <c r="CZ923" s="36"/>
      <c r="DA923" s="36"/>
      <c r="DB923" s="36"/>
      <c r="DC923" s="36"/>
      <c r="DD923" s="36"/>
      <c r="DE923" s="36"/>
      <c r="DF923" s="36"/>
      <c r="DG923" s="36"/>
      <c r="DH923" s="36"/>
      <c r="DI923" s="36"/>
      <c r="DJ923" s="36"/>
      <c r="DK923" s="36"/>
      <c r="DL923" s="36"/>
      <c r="DM923" s="36"/>
      <c r="DN923" s="36"/>
      <c r="DO923" s="36"/>
      <c r="DP923" s="36"/>
      <c r="DQ923" s="36"/>
      <c r="DR923" s="36"/>
      <c r="DS923" s="36"/>
      <c r="DT923" s="36"/>
      <c r="DU923" s="36"/>
      <c r="DV923" s="36"/>
      <c r="DW923" s="36"/>
      <c r="DX923" s="36"/>
      <c r="DY923" s="36"/>
      <c r="DZ923" s="36"/>
      <c r="EA923" s="36"/>
      <c r="EB923" s="36"/>
      <c r="EC923" s="36"/>
      <c r="ED923" s="36"/>
      <c r="EE923" s="36"/>
      <c r="EF923" s="36"/>
      <c r="EG923" s="36"/>
      <c r="EH923" s="36"/>
      <c r="EI923" s="36"/>
      <c r="EJ923" s="36"/>
      <c r="EK923" s="36"/>
      <c r="EL923" s="36"/>
      <c r="EM923" s="36"/>
      <c r="EN923" s="36"/>
      <c r="EO923" s="36"/>
      <c r="EP923" s="36"/>
      <c r="EQ923" s="36"/>
      <c r="ER923" s="36"/>
      <c r="ES923" s="36"/>
      <c r="ET923" s="36"/>
      <c r="EU923" s="36"/>
      <c r="EV923" s="36"/>
      <c r="EW923" s="36"/>
      <c r="EX923" s="36"/>
      <c r="EY923" s="36"/>
      <c r="EZ923" s="36"/>
      <c r="FA923" s="36"/>
      <c r="FB923" s="36"/>
      <c r="FC923" s="36"/>
      <c r="FD923" s="36"/>
      <c r="FE923" s="36"/>
      <c r="FF923" s="36"/>
      <c r="FG923" s="36"/>
      <c r="FH923" s="36"/>
      <c r="FI923" s="36"/>
      <c r="FJ923" s="36"/>
      <c r="FK923" s="36"/>
      <c r="FL923" s="36"/>
      <c r="FM923" s="36"/>
      <c r="FN923" s="36"/>
      <c r="FO923" s="36"/>
      <c r="FP923" s="36"/>
      <c r="FQ923" s="36"/>
      <c r="FR923" s="36"/>
      <c r="FS923" s="36"/>
      <c r="FT923" s="36"/>
      <c r="FU923" s="36"/>
      <c r="FV923" s="36"/>
      <c r="FW923" s="36"/>
      <c r="FX923" s="36"/>
      <c r="FY923" s="36"/>
      <c r="FZ923" s="36"/>
      <c r="GA923" s="36"/>
      <c r="GB923" s="36"/>
      <c r="GC923" s="36"/>
      <c r="GD923" s="36"/>
      <c r="GE923" s="37"/>
    </row>
    <row r="924" spans="1:187" s="25" customFormat="1" ht="20.149999999999999" customHeight="1" x14ac:dyDescent="0.35">
      <c r="A924" s="212"/>
      <c r="B924" s="214"/>
      <c r="C924" s="216"/>
      <c r="D924" s="216"/>
      <c r="E924" s="218"/>
      <c r="F924" s="200"/>
      <c r="G924" s="28" t="s">
        <v>44</v>
      </c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  <c r="ER924" s="38"/>
      <c r="ES924" s="38"/>
      <c r="ET924" s="38"/>
      <c r="EU924" s="38"/>
      <c r="EV924" s="38"/>
      <c r="EW924" s="38"/>
      <c r="EX924" s="38"/>
      <c r="EY924" s="38"/>
      <c r="EZ924" s="38"/>
      <c r="FA924" s="38"/>
      <c r="FB924" s="38"/>
      <c r="FC924" s="38"/>
      <c r="FD924" s="38"/>
      <c r="FE924" s="38"/>
      <c r="FF924" s="38"/>
      <c r="FG924" s="38"/>
      <c r="FH924" s="38"/>
      <c r="FI924" s="38"/>
      <c r="FJ924" s="38"/>
      <c r="FK924" s="38"/>
      <c r="FL924" s="38"/>
      <c r="FM924" s="38"/>
      <c r="FN924" s="38"/>
      <c r="FO924" s="38"/>
      <c r="FP924" s="38"/>
      <c r="FQ924" s="38"/>
      <c r="FR924" s="38"/>
      <c r="FS924" s="38"/>
      <c r="FT924" s="38"/>
      <c r="FU924" s="38"/>
      <c r="FV924" s="38"/>
      <c r="FW924" s="38"/>
      <c r="FX924" s="38"/>
      <c r="FY924" s="38"/>
      <c r="FZ924" s="38"/>
      <c r="GA924" s="38"/>
      <c r="GB924" s="38"/>
      <c r="GC924" s="38"/>
      <c r="GD924" s="38"/>
      <c r="GE924" s="39"/>
    </row>
    <row r="925" spans="1:187" s="25" customFormat="1" ht="20.149999999999999" customHeight="1" x14ac:dyDescent="0.35">
      <c r="A925" s="203">
        <f t="shared" ref="A925" si="738">A923+1</f>
        <v>455</v>
      </c>
      <c r="B925" s="205" t="str">
        <f ca="1">HYPERLINK("#"&amp;"PAINEL!"&amp;ADDRESS(ROW(PAINEL!$B$40)+$A925,2),TRIM(INDIRECT("PAINEL!"&amp;ADDRESS(ROW(PAINEL!$B$40)+$A925,COLUMN(LANÇAMENTOS!C921)))))</f>
        <v/>
      </c>
      <c r="C925" s="207" t="str">
        <f ca="1">TRIM(INDIRECT("PAINEL!"&amp;ADDRESS(ROW(PAINEL!$B$40)+$A925,COLUMN(LANÇAMENTOS!E921))))</f>
        <v/>
      </c>
      <c r="D925" s="207" t="str">
        <f ca="1">TRIM(INDIRECT("PAINEL!"&amp;ADDRESS(ROW(PAINEL!$B$40)+$A925,COLUMN(LANÇAMENTOS!K921))))</f>
        <v/>
      </c>
      <c r="E925" s="209"/>
      <c r="F925" s="201" t="str">
        <f t="shared" ref="F925" ca="1" si="739">IF(B925&lt;&gt;"",E925+SUM(H925:GE925)-SUM(H926:GE926),"")</f>
        <v/>
      </c>
      <c r="G925" s="29" t="s">
        <v>43</v>
      </c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  <c r="CH925" s="40"/>
      <c r="CI925" s="40"/>
      <c r="CJ925" s="40"/>
      <c r="CK925" s="40"/>
      <c r="CL925" s="40"/>
      <c r="CM925" s="40"/>
      <c r="CN925" s="40"/>
      <c r="CO925" s="40"/>
      <c r="CP925" s="40"/>
      <c r="CQ925" s="40"/>
      <c r="CR925" s="40"/>
      <c r="CS925" s="40"/>
      <c r="CT925" s="40"/>
      <c r="CU925" s="40"/>
      <c r="CV925" s="40"/>
      <c r="CW925" s="40"/>
      <c r="CX925" s="40"/>
      <c r="CY925" s="40"/>
      <c r="CZ925" s="40"/>
      <c r="DA925" s="40"/>
      <c r="DB925" s="40"/>
      <c r="DC925" s="40"/>
      <c r="DD925" s="40"/>
      <c r="DE925" s="40"/>
      <c r="DF925" s="40"/>
      <c r="DG925" s="40"/>
      <c r="DH925" s="40"/>
      <c r="DI925" s="40"/>
      <c r="DJ925" s="40"/>
      <c r="DK925" s="40"/>
      <c r="DL925" s="40"/>
      <c r="DM925" s="40"/>
      <c r="DN925" s="40"/>
      <c r="DO925" s="40"/>
      <c r="DP925" s="40"/>
      <c r="DQ925" s="40"/>
      <c r="DR925" s="40"/>
      <c r="DS925" s="40"/>
      <c r="DT925" s="40"/>
      <c r="DU925" s="40"/>
      <c r="DV925" s="40"/>
      <c r="DW925" s="40"/>
      <c r="DX925" s="40"/>
      <c r="DY925" s="40"/>
      <c r="DZ925" s="40"/>
      <c r="EA925" s="40"/>
      <c r="EB925" s="40"/>
      <c r="EC925" s="40"/>
      <c r="ED925" s="40"/>
      <c r="EE925" s="40"/>
      <c r="EF925" s="40"/>
      <c r="EG925" s="40"/>
      <c r="EH925" s="40"/>
      <c r="EI925" s="40"/>
      <c r="EJ925" s="40"/>
      <c r="EK925" s="40"/>
      <c r="EL925" s="40"/>
      <c r="EM925" s="40"/>
      <c r="EN925" s="40"/>
      <c r="EO925" s="40"/>
      <c r="EP925" s="40"/>
      <c r="EQ925" s="40"/>
      <c r="ER925" s="40"/>
      <c r="ES925" s="40"/>
      <c r="ET925" s="40"/>
      <c r="EU925" s="40"/>
      <c r="EV925" s="40"/>
      <c r="EW925" s="40"/>
      <c r="EX925" s="40"/>
      <c r="EY925" s="40"/>
      <c r="EZ925" s="40"/>
      <c r="FA925" s="40"/>
      <c r="FB925" s="40"/>
      <c r="FC925" s="40"/>
      <c r="FD925" s="40"/>
      <c r="FE925" s="40"/>
      <c r="FF925" s="40"/>
      <c r="FG925" s="40"/>
      <c r="FH925" s="40"/>
      <c r="FI925" s="40"/>
      <c r="FJ925" s="40"/>
      <c r="FK925" s="40"/>
      <c r="FL925" s="40"/>
      <c r="FM925" s="40"/>
      <c r="FN925" s="40"/>
      <c r="FO925" s="40"/>
      <c r="FP925" s="40"/>
      <c r="FQ925" s="40"/>
      <c r="FR925" s="40"/>
      <c r="FS925" s="40"/>
      <c r="FT925" s="40"/>
      <c r="FU925" s="40"/>
      <c r="FV925" s="40"/>
      <c r="FW925" s="40"/>
      <c r="FX925" s="40"/>
      <c r="FY925" s="40"/>
      <c r="FZ925" s="40"/>
      <c r="GA925" s="40"/>
      <c r="GB925" s="40"/>
      <c r="GC925" s="40"/>
      <c r="GD925" s="40"/>
      <c r="GE925" s="41"/>
    </row>
    <row r="926" spans="1:187" s="25" customFormat="1" ht="20.149999999999999" customHeight="1" x14ac:dyDescent="0.35">
      <c r="A926" s="204"/>
      <c r="B926" s="206"/>
      <c r="C926" s="208"/>
      <c r="D926" s="208"/>
      <c r="E926" s="210"/>
      <c r="F926" s="202"/>
      <c r="G926" s="26" t="s">
        <v>44</v>
      </c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  <c r="FL926" s="35"/>
      <c r="FM926" s="35"/>
      <c r="FN926" s="35"/>
      <c r="FO926" s="35"/>
      <c r="FP926" s="35"/>
      <c r="FQ926" s="35"/>
      <c r="FR926" s="35"/>
      <c r="FS926" s="35"/>
      <c r="FT926" s="35"/>
      <c r="FU926" s="35"/>
      <c r="FV926" s="35"/>
      <c r="FW926" s="35"/>
      <c r="FX926" s="35"/>
      <c r="FY926" s="35"/>
      <c r="FZ926" s="35"/>
      <c r="GA926" s="35"/>
      <c r="GB926" s="35"/>
      <c r="GC926" s="35"/>
      <c r="GD926" s="35"/>
      <c r="GE926" s="42"/>
    </row>
    <row r="927" spans="1:187" s="25" customFormat="1" ht="20.149999999999999" customHeight="1" x14ac:dyDescent="0.35">
      <c r="A927" s="211">
        <f t="shared" si="736"/>
        <v>456</v>
      </c>
      <c r="B927" s="213" t="str">
        <f ca="1">HYPERLINK("#"&amp;"PAINEL!"&amp;ADDRESS(ROW(PAINEL!$B$40)+$A927,2),TRIM(INDIRECT("PAINEL!"&amp;ADDRESS(ROW(PAINEL!$B$40)+$A927,COLUMN(LANÇAMENTOS!C923)))))</f>
        <v/>
      </c>
      <c r="C927" s="215" t="str">
        <f ca="1">TRIM(INDIRECT("PAINEL!"&amp;ADDRESS(ROW(PAINEL!$B$40)+$A927,COLUMN(LANÇAMENTOS!E923))))</f>
        <v/>
      </c>
      <c r="D927" s="215" t="str">
        <f ca="1">TRIM(INDIRECT("PAINEL!"&amp;ADDRESS(ROW(PAINEL!$B$40)+$A927,COLUMN(LANÇAMENTOS!K923))))</f>
        <v/>
      </c>
      <c r="E927" s="217"/>
      <c r="F927" s="199" t="str">
        <f t="shared" ref="F927" ca="1" si="740">IF(B927&lt;&gt;"",E927+SUM(H927:GE927)-SUM(H928:GE928),"")</f>
        <v/>
      </c>
      <c r="G927" s="27" t="s">
        <v>43</v>
      </c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  <c r="BE927" s="36"/>
      <c r="BF927" s="36"/>
      <c r="BG927" s="36"/>
      <c r="BH927" s="36"/>
      <c r="BI927" s="36"/>
      <c r="BJ927" s="36"/>
      <c r="BK927" s="36"/>
      <c r="BL927" s="36"/>
      <c r="BM927" s="36"/>
      <c r="BN927" s="36"/>
      <c r="BO927" s="36"/>
      <c r="BP927" s="36"/>
      <c r="BQ927" s="36"/>
      <c r="BR927" s="36"/>
      <c r="BS927" s="36"/>
      <c r="BT927" s="36"/>
      <c r="BU927" s="36"/>
      <c r="BV927" s="36"/>
      <c r="BW927" s="36"/>
      <c r="BX927" s="36"/>
      <c r="BY927" s="36"/>
      <c r="BZ927" s="36"/>
      <c r="CA927" s="36"/>
      <c r="CB927" s="36"/>
      <c r="CC927" s="36"/>
      <c r="CD927" s="36"/>
      <c r="CE927" s="36"/>
      <c r="CF927" s="36"/>
      <c r="CG927" s="36"/>
      <c r="CH927" s="36"/>
      <c r="CI927" s="36"/>
      <c r="CJ927" s="36"/>
      <c r="CK927" s="36"/>
      <c r="CL927" s="36"/>
      <c r="CM927" s="36"/>
      <c r="CN927" s="36"/>
      <c r="CO927" s="36"/>
      <c r="CP927" s="36"/>
      <c r="CQ927" s="36"/>
      <c r="CR927" s="36"/>
      <c r="CS927" s="36"/>
      <c r="CT927" s="36"/>
      <c r="CU927" s="36"/>
      <c r="CV927" s="36"/>
      <c r="CW927" s="36"/>
      <c r="CX927" s="36"/>
      <c r="CY927" s="36"/>
      <c r="CZ927" s="36"/>
      <c r="DA927" s="36"/>
      <c r="DB927" s="36"/>
      <c r="DC927" s="36"/>
      <c r="DD927" s="36"/>
      <c r="DE927" s="36"/>
      <c r="DF927" s="36"/>
      <c r="DG927" s="36"/>
      <c r="DH927" s="36"/>
      <c r="DI927" s="36"/>
      <c r="DJ927" s="36"/>
      <c r="DK927" s="36"/>
      <c r="DL927" s="36"/>
      <c r="DM927" s="36"/>
      <c r="DN927" s="36"/>
      <c r="DO927" s="36"/>
      <c r="DP927" s="36"/>
      <c r="DQ927" s="36"/>
      <c r="DR927" s="36"/>
      <c r="DS927" s="36"/>
      <c r="DT927" s="36"/>
      <c r="DU927" s="36"/>
      <c r="DV927" s="36"/>
      <c r="DW927" s="36"/>
      <c r="DX927" s="36"/>
      <c r="DY927" s="36"/>
      <c r="DZ927" s="36"/>
      <c r="EA927" s="36"/>
      <c r="EB927" s="36"/>
      <c r="EC927" s="36"/>
      <c r="ED927" s="36"/>
      <c r="EE927" s="36"/>
      <c r="EF927" s="36"/>
      <c r="EG927" s="36"/>
      <c r="EH927" s="36"/>
      <c r="EI927" s="36"/>
      <c r="EJ927" s="36"/>
      <c r="EK927" s="36"/>
      <c r="EL927" s="36"/>
      <c r="EM927" s="36"/>
      <c r="EN927" s="36"/>
      <c r="EO927" s="36"/>
      <c r="EP927" s="36"/>
      <c r="EQ927" s="36"/>
      <c r="ER927" s="36"/>
      <c r="ES927" s="36"/>
      <c r="ET927" s="36"/>
      <c r="EU927" s="36"/>
      <c r="EV927" s="36"/>
      <c r="EW927" s="36"/>
      <c r="EX927" s="36"/>
      <c r="EY927" s="36"/>
      <c r="EZ927" s="36"/>
      <c r="FA927" s="36"/>
      <c r="FB927" s="36"/>
      <c r="FC927" s="36"/>
      <c r="FD927" s="36"/>
      <c r="FE927" s="36"/>
      <c r="FF927" s="36"/>
      <c r="FG927" s="36"/>
      <c r="FH927" s="36"/>
      <c r="FI927" s="36"/>
      <c r="FJ927" s="36"/>
      <c r="FK927" s="36"/>
      <c r="FL927" s="36"/>
      <c r="FM927" s="36"/>
      <c r="FN927" s="36"/>
      <c r="FO927" s="36"/>
      <c r="FP927" s="36"/>
      <c r="FQ927" s="36"/>
      <c r="FR927" s="36"/>
      <c r="FS927" s="36"/>
      <c r="FT927" s="36"/>
      <c r="FU927" s="36"/>
      <c r="FV927" s="36"/>
      <c r="FW927" s="36"/>
      <c r="FX927" s="36"/>
      <c r="FY927" s="36"/>
      <c r="FZ927" s="36"/>
      <c r="GA927" s="36"/>
      <c r="GB927" s="36"/>
      <c r="GC927" s="36"/>
      <c r="GD927" s="36"/>
      <c r="GE927" s="37"/>
    </row>
    <row r="928" spans="1:187" s="25" customFormat="1" ht="20.149999999999999" customHeight="1" x14ac:dyDescent="0.35">
      <c r="A928" s="212"/>
      <c r="B928" s="214"/>
      <c r="C928" s="216"/>
      <c r="D928" s="216"/>
      <c r="E928" s="218"/>
      <c r="F928" s="200"/>
      <c r="G928" s="28" t="s">
        <v>44</v>
      </c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38"/>
      <c r="CM928" s="38"/>
      <c r="CN928" s="38"/>
      <c r="CO928" s="38"/>
      <c r="CP928" s="38"/>
      <c r="CQ928" s="38"/>
      <c r="CR928" s="38"/>
      <c r="CS928" s="38"/>
      <c r="CT928" s="38"/>
      <c r="CU928" s="38"/>
      <c r="CV928" s="38"/>
      <c r="CW928" s="38"/>
      <c r="CX928" s="38"/>
      <c r="CY928" s="38"/>
      <c r="CZ928" s="38"/>
      <c r="DA928" s="38"/>
      <c r="DB928" s="38"/>
      <c r="DC928" s="38"/>
      <c r="DD928" s="38"/>
      <c r="DE928" s="38"/>
      <c r="DF928" s="38"/>
      <c r="DG928" s="38"/>
      <c r="DH928" s="38"/>
      <c r="DI928" s="38"/>
      <c r="DJ928" s="38"/>
      <c r="DK928" s="38"/>
      <c r="DL928" s="38"/>
      <c r="DM928" s="38"/>
      <c r="DN928" s="38"/>
      <c r="DO928" s="38"/>
      <c r="DP928" s="38"/>
      <c r="DQ928" s="38"/>
      <c r="DR928" s="38"/>
      <c r="DS928" s="38"/>
      <c r="DT928" s="38"/>
      <c r="DU928" s="38"/>
      <c r="DV928" s="38"/>
      <c r="DW928" s="38"/>
      <c r="DX928" s="38"/>
      <c r="DY928" s="38"/>
      <c r="DZ928" s="38"/>
      <c r="EA928" s="38"/>
      <c r="EB928" s="38"/>
      <c r="EC928" s="38"/>
      <c r="ED928" s="38"/>
      <c r="EE928" s="38"/>
      <c r="EF928" s="38"/>
      <c r="EG928" s="38"/>
      <c r="EH928" s="38"/>
      <c r="EI928" s="38"/>
      <c r="EJ928" s="38"/>
      <c r="EK928" s="38"/>
      <c r="EL928" s="38"/>
      <c r="EM928" s="38"/>
      <c r="EN928" s="38"/>
      <c r="EO928" s="38"/>
      <c r="EP928" s="38"/>
      <c r="EQ928" s="38"/>
      <c r="ER928" s="38"/>
      <c r="ES928" s="38"/>
      <c r="ET928" s="38"/>
      <c r="EU928" s="38"/>
      <c r="EV928" s="38"/>
      <c r="EW928" s="38"/>
      <c r="EX928" s="38"/>
      <c r="EY928" s="38"/>
      <c r="EZ928" s="38"/>
      <c r="FA928" s="38"/>
      <c r="FB928" s="38"/>
      <c r="FC928" s="38"/>
      <c r="FD928" s="38"/>
      <c r="FE928" s="38"/>
      <c r="FF928" s="38"/>
      <c r="FG928" s="38"/>
      <c r="FH928" s="38"/>
      <c r="FI928" s="38"/>
      <c r="FJ928" s="38"/>
      <c r="FK928" s="38"/>
      <c r="FL928" s="38"/>
      <c r="FM928" s="38"/>
      <c r="FN928" s="38"/>
      <c r="FO928" s="38"/>
      <c r="FP928" s="38"/>
      <c r="FQ928" s="38"/>
      <c r="FR928" s="38"/>
      <c r="FS928" s="38"/>
      <c r="FT928" s="38"/>
      <c r="FU928" s="38"/>
      <c r="FV928" s="38"/>
      <c r="FW928" s="38"/>
      <c r="FX928" s="38"/>
      <c r="FY928" s="38"/>
      <c r="FZ928" s="38"/>
      <c r="GA928" s="38"/>
      <c r="GB928" s="38"/>
      <c r="GC928" s="38"/>
      <c r="GD928" s="38"/>
      <c r="GE928" s="39"/>
    </row>
    <row r="929" spans="1:187" s="25" customFormat="1" ht="20.149999999999999" customHeight="1" x14ac:dyDescent="0.35">
      <c r="A929" s="203">
        <f t="shared" ref="A929" si="741">A927+1</f>
        <v>457</v>
      </c>
      <c r="B929" s="205" t="str">
        <f ca="1">HYPERLINK("#"&amp;"PAINEL!"&amp;ADDRESS(ROW(PAINEL!$B$40)+$A929,2),TRIM(INDIRECT("PAINEL!"&amp;ADDRESS(ROW(PAINEL!$B$40)+$A929,COLUMN(LANÇAMENTOS!C925)))))</f>
        <v/>
      </c>
      <c r="C929" s="207" t="str">
        <f ca="1">TRIM(INDIRECT("PAINEL!"&amp;ADDRESS(ROW(PAINEL!$B$40)+$A929,COLUMN(LANÇAMENTOS!E925))))</f>
        <v/>
      </c>
      <c r="D929" s="207" t="str">
        <f ca="1">TRIM(INDIRECT("PAINEL!"&amp;ADDRESS(ROW(PAINEL!$B$40)+$A929,COLUMN(LANÇAMENTOS!K925))))</f>
        <v/>
      </c>
      <c r="E929" s="209"/>
      <c r="F929" s="201" t="str">
        <f t="shared" ref="F929" ca="1" si="742">IF(B929&lt;&gt;"",E929+SUM(H929:GE929)-SUM(H930:GE930),"")</f>
        <v/>
      </c>
      <c r="G929" s="29" t="s">
        <v>43</v>
      </c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  <c r="CH929" s="40"/>
      <c r="CI929" s="40"/>
      <c r="CJ929" s="40"/>
      <c r="CK929" s="40"/>
      <c r="CL929" s="40"/>
      <c r="CM929" s="40"/>
      <c r="CN929" s="40"/>
      <c r="CO929" s="40"/>
      <c r="CP929" s="40"/>
      <c r="CQ929" s="40"/>
      <c r="CR929" s="40"/>
      <c r="CS929" s="40"/>
      <c r="CT929" s="40"/>
      <c r="CU929" s="40"/>
      <c r="CV929" s="40"/>
      <c r="CW929" s="40"/>
      <c r="CX929" s="40"/>
      <c r="CY929" s="40"/>
      <c r="CZ929" s="40"/>
      <c r="DA929" s="40"/>
      <c r="DB929" s="40"/>
      <c r="DC929" s="40"/>
      <c r="DD929" s="40"/>
      <c r="DE929" s="40"/>
      <c r="DF929" s="40"/>
      <c r="DG929" s="40"/>
      <c r="DH929" s="40"/>
      <c r="DI929" s="40"/>
      <c r="DJ929" s="40"/>
      <c r="DK929" s="40"/>
      <c r="DL929" s="40"/>
      <c r="DM929" s="40"/>
      <c r="DN929" s="40"/>
      <c r="DO929" s="40"/>
      <c r="DP929" s="40"/>
      <c r="DQ929" s="40"/>
      <c r="DR929" s="40"/>
      <c r="DS929" s="40"/>
      <c r="DT929" s="40"/>
      <c r="DU929" s="40"/>
      <c r="DV929" s="40"/>
      <c r="DW929" s="40"/>
      <c r="DX929" s="40"/>
      <c r="DY929" s="40"/>
      <c r="DZ929" s="40"/>
      <c r="EA929" s="40"/>
      <c r="EB929" s="40"/>
      <c r="EC929" s="40"/>
      <c r="ED929" s="40"/>
      <c r="EE929" s="40"/>
      <c r="EF929" s="40"/>
      <c r="EG929" s="40"/>
      <c r="EH929" s="40"/>
      <c r="EI929" s="40"/>
      <c r="EJ929" s="40"/>
      <c r="EK929" s="40"/>
      <c r="EL929" s="40"/>
      <c r="EM929" s="40"/>
      <c r="EN929" s="40"/>
      <c r="EO929" s="40"/>
      <c r="EP929" s="40"/>
      <c r="EQ929" s="40"/>
      <c r="ER929" s="40"/>
      <c r="ES929" s="40"/>
      <c r="ET929" s="40"/>
      <c r="EU929" s="40"/>
      <c r="EV929" s="40"/>
      <c r="EW929" s="40"/>
      <c r="EX929" s="40"/>
      <c r="EY929" s="40"/>
      <c r="EZ929" s="40"/>
      <c r="FA929" s="40"/>
      <c r="FB929" s="40"/>
      <c r="FC929" s="40"/>
      <c r="FD929" s="40"/>
      <c r="FE929" s="40"/>
      <c r="FF929" s="40"/>
      <c r="FG929" s="40"/>
      <c r="FH929" s="40"/>
      <c r="FI929" s="40"/>
      <c r="FJ929" s="40"/>
      <c r="FK929" s="40"/>
      <c r="FL929" s="40"/>
      <c r="FM929" s="40"/>
      <c r="FN929" s="40"/>
      <c r="FO929" s="40"/>
      <c r="FP929" s="40"/>
      <c r="FQ929" s="40"/>
      <c r="FR929" s="40"/>
      <c r="FS929" s="40"/>
      <c r="FT929" s="40"/>
      <c r="FU929" s="40"/>
      <c r="FV929" s="40"/>
      <c r="FW929" s="40"/>
      <c r="FX929" s="40"/>
      <c r="FY929" s="40"/>
      <c r="FZ929" s="40"/>
      <c r="GA929" s="40"/>
      <c r="GB929" s="40"/>
      <c r="GC929" s="40"/>
      <c r="GD929" s="40"/>
      <c r="GE929" s="41"/>
    </row>
    <row r="930" spans="1:187" s="25" customFormat="1" ht="20.149999999999999" customHeight="1" x14ac:dyDescent="0.35">
      <c r="A930" s="204"/>
      <c r="B930" s="206"/>
      <c r="C930" s="208"/>
      <c r="D930" s="208"/>
      <c r="E930" s="210"/>
      <c r="F930" s="202"/>
      <c r="G930" s="26" t="s">
        <v>44</v>
      </c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DN930" s="35"/>
      <c r="DO930" s="35"/>
      <c r="DP930" s="35"/>
      <c r="DQ930" s="35"/>
      <c r="DR930" s="35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  <c r="FL930" s="35"/>
      <c r="FM930" s="35"/>
      <c r="FN930" s="35"/>
      <c r="FO930" s="35"/>
      <c r="FP930" s="35"/>
      <c r="FQ930" s="35"/>
      <c r="FR930" s="35"/>
      <c r="FS930" s="35"/>
      <c r="FT930" s="35"/>
      <c r="FU930" s="35"/>
      <c r="FV930" s="35"/>
      <c r="FW930" s="35"/>
      <c r="FX930" s="35"/>
      <c r="FY930" s="35"/>
      <c r="FZ930" s="35"/>
      <c r="GA930" s="35"/>
      <c r="GB930" s="35"/>
      <c r="GC930" s="35"/>
      <c r="GD930" s="35"/>
      <c r="GE930" s="42"/>
    </row>
    <row r="931" spans="1:187" s="25" customFormat="1" ht="20.149999999999999" customHeight="1" x14ac:dyDescent="0.35">
      <c r="A931" s="211">
        <f t="shared" si="736"/>
        <v>458</v>
      </c>
      <c r="B931" s="213" t="str">
        <f ca="1">HYPERLINK("#"&amp;"PAINEL!"&amp;ADDRESS(ROW(PAINEL!$B$40)+$A931,2),TRIM(INDIRECT("PAINEL!"&amp;ADDRESS(ROW(PAINEL!$B$40)+$A931,COLUMN(LANÇAMENTOS!C927)))))</f>
        <v/>
      </c>
      <c r="C931" s="215" t="str">
        <f ca="1">TRIM(INDIRECT("PAINEL!"&amp;ADDRESS(ROW(PAINEL!$B$40)+$A931,COLUMN(LANÇAMENTOS!E927))))</f>
        <v/>
      </c>
      <c r="D931" s="215" t="str">
        <f ca="1">TRIM(INDIRECT("PAINEL!"&amp;ADDRESS(ROW(PAINEL!$B$40)+$A931,COLUMN(LANÇAMENTOS!K927))))</f>
        <v/>
      </c>
      <c r="E931" s="217"/>
      <c r="F931" s="199" t="str">
        <f t="shared" ref="F931" ca="1" si="743">IF(B931&lt;&gt;"",E931+SUM(H931:GE931)-SUM(H932:GE932),"")</f>
        <v/>
      </c>
      <c r="G931" s="27" t="s">
        <v>43</v>
      </c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  <c r="BE931" s="36"/>
      <c r="BF931" s="36"/>
      <c r="BG931" s="36"/>
      <c r="BH931" s="36"/>
      <c r="BI931" s="36"/>
      <c r="BJ931" s="36"/>
      <c r="BK931" s="36"/>
      <c r="BL931" s="36"/>
      <c r="BM931" s="36"/>
      <c r="BN931" s="36"/>
      <c r="BO931" s="36"/>
      <c r="BP931" s="36"/>
      <c r="BQ931" s="36"/>
      <c r="BR931" s="36"/>
      <c r="BS931" s="36"/>
      <c r="BT931" s="36"/>
      <c r="BU931" s="36"/>
      <c r="BV931" s="36"/>
      <c r="BW931" s="36"/>
      <c r="BX931" s="36"/>
      <c r="BY931" s="36"/>
      <c r="BZ931" s="36"/>
      <c r="CA931" s="36"/>
      <c r="CB931" s="36"/>
      <c r="CC931" s="36"/>
      <c r="CD931" s="36"/>
      <c r="CE931" s="36"/>
      <c r="CF931" s="36"/>
      <c r="CG931" s="36"/>
      <c r="CH931" s="36"/>
      <c r="CI931" s="36"/>
      <c r="CJ931" s="36"/>
      <c r="CK931" s="36"/>
      <c r="CL931" s="36"/>
      <c r="CM931" s="36"/>
      <c r="CN931" s="36"/>
      <c r="CO931" s="36"/>
      <c r="CP931" s="36"/>
      <c r="CQ931" s="36"/>
      <c r="CR931" s="36"/>
      <c r="CS931" s="36"/>
      <c r="CT931" s="36"/>
      <c r="CU931" s="36"/>
      <c r="CV931" s="36"/>
      <c r="CW931" s="36"/>
      <c r="CX931" s="36"/>
      <c r="CY931" s="36"/>
      <c r="CZ931" s="36"/>
      <c r="DA931" s="36"/>
      <c r="DB931" s="36"/>
      <c r="DC931" s="36"/>
      <c r="DD931" s="36"/>
      <c r="DE931" s="36"/>
      <c r="DF931" s="36"/>
      <c r="DG931" s="36"/>
      <c r="DH931" s="36"/>
      <c r="DI931" s="36"/>
      <c r="DJ931" s="36"/>
      <c r="DK931" s="36"/>
      <c r="DL931" s="36"/>
      <c r="DM931" s="36"/>
      <c r="DN931" s="36"/>
      <c r="DO931" s="36"/>
      <c r="DP931" s="36"/>
      <c r="DQ931" s="36"/>
      <c r="DR931" s="36"/>
      <c r="DS931" s="36"/>
      <c r="DT931" s="36"/>
      <c r="DU931" s="36"/>
      <c r="DV931" s="36"/>
      <c r="DW931" s="36"/>
      <c r="DX931" s="36"/>
      <c r="DY931" s="36"/>
      <c r="DZ931" s="36"/>
      <c r="EA931" s="36"/>
      <c r="EB931" s="36"/>
      <c r="EC931" s="36"/>
      <c r="ED931" s="36"/>
      <c r="EE931" s="36"/>
      <c r="EF931" s="36"/>
      <c r="EG931" s="36"/>
      <c r="EH931" s="36"/>
      <c r="EI931" s="36"/>
      <c r="EJ931" s="36"/>
      <c r="EK931" s="36"/>
      <c r="EL931" s="36"/>
      <c r="EM931" s="36"/>
      <c r="EN931" s="36"/>
      <c r="EO931" s="36"/>
      <c r="EP931" s="36"/>
      <c r="EQ931" s="36"/>
      <c r="ER931" s="36"/>
      <c r="ES931" s="36"/>
      <c r="ET931" s="36"/>
      <c r="EU931" s="36"/>
      <c r="EV931" s="36"/>
      <c r="EW931" s="36"/>
      <c r="EX931" s="36"/>
      <c r="EY931" s="36"/>
      <c r="EZ931" s="36"/>
      <c r="FA931" s="36"/>
      <c r="FB931" s="36"/>
      <c r="FC931" s="36"/>
      <c r="FD931" s="36"/>
      <c r="FE931" s="36"/>
      <c r="FF931" s="36"/>
      <c r="FG931" s="36"/>
      <c r="FH931" s="36"/>
      <c r="FI931" s="36"/>
      <c r="FJ931" s="36"/>
      <c r="FK931" s="36"/>
      <c r="FL931" s="36"/>
      <c r="FM931" s="36"/>
      <c r="FN931" s="36"/>
      <c r="FO931" s="36"/>
      <c r="FP931" s="36"/>
      <c r="FQ931" s="36"/>
      <c r="FR931" s="36"/>
      <c r="FS931" s="36"/>
      <c r="FT931" s="36"/>
      <c r="FU931" s="36"/>
      <c r="FV931" s="36"/>
      <c r="FW931" s="36"/>
      <c r="FX931" s="36"/>
      <c r="FY931" s="36"/>
      <c r="FZ931" s="36"/>
      <c r="GA931" s="36"/>
      <c r="GB931" s="36"/>
      <c r="GC931" s="36"/>
      <c r="GD931" s="36"/>
      <c r="GE931" s="37"/>
    </row>
    <row r="932" spans="1:187" s="25" customFormat="1" ht="20.149999999999999" customHeight="1" x14ac:dyDescent="0.35">
      <c r="A932" s="212"/>
      <c r="B932" s="214"/>
      <c r="C932" s="216"/>
      <c r="D932" s="216"/>
      <c r="E932" s="218"/>
      <c r="F932" s="200"/>
      <c r="G932" s="28" t="s">
        <v>44</v>
      </c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38"/>
      <c r="CM932" s="38"/>
      <c r="CN932" s="38"/>
      <c r="CO932" s="38"/>
      <c r="CP932" s="38"/>
      <c r="CQ932" s="38"/>
      <c r="CR932" s="38"/>
      <c r="CS932" s="38"/>
      <c r="CT932" s="38"/>
      <c r="CU932" s="38"/>
      <c r="CV932" s="38"/>
      <c r="CW932" s="38"/>
      <c r="CX932" s="38"/>
      <c r="CY932" s="38"/>
      <c r="CZ932" s="38"/>
      <c r="DA932" s="38"/>
      <c r="DB932" s="38"/>
      <c r="DC932" s="38"/>
      <c r="DD932" s="38"/>
      <c r="DE932" s="38"/>
      <c r="DF932" s="38"/>
      <c r="DG932" s="38"/>
      <c r="DH932" s="38"/>
      <c r="DI932" s="38"/>
      <c r="DJ932" s="38"/>
      <c r="DK932" s="38"/>
      <c r="DL932" s="38"/>
      <c r="DM932" s="38"/>
      <c r="DN932" s="38"/>
      <c r="DO932" s="38"/>
      <c r="DP932" s="38"/>
      <c r="DQ932" s="38"/>
      <c r="DR932" s="38"/>
      <c r="DS932" s="38"/>
      <c r="DT932" s="38"/>
      <c r="DU932" s="38"/>
      <c r="DV932" s="38"/>
      <c r="DW932" s="38"/>
      <c r="DX932" s="38"/>
      <c r="DY932" s="38"/>
      <c r="DZ932" s="38"/>
      <c r="EA932" s="38"/>
      <c r="EB932" s="38"/>
      <c r="EC932" s="38"/>
      <c r="ED932" s="38"/>
      <c r="EE932" s="38"/>
      <c r="EF932" s="38"/>
      <c r="EG932" s="38"/>
      <c r="EH932" s="38"/>
      <c r="EI932" s="38"/>
      <c r="EJ932" s="38"/>
      <c r="EK932" s="38"/>
      <c r="EL932" s="38"/>
      <c r="EM932" s="38"/>
      <c r="EN932" s="38"/>
      <c r="EO932" s="38"/>
      <c r="EP932" s="38"/>
      <c r="EQ932" s="38"/>
      <c r="ER932" s="38"/>
      <c r="ES932" s="38"/>
      <c r="ET932" s="38"/>
      <c r="EU932" s="38"/>
      <c r="EV932" s="38"/>
      <c r="EW932" s="38"/>
      <c r="EX932" s="38"/>
      <c r="EY932" s="38"/>
      <c r="EZ932" s="38"/>
      <c r="FA932" s="38"/>
      <c r="FB932" s="38"/>
      <c r="FC932" s="38"/>
      <c r="FD932" s="38"/>
      <c r="FE932" s="38"/>
      <c r="FF932" s="38"/>
      <c r="FG932" s="38"/>
      <c r="FH932" s="38"/>
      <c r="FI932" s="38"/>
      <c r="FJ932" s="38"/>
      <c r="FK932" s="38"/>
      <c r="FL932" s="38"/>
      <c r="FM932" s="38"/>
      <c r="FN932" s="38"/>
      <c r="FO932" s="38"/>
      <c r="FP932" s="38"/>
      <c r="FQ932" s="38"/>
      <c r="FR932" s="38"/>
      <c r="FS932" s="38"/>
      <c r="FT932" s="38"/>
      <c r="FU932" s="38"/>
      <c r="FV932" s="38"/>
      <c r="FW932" s="38"/>
      <c r="FX932" s="38"/>
      <c r="FY932" s="38"/>
      <c r="FZ932" s="38"/>
      <c r="GA932" s="38"/>
      <c r="GB932" s="38"/>
      <c r="GC932" s="38"/>
      <c r="GD932" s="38"/>
      <c r="GE932" s="39"/>
    </row>
    <row r="933" spans="1:187" s="25" customFormat="1" ht="20.149999999999999" customHeight="1" x14ac:dyDescent="0.35">
      <c r="A933" s="203">
        <f t="shared" ref="A933" si="744">A931+1</f>
        <v>459</v>
      </c>
      <c r="B933" s="205" t="str">
        <f ca="1">HYPERLINK("#"&amp;"PAINEL!"&amp;ADDRESS(ROW(PAINEL!$B$40)+$A933,2),TRIM(INDIRECT("PAINEL!"&amp;ADDRESS(ROW(PAINEL!$B$40)+$A933,COLUMN(LANÇAMENTOS!C929)))))</f>
        <v/>
      </c>
      <c r="C933" s="207" t="str">
        <f ca="1">TRIM(INDIRECT("PAINEL!"&amp;ADDRESS(ROW(PAINEL!$B$40)+$A933,COLUMN(LANÇAMENTOS!E929))))</f>
        <v/>
      </c>
      <c r="D933" s="207" t="str">
        <f ca="1">TRIM(INDIRECT("PAINEL!"&amp;ADDRESS(ROW(PAINEL!$B$40)+$A933,COLUMN(LANÇAMENTOS!K929))))</f>
        <v/>
      </c>
      <c r="E933" s="209"/>
      <c r="F933" s="201" t="str">
        <f t="shared" ref="F933" ca="1" si="745">IF(B933&lt;&gt;"",E933+SUM(H933:GE933)-SUM(H934:GE934),"")</f>
        <v/>
      </c>
      <c r="G933" s="29" t="s">
        <v>43</v>
      </c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  <c r="CH933" s="40"/>
      <c r="CI933" s="40"/>
      <c r="CJ933" s="40"/>
      <c r="CK933" s="40"/>
      <c r="CL933" s="40"/>
      <c r="CM933" s="40"/>
      <c r="CN933" s="40"/>
      <c r="CO933" s="40"/>
      <c r="CP933" s="40"/>
      <c r="CQ933" s="40"/>
      <c r="CR933" s="40"/>
      <c r="CS933" s="40"/>
      <c r="CT933" s="40"/>
      <c r="CU933" s="40"/>
      <c r="CV933" s="40"/>
      <c r="CW933" s="40"/>
      <c r="CX933" s="40"/>
      <c r="CY933" s="40"/>
      <c r="CZ933" s="40"/>
      <c r="DA933" s="40"/>
      <c r="DB933" s="40"/>
      <c r="DC933" s="40"/>
      <c r="DD933" s="40"/>
      <c r="DE933" s="40"/>
      <c r="DF933" s="40"/>
      <c r="DG933" s="40"/>
      <c r="DH933" s="40"/>
      <c r="DI933" s="40"/>
      <c r="DJ933" s="40"/>
      <c r="DK933" s="40"/>
      <c r="DL933" s="40"/>
      <c r="DM933" s="40"/>
      <c r="DN933" s="40"/>
      <c r="DO933" s="40"/>
      <c r="DP933" s="40"/>
      <c r="DQ933" s="40"/>
      <c r="DR933" s="40"/>
      <c r="DS933" s="40"/>
      <c r="DT933" s="40"/>
      <c r="DU933" s="40"/>
      <c r="DV933" s="40"/>
      <c r="DW933" s="40"/>
      <c r="DX933" s="40"/>
      <c r="DY933" s="40"/>
      <c r="DZ933" s="40"/>
      <c r="EA933" s="40"/>
      <c r="EB933" s="40"/>
      <c r="EC933" s="40"/>
      <c r="ED933" s="40"/>
      <c r="EE933" s="40"/>
      <c r="EF933" s="40"/>
      <c r="EG933" s="40"/>
      <c r="EH933" s="40"/>
      <c r="EI933" s="40"/>
      <c r="EJ933" s="40"/>
      <c r="EK933" s="40"/>
      <c r="EL933" s="40"/>
      <c r="EM933" s="40"/>
      <c r="EN933" s="40"/>
      <c r="EO933" s="40"/>
      <c r="EP933" s="40"/>
      <c r="EQ933" s="40"/>
      <c r="ER933" s="40"/>
      <c r="ES933" s="40"/>
      <c r="ET933" s="40"/>
      <c r="EU933" s="40"/>
      <c r="EV933" s="40"/>
      <c r="EW933" s="40"/>
      <c r="EX933" s="40"/>
      <c r="EY933" s="40"/>
      <c r="EZ933" s="40"/>
      <c r="FA933" s="40"/>
      <c r="FB933" s="40"/>
      <c r="FC933" s="40"/>
      <c r="FD933" s="40"/>
      <c r="FE933" s="40"/>
      <c r="FF933" s="40"/>
      <c r="FG933" s="40"/>
      <c r="FH933" s="40"/>
      <c r="FI933" s="40"/>
      <c r="FJ933" s="40"/>
      <c r="FK933" s="40"/>
      <c r="FL933" s="40"/>
      <c r="FM933" s="40"/>
      <c r="FN933" s="40"/>
      <c r="FO933" s="40"/>
      <c r="FP933" s="40"/>
      <c r="FQ933" s="40"/>
      <c r="FR933" s="40"/>
      <c r="FS933" s="40"/>
      <c r="FT933" s="40"/>
      <c r="FU933" s="40"/>
      <c r="FV933" s="40"/>
      <c r="FW933" s="40"/>
      <c r="FX933" s="40"/>
      <c r="FY933" s="40"/>
      <c r="FZ933" s="40"/>
      <c r="GA933" s="40"/>
      <c r="GB933" s="40"/>
      <c r="GC933" s="40"/>
      <c r="GD933" s="40"/>
      <c r="GE933" s="41"/>
    </row>
    <row r="934" spans="1:187" s="25" customFormat="1" ht="20.149999999999999" customHeight="1" x14ac:dyDescent="0.35">
      <c r="A934" s="204"/>
      <c r="B934" s="206"/>
      <c r="C934" s="208"/>
      <c r="D934" s="208"/>
      <c r="E934" s="210"/>
      <c r="F934" s="202"/>
      <c r="G934" s="26" t="s">
        <v>44</v>
      </c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DN934" s="35"/>
      <c r="DO934" s="35"/>
      <c r="DP934" s="35"/>
      <c r="DQ934" s="35"/>
      <c r="DR934" s="35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  <c r="FL934" s="35"/>
      <c r="FM934" s="35"/>
      <c r="FN934" s="35"/>
      <c r="FO934" s="35"/>
      <c r="FP934" s="35"/>
      <c r="FQ934" s="35"/>
      <c r="FR934" s="35"/>
      <c r="FS934" s="35"/>
      <c r="FT934" s="35"/>
      <c r="FU934" s="35"/>
      <c r="FV934" s="35"/>
      <c r="FW934" s="35"/>
      <c r="FX934" s="35"/>
      <c r="FY934" s="35"/>
      <c r="FZ934" s="35"/>
      <c r="GA934" s="35"/>
      <c r="GB934" s="35"/>
      <c r="GC934" s="35"/>
      <c r="GD934" s="35"/>
      <c r="GE934" s="42"/>
    </row>
    <row r="935" spans="1:187" s="25" customFormat="1" ht="20.149999999999999" customHeight="1" x14ac:dyDescent="0.35">
      <c r="A935" s="211">
        <f t="shared" si="736"/>
        <v>460</v>
      </c>
      <c r="B935" s="213" t="str">
        <f ca="1">HYPERLINK("#"&amp;"PAINEL!"&amp;ADDRESS(ROW(PAINEL!$B$40)+$A935,2),TRIM(INDIRECT("PAINEL!"&amp;ADDRESS(ROW(PAINEL!$B$40)+$A935,COLUMN(LANÇAMENTOS!C931)))))</f>
        <v/>
      </c>
      <c r="C935" s="215" t="str">
        <f ca="1">TRIM(INDIRECT("PAINEL!"&amp;ADDRESS(ROW(PAINEL!$B$40)+$A935,COLUMN(LANÇAMENTOS!E931))))</f>
        <v/>
      </c>
      <c r="D935" s="215" t="str">
        <f ca="1">TRIM(INDIRECT("PAINEL!"&amp;ADDRESS(ROW(PAINEL!$B$40)+$A935,COLUMN(LANÇAMENTOS!K931))))</f>
        <v/>
      </c>
      <c r="E935" s="217"/>
      <c r="F935" s="199" t="str">
        <f t="shared" ref="F935" ca="1" si="746">IF(B935&lt;&gt;"",E935+SUM(H935:GE935)-SUM(H936:GE936),"")</f>
        <v/>
      </c>
      <c r="G935" s="27" t="s">
        <v>43</v>
      </c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  <c r="BC935" s="36"/>
      <c r="BD935" s="36"/>
      <c r="BE935" s="36"/>
      <c r="BF935" s="36"/>
      <c r="BG935" s="36"/>
      <c r="BH935" s="36"/>
      <c r="BI935" s="36"/>
      <c r="BJ935" s="36"/>
      <c r="BK935" s="36"/>
      <c r="BL935" s="36"/>
      <c r="BM935" s="36"/>
      <c r="BN935" s="36"/>
      <c r="BO935" s="36"/>
      <c r="BP935" s="36"/>
      <c r="BQ935" s="36"/>
      <c r="BR935" s="36"/>
      <c r="BS935" s="36"/>
      <c r="BT935" s="36"/>
      <c r="BU935" s="36"/>
      <c r="BV935" s="36"/>
      <c r="BW935" s="36"/>
      <c r="BX935" s="36"/>
      <c r="BY935" s="36"/>
      <c r="BZ935" s="36"/>
      <c r="CA935" s="36"/>
      <c r="CB935" s="36"/>
      <c r="CC935" s="36"/>
      <c r="CD935" s="36"/>
      <c r="CE935" s="36"/>
      <c r="CF935" s="36"/>
      <c r="CG935" s="36"/>
      <c r="CH935" s="36"/>
      <c r="CI935" s="36"/>
      <c r="CJ935" s="36"/>
      <c r="CK935" s="36"/>
      <c r="CL935" s="36"/>
      <c r="CM935" s="36"/>
      <c r="CN935" s="36"/>
      <c r="CO935" s="36"/>
      <c r="CP935" s="36"/>
      <c r="CQ935" s="36"/>
      <c r="CR935" s="36"/>
      <c r="CS935" s="36"/>
      <c r="CT935" s="36"/>
      <c r="CU935" s="36"/>
      <c r="CV935" s="36"/>
      <c r="CW935" s="36"/>
      <c r="CX935" s="36"/>
      <c r="CY935" s="36"/>
      <c r="CZ935" s="36"/>
      <c r="DA935" s="36"/>
      <c r="DB935" s="36"/>
      <c r="DC935" s="36"/>
      <c r="DD935" s="36"/>
      <c r="DE935" s="36"/>
      <c r="DF935" s="36"/>
      <c r="DG935" s="36"/>
      <c r="DH935" s="36"/>
      <c r="DI935" s="36"/>
      <c r="DJ935" s="36"/>
      <c r="DK935" s="36"/>
      <c r="DL935" s="36"/>
      <c r="DM935" s="36"/>
      <c r="DN935" s="36"/>
      <c r="DO935" s="36"/>
      <c r="DP935" s="36"/>
      <c r="DQ935" s="36"/>
      <c r="DR935" s="36"/>
      <c r="DS935" s="36"/>
      <c r="DT935" s="36"/>
      <c r="DU935" s="36"/>
      <c r="DV935" s="36"/>
      <c r="DW935" s="36"/>
      <c r="DX935" s="36"/>
      <c r="DY935" s="36"/>
      <c r="DZ935" s="36"/>
      <c r="EA935" s="36"/>
      <c r="EB935" s="36"/>
      <c r="EC935" s="36"/>
      <c r="ED935" s="36"/>
      <c r="EE935" s="36"/>
      <c r="EF935" s="36"/>
      <c r="EG935" s="36"/>
      <c r="EH935" s="36"/>
      <c r="EI935" s="36"/>
      <c r="EJ935" s="36"/>
      <c r="EK935" s="36"/>
      <c r="EL935" s="36"/>
      <c r="EM935" s="36"/>
      <c r="EN935" s="36"/>
      <c r="EO935" s="36"/>
      <c r="EP935" s="36"/>
      <c r="EQ935" s="36"/>
      <c r="ER935" s="36"/>
      <c r="ES935" s="36"/>
      <c r="ET935" s="36"/>
      <c r="EU935" s="36"/>
      <c r="EV935" s="36"/>
      <c r="EW935" s="36"/>
      <c r="EX935" s="36"/>
      <c r="EY935" s="36"/>
      <c r="EZ935" s="36"/>
      <c r="FA935" s="36"/>
      <c r="FB935" s="36"/>
      <c r="FC935" s="36"/>
      <c r="FD935" s="36"/>
      <c r="FE935" s="36"/>
      <c r="FF935" s="36"/>
      <c r="FG935" s="36"/>
      <c r="FH935" s="36"/>
      <c r="FI935" s="36"/>
      <c r="FJ935" s="36"/>
      <c r="FK935" s="36"/>
      <c r="FL935" s="36"/>
      <c r="FM935" s="36"/>
      <c r="FN935" s="36"/>
      <c r="FO935" s="36"/>
      <c r="FP935" s="36"/>
      <c r="FQ935" s="36"/>
      <c r="FR935" s="36"/>
      <c r="FS935" s="36"/>
      <c r="FT935" s="36"/>
      <c r="FU935" s="36"/>
      <c r="FV935" s="36"/>
      <c r="FW935" s="36"/>
      <c r="FX935" s="36"/>
      <c r="FY935" s="36"/>
      <c r="FZ935" s="36"/>
      <c r="GA935" s="36"/>
      <c r="GB935" s="36"/>
      <c r="GC935" s="36"/>
      <c r="GD935" s="36"/>
      <c r="GE935" s="37"/>
    </row>
    <row r="936" spans="1:187" s="25" customFormat="1" ht="20.149999999999999" customHeight="1" x14ac:dyDescent="0.35">
      <c r="A936" s="212"/>
      <c r="B936" s="214"/>
      <c r="C936" s="216"/>
      <c r="D936" s="216"/>
      <c r="E936" s="218"/>
      <c r="F936" s="200"/>
      <c r="G936" s="28" t="s">
        <v>44</v>
      </c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38"/>
      <c r="CM936" s="38"/>
      <c r="CN936" s="38"/>
      <c r="CO936" s="38"/>
      <c r="CP936" s="38"/>
      <c r="CQ936" s="38"/>
      <c r="CR936" s="38"/>
      <c r="CS936" s="38"/>
      <c r="CT936" s="38"/>
      <c r="CU936" s="38"/>
      <c r="CV936" s="38"/>
      <c r="CW936" s="38"/>
      <c r="CX936" s="38"/>
      <c r="CY936" s="38"/>
      <c r="CZ936" s="38"/>
      <c r="DA936" s="38"/>
      <c r="DB936" s="38"/>
      <c r="DC936" s="38"/>
      <c r="DD936" s="38"/>
      <c r="DE936" s="38"/>
      <c r="DF936" s="38"/>
      <c r="DG936" s="38"/>
      <c r="DH936" s="38"/>
      <c r="DI936" s="38"/>
      <c r="DJ936" s="38"/>
      <c r="DK936" s="38"/>
      <c r="DL936" s="38"/>
      <c r="DM936" s="38"/>
      <c r="DN936" s="38"/>
      <c r="DO936" s="38"/>
      <c r="DP936" s="38"/>
      <c r="DQ936" s="38"/>
      <c r="DR936" s="38"/>
      <c r="DS936" s="38"/>
      <c r="DT936" s="38"/>
      <c r="DU936" s="38"/>
      <c r="DV936" s="38"/>
      <c r="DW936" s="38"/>
      <c r="DX936" s="38"/>
      <c r="DY936" s="38"/>
      <c r="DZ936" s="38"/>
      <c r="EA936" s="38"/>
      <c r="EB936" s="38"/>
      <c r="EC936" s="38"/>
      <c r="ED936" s="38"/>
      <c r="EE936" s="38"/>
      <c r="EF936" s="38"/>
      <c r="EG936" s="38"/>
      <c r="EH936" s="38"/>
      <c r="EI936" s="38"/>
      <c r="EJ936" s="38"/>
      <c r="EK936" s="38"/>
      <c r="EL936" s="38"/>
      <c r="EM936" s="38"/>
      <c r="EN936" s="38"/>
      <c r="EO936" s="38"/>
      <c r="EP936" s="38"/>
      <c r="EQ936" s="38"/>
      <c r="ER936" s="38"/>
      <c r="ES936" s="38"/>
      <c r="ET936" s="38"/>
      <c r="EU936" s="38"/>
      <c r="EV936" s="38"/>
      <c r="EW936" s="38"/>
      <c r="EX936" s="38"/>
      <c r="EY936" s="38"/>
      <c r="EZ936" s="38"/>
      <c r="FA936" s="38"/>
      <c r="FB936" s="38"/>
      <c r="FC936" s="38"/>
      <c r="FD936" s="38"/>
      <c r="FE936" s="38"/>
      <c r="FF936" s="38"/>
      <c r="FG936" s="38"/>
      <c r="FH936" s="38"/>
      <c r="FI936" s="38"/>
      <c r="FJ936" s="38"/>
      <c r="FK936" s="38"/>
      <c r="FL936" s="38"/>
      <c r="FM936" s="38"/>
      <c r="FN936" s="38"/>
      <c r="FO936" s="38"/>
      <c r="FP936" s="38"/>
      <c r="FQ936" s="38"/>
      <c r="FR936" s="38"/>
      <c r="FS936" s="38"/>
      <c r="FT936" s="38"/>
      <c r="FU936" s="38"/>
      <c r="FV936" s="38"/>
      <c r="FW936" s="38"/>
      <c r="FX936" s="38"/>
      <c r="FY936" s="38"/>
      <c r="FZ936" s="38"/>
      <c r="GA936" s="38"/>
      <c r="GB936" s="38"/>
      <c r="GC936" s="38"/>
      <c r="GD936" s="38"/>
      <c r="GE936" s="39"/>
    </row>
    <row r="937" spans="1:187" s="25" customFormat="1" ht="20.149999999999999" customHeight="1" x14ac:dyDescent="0.35">
      <c r="A937" s="203">
        <f t="shared" ref="A937" si="747">A935+1</f>
        <v>461</v>
      </c>
      <c r="B937" s="205" t="str">
        <f ca="1">HYPERLINK("#"&amp;"PAINEL!"&amp;ADDRESS(ROW(PAINEL!$B$40)+$A937,2),TRIM(INDIRECT("PAINEL!"&amp;ADDRESS(ROW(PAINEL!$B$40)+$A937,COLUMN(LANÇAMENTOS!C933)))))</f>
        <v/>
      </c>
      <c r="C937" s="207" t="str">
        <f ca="1">TRIM(INDIRECT("PAINEL!"&amp;ADDRESS(ROW(PAINEL!$B$40)+$A937,COLUMN(LANÇAMENTOS!E933))))</f>
        <v/>
      </c>
      <c r="D937" s="207" t="str">
        <f ca="1">TRIM(INDIRECT("PAINEL!"&amp;ADDRESS(ROW(PAINEL!$B$40)+$A937,COLUMN(LANÇAMENTOS!K933))))</f>
        <v/>
      </c>
      <c r="E937" s="209"/>
      <c r="F937" s="201" t="str">
        <f t="shared" ref="F937" ca="1" si="748">IF(B937&lt;&gt;"",E937+SUM(H937:GE937)-SUM(H938:GE938),"")</f>
        <v/>
      </c>
      <c r="G937" s="29" t="s">
        <v>43</v>
      </c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  <c r="CH937" s="40"/>
      <c r="CI937" s="40"/>
      <c r="CJ937" s="40"/>
      <c r="CK937" s="40"/>
      <c r="CL937" s="40"/>
      <c r="CM937" s="40"/>
      <c r="CN937" s="40"/>
      <c r="CO937" s="40"/>
      <c r="CP937" s="40"/>
      <c r="CQ937" s="40"/>
      <c r="CR937" s="40"/>
      <c r="CS937" s="40"/>
      <c r="CT937" s="40"/>
      <c r="CU937" s="40"/>
      <c r="CV937" s="40"/>
      <c r="CW937" s="40"/>
      <c r="CX937" s="40"/>
      <c r="CY937" s="40"/>
      <c r="CZ937" s="40"/>
      <c r="DA937" s="40"/>
      <c r="DB937" s="40"/>
      <c r="DC937" s="40"/>
      <c r="DD937" s="40"/>
      <c r="DE937" s="40"/>
      <c r="DF937" s="40"/>
      <c r="DG937" s="40"/>
      <c r="DH937" s="40"/>
      <c r="DI937" s="40"/>
      <c r="DJ937" s="40"/>
      <c r="DK937" s="40"/>
      <c r="DL937" s="40"/>
      <c r="DM937" s="40"/>
      <c r="DN937" s="40"/>
      <c r="DO937" s="40"/>
      <c r="DP937" s="40"/>
      <c r="DQ937" s="40"/>
      <c r="DR937" s="40"/>
      <c r="DS937" s="40"/>
      <c r="DT937" s="40"/>
      <c r="DU937" s="40"/>
      <c r="DV937" s="40"/>
      <c r="DW937" s="40"/>
      <c r="DX937" s="40"/>
      <c r="DY937" s="40"/>
      <c r="DZ937" s="40"/>
      <c r="EA937" s="40"/>
      <c r="EB937" s="40"/>
      <c r="EC937" s="40"/>
      <c r="ED937" s="40"/>
      <c r="EE937" s="40"/>
      <c r="EF937" s="40"/>
      <c r="EG937" s="40"/>
      <c r="EH937" s="40"/>
      <c r="EI937" s="40"/>
      <c r="EJ937" s="40"/>
      <c r="EK937" s="40"/>
      <c r="EL937" s="40"/>
      <c r="EM937" s="40"/>
      <c r="EN937" s="40"/>
      <c r="EO937" s="40"/>
      <c r="EP937" s="40"/>
      <c r="EQ937" s="40"/>
      <c r="ER937" s="40"/>
      <c r="ES937" s="40"/>
      <c r="ET937" s="40"/>
      <c r="EU937" s="40"/>
      <c r="EV937" s="40"/>
      <c r="EW937" s="40"/>
      <c r="EX937" s="40"/>
      <c r="EY937" s="40"/>
      <c r="EZ937" s="40"/>
      <c r="FA937" s="40"/>
      <c r="FB937" s="40"/>
      <c r="FC937" s="40"/>
      <c r="FD937" s="40"/>
      <c r="FE937" s="40"/>
      <c r="FF937" s="40"/>
      <c r="FG937" s="40"/>
      <c r="FH937" s="40"/>
      <c r="FI937" s="40"/>
      <c r="FJ937" s="40"/>
      <c r="FK937" s="40"/>
      <c r="FL937" s="40"/>
      <c r="FM937" s="40"/>
      <c r="FN937" s="40"/>
      <c r="FO937" s="40"/>
      <c r="FP937" s="40"/>
      <c r="FQ937" s="40"/>
      <c r="FR937" s="40"/>
      <c r="FS937" s="40"/>
      <c r="FT937" s="40"/>
      <c r="FU937" s="40"/>
      <c r="FV937" s="40"/>
      <c r="FW937" s="40"/>
      <c r="FX937" s="40"/>
      <c r="FY937" s="40"/>
      <c r="FZ937" s="40"/>
      <c r="GA937" s="40"/>
      <c r="GB937" s="40"/>
      <c r="GC937" s="40"/>
      <c r="GD937" s="40"/>
      <c r="GE937" s="41"/>
    </row>
    <row r="938" spans="1:187" s="25" customFormat="1" ht="20.149999999999999" customHeight="1" x14ac:dyDescent="0.35">
      <c r="A938" s="204"/>
      <c r="B938" s="206"/>
      <c r="C938" s="208"/>
      <c r="D938" s="208"/>
      <c r="E938" s="210"/>
      <c r="F938" s="202"/>
      <c r="G938" s="26" t="s">
        <v>44</v>
      </c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DN938" s="35"/>
      <c r="DO938" s="35"/>
      <c r="DP938" s="35"/>
      <c r="DQ938" s="35"/>
      <c r="DR938" s="35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  <c r="FL938" s="35"/>
      <c r="FM938" s="35"/>
      <c r="FN938" s="35"/>
      <c r="FO938" s="35"/>
      <c r="FP938" s="35"/>
      <c r="FQ938" s="35"/>
      <c r="FR938" s="35"/>
      <c r="FS938" s="35"/>
      <c r="FT938" s="35"/>
      <c r="FU938" s="35"/>
      <c r="FV938" s="35"/>
      <c r="FW938" s="35"/>
      <c r="FX938" s="35"/>
      <c r="FY938" s="35"/>
      <c r="FZ938" s="35"/>
      <c r="GA938" s="35"/>
      <c r="GB938" s="35"/>
      <c r="GC938" s="35"/>
      <c r="GD938" s="35"/>
      <c r="GE938" s="42"/>
    </row>
    <row r="939" spans="1:187" s="25" customFormat="1" ht="20.149999999999999" customHeight="1" x14ac:dyDescent="0.35">
      <c r="A939" s="211">
        <f t="shared" si="736"/>
        <v>462</v>
      </c>
      <c r="B939" s="213" t="str">
        <f ca="1">HYPERLINK("#"&amp;"PAINEL!"&amp;ADDRESS(ROW(PAINEL!$B$40)+$A939,2),TRIM(INDIRECT("PAINEL!"&amp;ADDRESS(ROW(PAINEL!$B$40)+$A939,COLUMN(LANÇAMENTOS!C935)))))</f>
        <v/>
      </c>
      <c r="C939" s="215" t="str">
        <f ca="1">TRIM(INDIRECT("PAINEL!"&amp;ADDRESS(ROW(PAINEL!$B$40)+$A939,COLUMN(LANÇAMENTOS!E935))))</f>
        <v/>
      </c>
      <c r="D939" s="215" t="str">
        <f ca="1">TRIM(INDIRECT("PAINEL!"&amp;ADDRESS(ROW(PAINEL!$B$40)+$A939,COLUMN(LANÇAMENTOS!K935))))</f>
        <v/>
      </c>
      <c r="E939" s="217"/>
      <c r="F939" s="199" t="str">
        <f t="shared" ref="F939" ca="1" si="749">IF(B939&lt;&gt;"",E939+SUM(H939:GE939)-SUM(H940:GE940),"")</f>
        <v/>
      </c>
      <c r="G939" s="27" t="s">
        <v>43</v>
      </c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36"/>
      <c r="BB939" s="36"/>
      <c r="BC939" s="36"/>
      <c r="BD939" s="36"/>
      <c r="BE939" s="36"/>
      <c r="BF939" s="36"/>
      <c r="BG939" s="36"/>
      <c r="BH939" s="36"/>
      <c r="BI939" s="36"/>
      <c r="BJ939" s="36"/>
      <c r="BK939" s="36"/>
      <c r="BL939" s="36"/>
      <c r="BM939" s="36"/>
      <c r="BN939" s="36"/>
      <c r="BO939" s="36"/>
      <c r="BP939" s="36"/>
      <c r="BQ939" s="36"/>
      <c r="BR939" s="36"/>
      <c r="BS939" s="36"/>
      <c r="BT939" s="36"/>
      <c r="BU939" s="36"/>
      <c r="BV939" s="36"/>
      <c r="BW939" s="36"/>
      <c r="BX939" s="36"/>
      <c r="BY939" s="36"/>
      <c r="BZ939" s="36"/>
      <c r="CA939" s="36"/>
      <c r="CB939" s="36"/>
      <c r="CC939" s="36"/>
      <c r="CD939" s="36"/>
      <c r="CE939" s="36"/>
      <c r="CF939" s="36"/>
      <c r="CG939" s="36"/>
      <c r="CH939" s="36"/>
      <c r="CI939" s="36"/>
      <c r="CJ939" s="36"/>
      <c r="CK939" s="36"/>
      <c r="CL939" s="36"/>
      <c r="CM939" s="36"/>
      <c r="CN939" s="36"/>
      <c r="CO939" s="36"/>
      <c r="CP939" s="36"/>
      <c r="CQ939" s="36"/>
      <c r="CR939" s="36"/>
      <c r="CS939" s="36"/>
      <c r="CT939" s="36"/>
      <c r="CU939" s="36"/>
      <c r="CV939" s="36"/>
      <c r="CW939" s="36"/>
      <c r="CX939" s="36"/>
      <c r="CY939" s="36"/>
      <c r="CZ939" s="36"/>
      <c r="DA939" s="36"/>
      <c r="DB939" s="36"/>
      <c r="DC939" s="36"/>
      <c r="DD939" s="36"/>
      <c r="DE939" s="36"/>
      <c r="DF939" s="36"/>
      <c r="DG939" s="36"/>
      <c r="DH939" s="36"/>
      <c r="DI939" s="36"/>
      <c r="DJ939" s="36"/>
      <c r="DK939" s="36"/>
      <c r="DL939" s="36"/>
      <c r="DM939" s="36"/>
      <c r="DN939" s="36"/>
      <c r="DO939" s="36"/>
      <c r="DP939" s="36"/>
      <c r="DQ939" s="36"/>
      <c r="DR939" s="36"/>
      <c r="DS939" s="36"/>
      <c r="DT939" s="36"/>
      <c r="DU939" s="36"/>
      <c r="DV939" s="36"/>
      <c r="DW939" s="36"/>
      <c r="DX939" s="36"/>
      <c r="DY939" s="36"/>
      <c r="DZ939" s="36"/>
      <c r="EA939" s="36"/>
      <c r="EB939" s="36"/>
      <c r="EC939" s="36"/>
      <c r="ED939" s="36"/>
      <c r="EE939" s="36"/>
      <c r="EF939" s="36"/>
      <c r="EG939" s="36"/>
      <c r="EH939" s="36"/>
      <c r="EI939" s="36"/>
      <c r="EJ939" s="36"/>
      <c r="EK939" s="36"/>
      <c r="EL939" s="36"/>
      <c r="EM939" s="36"/>
      <c r="EN939" s="36"/>
      <c r="EO939" s="36"/>
      <c r="EP939" s="36"/>
      <c r="EQ939" s="36"/>
      <c r="ER939" s="36"/>
      <c r="ES939" s="36"/>
      <c r="ET939" s="36"/>
      <c r="EU939" s="36"/>
      <c r="EV939" s="36"/>
      <c r="EW939" s="36"/>
      <c r="EX939" s="36"/>
      <c r="EY939" s="36"/>
      <c r="EZ939" s="36"/>
      <c r="FA939" s="36"/>
      <c r="FB939" s="36"/>
      <c r="FC939" s="36"/>
      <c r="FD939" s="36"/>
      <c r="FE939" s="36"/>
      <c r="FF939" s="36"/>
      <c r="FG939" s="36"/>
      <c r="FH939" s="36"/>
      <c r="FI939" s="36"/>
      <c r="FJ939" s="36"/>
      <c r="FK939" s="36"/>
      <c r="FL939" s="36"/>
      <c r="FM939" s="36"/>
      <c r="FN939" s="36"/>
      <c r="FO939" s="36"/>
      <c r="FP939" s="36"/>
      <c r="FQ939" s="36"/>
      <c r="FR939" s="36"/>
      <c r="FS939" s="36"/>
      <c r="FT939" s="36"/>
      <c r="FU939" s="36"/>
      <c r="FV939" s="36"/>
      <c r="FW939" s="36"/>
      <c r="FX939" s="36"/>
      <c r="FY939" s="36"/>
      <c r="FZ939" s="36"/>
      <c r="GA939" s="36"/>
      <c r="GB939" s="36"/>
      <c r="GC939" s="36"/>
      <c r="GD939" s="36"/>
      <c r="GE939" s="37"/>
    </row>
    <row r="940" spans="1:187" s="25" customFormat="1" ht="20.149999999999999" customHeight="1" x14ac:dyDescent="0.35">
      <c r="A940" s="212"/>
      <c r="B940" s="214"/>
      <c r="C940" s="216"/>
      <c r="D940" s="216"/>
      <c r="E940" s="218"/>
      <c r="F940" s="200"/>
      <c r="G940" s="28" t="s">
        <v>44</v>
      </c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38"/>
      <c r="CM940" s="38"/>
      <c r="CN940" s="38"/>
      <c r="CO940" s="38"/>
      <c r="CP940" s="38"/>
      <c r="CQ940" s="38"/>
      <c r="CR940" s="38"/>
      <c r="CS940" s="38"/>
      <c r="CT940" s="38"/>
      <c r="CU940" s="38"/>
      <c r="CV940" s="38"/>
      <c r="CW940" s="38"/>
      <c r="CX940" s="38"/>
      <c r="CY940" s="38"/>
      <c r="CZ940" s="38"/>
      <c r="DA940" s="38"/>
      <c r="DB940" s="38"/>
      <c r="DC940" s="38"/>
      <c r="DD940" s="38"/>
      <c r="DE940" s="38"/>
      <c r="DF940" s="38"/>
      <c r="DG940" s="38"/>
      <c r="DH940" s="38"/>
      <c r="DI940" s="38"/>
      <c r="DJ940" s="38"/>
      <c r="DK940" s="38"/>
      <c r="DL940" s="38"/>
      <c r="DM940" s="38"/>
      <c r="DN940" s="38"/>
      <c r="DO940" s="38"/>
      <c r="DP940" s="38"/>
      <c r="DQ940" s="38"/>
      <c r="DR940" s="38"/>
      <c r="DS940" s="38"/>
      <c r="DT940" s="38"/>
      <c r="DU940" s="38"/>
      <c r="DV940" s="38"/>
      <c r="DW940" s="38"/>
      <c r="DX940" s="38"/>
      <c r="DY940" s="38"/>
      <c r="DZ940" s="38"/>
      <c r="EA940" s="38"/>
      <c r="EB940" s="38"/>
      <c r="EC940" s="38"/>
      <c r="ED940" s="38"/>
      <c r="EE940" s="38"/>
      <c r="EF940" s="38"/>
      <c r="EG940" s="38"/>
      <c r="EH940" s="38"/>
      <c r="EI940" s="38"/>
      <c r="EJ940" s="38"/>
      <c r="EK940" s="38"/>
      <c r="EL940" s="38"/>
      <c r="EM940" s="38"/>
      <c r="EN940" s="38"/>
      <c r="EO940" s="38"/>
      <c r="EP940" s="38"/>
      <c r="EQ940" s="38"/>
      <c r="ER940" s="38"/>
      <c r="ES940" s="38"/>
      <c r="ET940" s="38"/>
      <c r="EU940" s="38"/>
      <c r="EV940" s="38"/>
      <c r="EW940" s="38"/>
      <c r="EX940" s="38"/>
      <c r="EY940" s="38"/>
      <c r="EZ940" s="38"/>
      <c r="FA940" s="38"/>
      <c r="FB940" s="38"/>
      <c r="FC940" s="38"/>
      <c r="FD940" s="38"/>
      <c r="FE940" s="38"/>
      <c r="FF940" s="38"/>
      <c r="FG940" s="38"/>
      <c r="FH940" s="38"/>
      <c r="FI940" s="38"/>
      <c r="FJ940" s="38"/>
      <c r="FK940" s="38"/>
      <c r="FL940" s="38"/>
      <c r="FM940" s="38"/>
      <c r="FN940" s="38"/>
      <c r="FO940" s="38"/>
      <c r="FP940" s="38"/>
      <c r="FQ940" s="38"/>
      <c r="FR940" s="38"/>
      <c r="FS940" s="38"/>
      <c r="FT940" s="38"/>
      <c r="FU940" s="38"/>
      <c r="FV940" s="38"/>
      <c r="FW940" s="38"/>
      <c r="FX940" s="38"/>
      <c r="FY940" s="38"/>
      <c r="FZ940" s="38"/>
      <c r="GA940" s="38"/>
      <c r="GB940" s="38"/>
      <c r="GC940" s="38"/>
      <c r="GD940" s="38"/>
      <c r="GE940" s="39"/>
    </row>
    <row r="941" spans="1:187" s="25" customFormat="1" ht="20.149999999999999" customHeight="1" x14ac:dyDescent="0.35">
      <c r="A941" s="203">
        <f t="shared" ref="A941" si="750">A939+1</f>
        <v>463</v>
      </c>
      <c r="B941" s="205" t="str">
        <f ca="1">HYPERLINK("#"&amp;"PAINEL!"&amp;ADDRESS(ROW(PAINEL!$B$40)+$A941,2),TRIM(INDIRECT("PAINEL!"&amp;ADDRESS(ROW(PAINEL!$B$40)+$A941,COLUMN(LANÇAMENTOS!C937)))))</f>
        <v/>
      </c>
      <c r="C941" s="207" t="str">
        <f ca="1">TRIM(INDIRECT("PAINEL!"&amp;ADDRESS(ROW(PAINEL!$B$40)+$A941,COLUMN(LANÇAMENTOS!E937))))</f>
        <v/>
      </c>
      <c r="D941" s="207" t="str">
        <f ca="1">TRIM(INDIRECT("PAINEL!"&amp;ADDRESS(ROW(PAINEL!$B$40)+$A941,COLUMN(LANÇAMENTOS!K937))))</f>
        <v/>
      </c>
      <c r="E941" s="209"/>
      <c r="F941" s="201" t="str">
        <f t="shared" ref="F941" ca="1" si="751">IF(B941&lt;&gt;"",E941+SUM(H941:GE941)-SUM(H942:GE942),"")</f>
        <v/>
      </c>
      <c r="G941" s="29" t="s">
        <v>43</v>
      </c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  <c r="CH941" s="40"/>
      <c r="CI941" s="40"/>
      <c r="CJ941" s="40"/>
      <c r="CK941" s="40"/>
      <c r="CL941" s="40"/>
      <c r="CM941" s="40"/>
      <c r="CN941" s="40"/>
      <c r="CO941" s="40"/>
      <c r="CP941" s="40"/>
      <c r="CQ941" s="40"/>
      <c r="CR941" s="40"/>
      <c r="CS941" s="40"/>
      <c r="CT941" s="40"/>
      <c r="CU941" s="40"/>
      <c r="CV941" s="40"/>
      <c r="CW941" s="40"/>
      <c r="CX941" s="40"/>
      <c r="CY941" s="40"/>
      <c r="CZ941" s="40"/>
      <c r="DA941" s="40"/>
      <c r="DB941" s="40"/>
      <c r="DC941" s="40"/>
      <c r="DD941" s="40"/>
      <c r="DE941" s="40"/>
      <c r="DF941" s="40"/>
      <c r="DG941" s="40"/>
      <c r="DH941" s="40"/>
      <c r="DI941" s="40"/>
      <c r="DJ941" s="40"/>
      <c r="DK941" s="40"/>
      <c r="DL941" s="40"/>
      <c r="DM941" s="40"/>
      <c r="DN941" s="40"/>
      <c r="DO941" s="40"/>
      <c r="DP941" s="40"/>
      <c r="DQ941" s="40"/>
      <c r="DR941" s="40"/>
      <c r="DS941" s="40"/>
      <c r="DT941" s="40"/>
      <c r="DU941" s="40"/>
      <c r="DV941" s="40"/>
      <c r="DW941" s="40"/>
      <c r="DX941" s="40"/>
      <c r="DY941" s="40"/>
      <c r="DZ941" s="40"/>
      <c r="EA941" s="40"/>
      <c r="EB941" s="40"/>
      <c r="EC941" s="40"/>
      <c r="ED941" s="40"/>
      <c r="EE941" s="40"/>
      <c r="EF941" s="40"/>
      <c r="EG941" s="40"/>
      <c r="EH941" s="40"/>
      <c r="EI941" s="40"/>
      <c r="EJ941" s="40"/>
      <c r="EK941" s="40"/>
      <c r="EL941" s="40"/>
      <c r="EM941" s="40"/>
      <c r="EN941" s="40"/>
      <c r="EO941" s="40"/>
      <c r="EP941" s="40"/>
      <c r="EQ941" s="40"/>
      <c r="ER941" s="40"/>
      <c r="ES941" s="40"/>
      <c r="ET941" s="40"/>
      <c r="EU941" s="40"/>
      <c r="EV941" s="40"/>
      <c r="EW941" s="40"/>
      <c r="EX941" s="40"/>
      <c r="EY941" s="40"/>
      <c r="EZ941" s="40"/>
      <c r="FA941" s="40"/>
      <c r="FB941" s="40"/>
      <c r="FC941" s="40"/>
      <c r="FD941" s="40"/>
      <c r="FE941" s="40"/>
      <c r="FF941" s="40"/>
      <c r="FG941" s="40"/>
      <c r="FH941" s="40"/>
      <c r="FI941" s="40"/>
      <c r="FJ941" s="40"/>
      <c r="FK941" s="40"/>
      <c r="FL941" s="40"/>
      <c r="FM941" s="40"/>
      <c r="FN941" s="40"/>
      <c r="FO941" s="40"/>
      <c r="FP941" s="40"/>
      <c r="FQ941" s="40"/>
      <c r="FR941" s="40"/>
      <c r="FS941" s="40"/>
      <c r="FT941" s="40"/>
      <c r="FU941" s="40"/>
      <c r="FV941" s="40"/>
      <c r="FW941" s="40"/>
      <c r="FX941" s="40"/>
      <c r="FY941" s="40"/>
      <c r="FZ941" s="40"/>
      <c r="GA941" s="40"/>
      <c r="GB941" s="40"/>
      <c r="GC941" s="40"/>
      <c r="GD941" s="40"/>
      <c r="GE941" s="41"/>
    </row>
    <row r="942" spans="1:187" s="25" customFormat="1" ht="20.149999999999999" customHeight="1" x14ac:dyDescent="0.35">
      <c r="A942" s="204"/>
      <c r="B942" s="206"/>
      <c r="C942" s="208"/>
      <c r="D942" s="208"/>
      <c r="E942" s="210"/>
      <c r="F942" s="202"/>
      <c r="G942" s="26" t="s">
        <v>44</v>
      </c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DN942" s="35"/>
      <c r="DO942" s="35"/>
      <c r="DP942" s="35"/>
      <c r="DQ942" s="35"/>
      <c r="DR942" s="35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  <c r="FL942" s="35"/>
      <c r="FM942" s="35"/>
      <c r="FN942" s="35"/>
      <c r="FO942" s="35"/>
      <c r="FP942" s="35"/>
      <c r="FQ942" s="35"/>
      <c r="FR942" s="35"/>
      <c r="FS942" s="35"/>
      <c r="FT942" s="35"/>
      <c r="FU942" s="35"/>
      <c r="FV942" s="35"/>
      <c r="FW942" s="35"/>
      <c r="FX942" s="35"/>
      <c r="FY942" s="35"/>
      <c r="FZ942" s="35"/>
      <c r="GA942" s="35"/>
      <c r="GB942" s="35"/>
      <c r="GC942" s="35"/>
      <c r="GD942" s="35"/>
      <c r="GE942" s="42"/>
    </row>
    <row r="943" spans="1:187" s="25" customFormat="1" ht="20.149999999999999" customHeight="1" x14ac:dyDescent="0.35">
      <c r="A943" s="211">
        <f t="shared" si="736"/>
        <v>464</v>
      </c>
      <c r="B943" s="213" t="str">
        <f ca="1">HYPERLINK("#"&amp;"PAINEL!"&amp;ADDRESS(ROW(PAINEL!$B$40)+$A943,2),TRIM(INDIRECT("PAINEL!"&amp;ADDRESS(ROW(PAINEL!$B$40)+$A943,COLUMN(LANÇAMENTOS!C939)))))</f>
        <v/>
      </c>
      <c r="C943" s="215" t="str">
        <f ca="1">TRIM(INDIRECT("PAINEL!"&amp;ADDRESS(ROW(PAINEL!$B$40)+$A943,COLUMN(LANÇAMENTOS!E939))))</f>
        <v/>
      </c>
      <c r="D943" s="215" t="str">
        <f ca="1">TRIM(INDIRECT("PAINEL!"&amp;ADDRESS(ROW(PAINEL!$B$40)+$A943,COLUMN(LANÇAMENTOS!K939))))</f>
        <v/>
      </c>
      <c r="E943" s="217"/>
      <c r="F943" s="199" t="str">
        <f t="shared" ref="F943" ca="1" si="752">IF(B943&lt;&gt;"",E943+SUM(H943:GE943)-SUM(H944:GE944),"")</f>
        <v/>
      </c>
      <c r="G943" s="27" t="s">
        <v>43</v>
      </c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36"/>
      <c r="BB943" s="36"/>
      <c r="BC943" s="36"/>
      <c r="BD943" s="36"/>
      <c r="BE943" s="36"/>
      <c r="BF943" s="36"/>
      <c r="BG943" s="36"/>
      <c r="BH943" s="36"/>
      <c r="BI943" s="36"/>
      <c r="BJ943" s="36"/>
      <c r="BK943" s="36"/>
      <c r="BL943" s="36"/>
      <c r="BM943" s="36"/>
      <c r="BN943" s="36"/>
      <c r="BO943" s="36"/>
      <c r="BP943" s="36"/>
      <c r="BQ943" s="36"/>
      <c r="BR943" s="36"/>
      <c r="BS943" s="36"/>
      <c r="BT943" s="36"/>
      <c r="BU943" s="36"/>
      <c r="BV943" s="36"/>
      <c r="BW943" s="36"/>
      <c r="BX943" s="36"/>
      <c r="BY943" s="36"/>
      <c r="BZ943" s="36"/>
      <c r="CA943" s="36"/>
      <c r="CB943" s="36"/>
      <c r="CC943" s="36"/>
      <c r="CD943" s="36"/>
      <c r="CE943" s="36"/>
      <c r="CF943" s="36"/>
      <c r="CG943" s="36"/>
      <c r="CH943" s="36"/>
      <c r="CI943" s="36"/>
      <c r="CJ943" s="36"/>
      <c r="CK943" s="36"/>
      <c r="CL943" s="36"/>
      <c r="CM943" s="36"/>
      <c r="CN943" s="36"/>
      <c r="CO943" s="36"/>
      <c r="CP943" s="36"/>
      <c r="CQ943" s="36"/>
      <c r="CR943" s="36"/>
      <c r="CS943" s="36"/>
      <c r="CT943" s="36"/>
      <c r="CU943" s="36"/>
      <c r="CV943" s="36"/>
      <c r="CW943" s="36"/>
      <c r="CX943" s="36"/>
      <c r="CY943" s="36"/>
      <c r="CZ943" s="36"/>
      <c r="DA943" s="36"/>
      <c r="DB943" s="36"/>
      <c r="DC943" s="36"/>
      <c r="DD943" s="36"/>
      <c r="DE943" s="36"/>
      <c r="DF943" s="36"/>
      <c r="DG943" s="36"/>
      <c r="DH943" s="36"/>
      <c r="DI943" s="36"/>
      <c r="DJ943" s="36"/>
      <c r="DK943" s="36"/>
      <c r="DL943" s="36"/>
      <c r="DM943" s="36"/>
      <c r="DN943" s="36"/>
      <c r="DO943" s="36"/>
      <c r="DP943" s="36"/>
      <c r="DQ943" s="36"/>
      <c r="DR943" s="36"/>
      <c r="DS943" s="36"/>
      <c r="DT943" s="36"/>
      <c r="DU943" s="36"/>
      <c r="DV943" s="36"/>
      <c r="DW943" s="36"/>
      <c r="DX943" s="36"/>
      <c r="DY943" s="36"/>
      <c r="DZ943" s="36"/>
      <c r="EA943" s="36"/>
      <c r="EB943" s="36"/>
      <c r="EC943" s="36"/>
      <c r="ED943" s="36"/>
      <c r="EE943" s="36"/>
      <c r="EF943" s="36"/>
      <c r="EG943" s="36"/>
      <c r="EH943" s="36"/>
      <c r="EI943" s="36"/>
      <c r="EJ943" s="36"/>
      <c r="EK943" s="36"/>
      <c r="EL943" s="36"/>
      <c r="EM943" s="36"/>
      <c r="EN943" s="36"/>
      <c r="EO943" s="36"/>
      <c r="EP943" s="36"/>
      <c r="EQ943" s="36"/>
      <c r="ER943" s="36"/>
      <c r="ES943" s="36"/>
      <c r="ET943" s="36"/>
      <c r="EU943" s="36"/>
      <c r="EV943" s="36"/>
      <c r="EW943" s="36"/>
      <c r="EX943" s="36"/>
      <c r="EY943" s="36"/>
      <c r="EZ943" s="36"/>
      <c r="FA943" s="36"/>
      <c r="FB943" s="36"/>
      <c r="FC943" s="36"/>
      <c r="FD943" s="36"/>
      <c r="FE943" s="36"/>
      <c r="FF943" s="36"/>
      <c r="FG943" s="36"/>
      <c r="FH943" s="36"/>
      <c r="FI943" s="36"/>
      <c r="FJ943" s="36"/>
      <c r="FK943" s="36"/>
      <c r="FL943" s="36"/>
      <c r="FM943" s="36"/>
      <c r="FN943" s="36"/>
      <c r="FO943" s="36"/>
      <c r="FP943" s="36"/>
      <c r="FQ943" s="36"/>
      <c r="FR943" s="36"/>
      <c r="FS943" s="36"/>
      <c r="FT943" s="36"/>
      <c r="FU943" s="36"/>
      <c r="FV943" s="36"/>
      <c r="FW943" s="36"/>
      <c r="FX943" s="36"/>
      <c r="FY943" s="36"/>
      <c r="FZ943" s="36"/>
      <c r="GA943" s="36"/>
      <c r="GB943" s="36"/>
      <c r="GC943" s="36"/>
      <c r="GD943" s="36"/>
      <c r="GE943" s="37"/>
    </row>
    <row r="944" spans="1:187" s="25" customFormat="1" ht="20.149999999999999" customHeight="1" x14ac:dyDescent="0.35">
      <c r="A944" s="212"/>
      <c r="B944" s="214"/>
      <c r="C944" s="216"/>
      <c r="D944" s="216"/>
      <c r="E944" s="218"/>
      <c r="F944" s="200"/>
      <c r="G944" s="28" t="s">
        <v>44</v>
      </c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38"/>
      <c r="CM944" s="38"/>
      <c r="CN944" s="38"/>
      <c r="CO944" s="38"/>
      <c r="CP944" s="38"/>
      <c r="CQ944" s="38"/>
      <c r="CR944" s="38"/>
      <c r="CS944" s="38"/>
      <c r="CT944" s="38"/>
      <c r="CU944" s="38"/>
      <c r="CV944" s="38"/>
      <c r="CW944" s="38"/>
      <c r="CX944" s="38"/>
      <c r="CY944" s="38"/>
      <c r="CZ944" s="38"/>
      <c r="DA944" s="38"/>
      <c r="DB944" s="38"/>
      <c r="DC944" s="38"/>
      <c r="DD944" s="38"/>
      <c r="DE944" s="38"/>
      <c r="DF944" s="38"/>
      <c r="DG944" s="38"/>
      <c r="DH944" s="38"/>
      <c r="DI944" s="38"/>
      <c r="DJ944" s="38"/>
      <c r="DK944" s="38"/>
      <c r="DL944" s="38"/>
      <c r="DM944" s="38"/>
      <c r="DN944" s="38"/>
      <c r="DO944" s="38"/>
      <c r="DP944" s="38"/>
      <c r="DQ944" s="38"/>
      <c r="DR944" s="38"/>
      <c r="DS944" s="38"/>
      <c r="DT944" s="38"/>
      <c r="DU944" s="38"/>
      <c r="DV944" s="38"/>
      <c r="DW944" s="38"/>
      <c r="DX944" s="38"/>
      <c r="DY944" s="38"/>
      <c r="DZ944" s="38"/>
      <c r="EA944" s="38"/>
      <c r="EB944" s="38"/>
      <c r="EC944" s="38"/>
      <c r="ED944" s="38"/>
      <c r="EE944" s="38"/>
      <c r="EF944" s="38"/>
      <c r="EG944" s="38"/>
      <c r="EH944" s="38"/>
      <c r="EI944" s="38"/>
      <c r="EJ944" s="38"/>
      <c r="EK944" s="38"/>
      <c r="EL944" s="38"/>
      <c r="EM944" s="38"/>
      <c r="EN944" s="38"/>
      <c r="EO944" s="38"/>
      <c r="EP944" s="38"/>
      <c r="EQ944" s="38"/>
      <c r="ER944" s="38"/>
      <c r="ES944" s="38"/>
      <c r="ET944" s="38"/>
      <c r="EU944" s="38"/>
      <c r="EV944" s="38"/>
      <c r="EW944" s="38"/>
      <c r="EX944" s="38"/>
      <c r="EY944" s="38"/>
      <c r="EZ944" s="38"/>
      <c r="FA944" s="38"/>
      <c r="FB944" s="38"/>
      <c r="FC944" s="38"/>
      <c r="FD944" s="38"/>
      <c r="FE944" s="38"/>
      <c r="FF944" s="38"/>
      <c r="FG944" s="38"/>
      <c r="FH944" s="38"/>
      <c r="FI944" s="38"/>
      <c r="FJ944" s="38"/>
      <c r="FK944" s="38"/>
      <c r="FL944" s="38"/>
      <c r="FM944" s="38"/>
      <c r="FN944" s="38"/>
      <c r="FO944" s="38"/>
      <c r="FP944" s="38"/>
      <c r="FQ944" s="38"/>
      <c r="FR944" s="38"/>
      <c r="FS944" s="38"/>
      <c r="FT944" s="38"/>
      <c r="FU944" s="38"/>
      <c r="FV944" s="38"/>
      <c r="FW944" s="38"/>
      <c r="FX944" s="38"/>
      <c r="FY944" s="38"/>
      <c r="FZ944" s="38"/>
      <c r="GA944" s="38"/>
      <c r="GB944" s="38"/>
      <c r="GC944" s="38"/>
      <c r="GD944" s="38"/>
      <c r="GE944" s="39"/>
    </row>
    <row r="945" spans="1:187" s="25" customFormat="1" ht="20.149999999999999" customHeight="1" x14ac:dyDescent="0.35">
      <c r="A945" s="203">
        <f t="shared" ref="A945" si="753">A943+1</f>
        <v>465</v>
      </c>
      <c r="B945" s="205" t="str">
        <f ca="1">HYPERLINK("#"&amp;"PAINEL!"&amp;ADDRESS(ROW(PAINEL!$B$40)+$A945,2),TRIM(INDIRECT("PAINEL!"&amp;ADDRESS(ROW(PAINEL!$B$40)+$A945,COLUMN(LANÇAMENTOS!C941)))))</f>
        <v/>
      </c>
      <c r="C945" s="207" t="str">
        <f ca="1">TRIM(INDIRECT("PAINEL!"&amp;ADDRESS(ROW(PAINEL!$B$40)+$A945,COLUMN(LANÇAMENTOS!E941))))</f>
        <v/>
      </c>
      <c r="D945" s="207" t="str">
        <f ca="1">TRIM(INDIRECT("PAINEL!"&amp;ADDRESS(ROW(PAINEL!$B$40)+$A945,COLUMN(LANÇAMENTOS!K941))))</f>
        <v/>
      </c>
      <c r="E945" s="209"/>
      <c r="F945" s="201" t="str">
        <f t="shared" ref="F945" ca="1" si="754">IF(B945&lt;&gt;"",E945+SUM(H945:GE945)-SUM(H946:GE946),"")</f>
        <v/>
      </c>
      <c r="G945" s="29" t="s">
        <v>43</v>
      </c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  <c r="CH945" s="40"/>
      <c r="CI945" s="40"/>
      <c r="CJ945" s="40"/>
      <c r="CK945" s="40"/>
      <c r="CL945" s="40"/>
      <c r="CM945" s="40"/>
      <c r="CN945" s="40"/>
      <c r="CO945" s="40"/>
      <c r="CP945" s="40"/>
      <c r="CQ945" s="40"/>
      <c r="CR945" s="40"/>
      <c r="CS945" s="40"/>
      <c r="CT945" s="40"/>
      <c r="CU945" s="40"/>
      <c r="CV945" s="40"/>
      <c r="CW945" s="40"/>
      <c r="CX945" s="40"/>
      <c r="CY945" s="40"/>
      <c r="CZ945" s="40"/>
      <c r="DA945" s="40"/>
      <c r="DB945" s="40"/>
      <c r="DC945" s="40"/>
      <c r="DD945" s="40"/>
      <c r="DE945" s="40"/>
      <c r="DF945" s="40"/>
      <c r="DG945" s="40"/>
      <c r="DH945" s="40"/>
      <c r="DI945" s="40"/>
      <c r="DJ945" s="40"/>
      <c r="DK945" s="40"/>
      <c r="DL945" s="40"/>
      <c r="DM945" s="40"/>
      <c r="DN945" s="40"/>
      <c r="DO945" s="40"/>
      <c r="DP945" s="40"/>
      <c r="DQ945" s="40"/>
      <c r="DR945" s="40"/>
      <c r="DS945" s="40"/>
      <c r="DT945" s="40"/>
      <c r="DU945" s="40"/>
      <c r="DV945" s="40"/>
      <c r="DW945" s="40"/>
      <c r="DX945" s="40"/>
      <c r="DY945" s="40"/>
      <c r="DZ945" s="40"/>
      <c r="EA945" s="40"/>
      <c r="EB945" s="40"/>
      <c r="EC945" s="40"/>
      <c r="ED945" s="40"/>
      <c r="EE945" s="40"/>
      <c r="EF945" s="40"/>
      <c r="EG945" s="40"/>
      <c r="EH945" s="40"/>
      <c r="EI945" s="40"/>
      <c r="EJ945" s="40"/>
      <c r="EK945" s="40"/>
      <c r="EL945" s="40"/>
      <c r="EM945" s="40"/>
      <c r="EN945" s="40"/>
      <c r="EO945" s="40"/>
      <c r="EP945" s="40"/>
      <c r="EQ945" s="40"/>
      <c r="ER945" s="40"/>
      <c r="ES945" s="40"/>
      <c r="ET945" s="40"/>
      <c r="EU945" s="40"/>
      <c r="EV945" s="40"/>
      <c r="EW945" s="40"/>
      <c r="EX945" s="40"/>
      <c r="EY945" s="40"/>
      <c r="EZ945" s="40"/>
      <c r="FA945" s="40"/>
      <c r="FB945" s="40"/>
      <c r="FC945" s="40"/>
      <c r="FD945" s="40"/>
      <c r="FE945" s="40"/>
      <c r="FF945" s="40"/>
      <c r="FG945" s="40"/>
      <c r="FH945" s="40"/>
      <c r="FI945" s="40"/>
      <c r="FJ945" s="40"/>
      <c r="FK945" s="40"/>
      <c r="FL945" s="40"/>
      <c r="FM945" s="40"/>
      <c r="FN945" s="40"/>
      <c r="FO945" s="40"/>
      <c r="FP945" s="40"/>
      <c r="FQ945" s="40"/>
      <c r="FR945" s="40"/>
      <c r="FS945" s="40"/>
      <c r="FT945" s="40"/>
      <c r="FU945" s="40"/>
      <c r="FV945" s="40"/>
      <c r="FW945" s="40"/>
      <c r="FX945" s="40"/>
      <c r="FY945" s="40"/>
      <c r="FZ945" s="40"/>
      <c r="GA945" s="40"/>
      <c r="GB945" s="40"/>
      <c r="GC945" s="40"/>
      <c r="GD945" s="40"/>
      <c r="GE945" s="41"/>
    </row>
    <row r="946" spans="1:187" s="25" customFormat="1" ht="20.149999999999999" customHeight="1" x14ac:dyDescent="0.35">
      <c r="A946" s="204"/>
      <c r="B946" s="206"/>
      <c r="C946" s="208"/>
      <c r="D946" s="208"/>
      <c r="E946" s="210"/>
      <c r="F946" s="202"/>
      <c r="G946" s="26" t="s">
        <v>44</v>
      </c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DN946" s="35"/>
      <c r="DO946" s="35"/>
      <c r="DP946" s="35"/>
      <c r="DQ946" s="35"/>
      <c r="DR946" s="35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  <c r="FL946" s="35"/>
      <c r="FM946" s="35"/>
      <c r="FN946" s="35"/>
      <c r="FO946" s="35"/>
      <c r="FP946" s="35"/>
      <c r="FQ946" s="35"/>
      <c r="FR946" s="35"/>
      <c r="FS946" s="35"/>
      <c r="FT946" s="35"/>
      <c r="FU946" s="35"/>
      <c r="FV946" s="35"/>
      <c r="FW946" s="35"/>
      <c r="FX946" s="35"/>
      <c r="FY946" s="35"/>
      <c r="FZ946" s="35"/>
      <c r="GA946" s="35"/>
      <c r="GB946" s="35"/>
      <c r="GC946" s="35"/>
      <c r="GD946" s="35"/>
      <c r="GE946" s="42"/>
    </row>
    <row r="947" spans="1:187" s="25" customFormat="1" ht="20.149999999999999" customHeight="1" x14ac:dyDescent="0.35">
      <c r="A947" s="211">
        <f t="shared" si="736"/>
        <v>466</v>
      </c>
      <c r="B947" s="213" t="str">
        <f ca="1">HYPERLINK("#"&amp;"PAINEL!"&amp;ADDRESS(ROW(PAINEL!$B$40)+$A947,2),TRIM(INDIRECT("PAINEL!"&amp;ADDRESS(ROW(PAINEL!$B$40)+$A947,COLUMN(LANÇAMENTOS!C943)))))</f>
        <v/>
      </c>
      <c r="C947" s="215" t="str">
        <f ca="1">TRIM(INDIRECT("PAINEL!"&amp;ADDRESS(ROW(PAINEL!$B$40)+$A947,COLUMN(LANÇAMENTOS!E943))))</f>
        <v/>
      </c>
      <c r="D947" s="215" t="str">
        <f ca="1">TRIM(INDIRECT("PAINEL!"&amp;ADDRESS(ROW(PAINEL!$B$40)+$A947,COLUMN(LANÇAMENTOS!K943))))</f>
        <v/>
      </c>
      <c r="E947" s="217"/>
      <c r="F947" s="199" t="str">
        <f t="shared" ref="F947" ca="1" si="755">IF(B947&lt;&gt;"",E947+SUM(H947:GE947)-SUM(H948:GE948),"")</f>
        <v/>
      </c>
      <c r="G947" s="27" t="s">
        <v>43</v>
      </c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36"/>
      <c r="BB947" s="36"/>
      <c r="BC947" s="36"/>
      <c r="BD947" s="36"/>
      <c r="BE947" s="36"/>
      <c r="BF947" s="36"/>
      <c r="BG947" s="36"/>
      <c r="BH947" s="36"/>
      <c r="BI947" s="36"/>
      <c r="BJ947" s="36"/>
      <c r="BK947" s="36"/>
      <c r="BL947" s="36"/>
      <c r="BM947" s="36"/>
      <c r="BN947" s="36"/>
      <c r="BO947" s="36"/>
      <c r="BP947" s="36"/>
      <c r="BQ947" s="36"/>
      <c r="BR947" s="36"/>
      <c r="BS947" s="36"/>
      <c r="BT947" s="36"/>
      <c r="BU947" s="36"/>
      <c r="BV947" s="36"/>
      <c r="BW947" s="36"/>
      <c r="BX947" s="36"/>
      <c r="BY947" s="36"/>
      <c r="BZ947" s="36"/>
      <c r="CA947" s="36"/>
      <c r="CB947" s="36"/>
      <c r="CC947" s="36"/>
      <c r="CD947" s="36"/>
      <c r="CE947" s="36"/>
      <c r="CF947" s="36"/>
      <c r="CG947" s="36"/>
      <c r="CH947" s="36"/>
      <c r="CI947" s="36"/>
      <c r="CJ947" s="36"/>
      <c r="CK947" s="36"/>
      <c r="CL947" s="36"/>
      <c r="CM947" s="36"/>
      <c r="CN947" s="36"/>
      <c r="CO947" s="36"/>
      <c r="CP947" s="36"/>
      <c r="CQ947" s="36"/>
      <c r="CR947" s="36"/>
      <c r="CS947" s="36"/>
      <c r="CT947" s="36"/>
      <c r="CU947" s="36"/>
      <c r="CV947" s="36"/>
      <c r="CW947" s="36"/>
      <c r="CX947" s="36"/>
      <c r="CY947" s="36"/>
      <c r="CZ947" s="36"/>
      <c r="DA947" s="36"/>
      <c r="DB947" s="36"/>
      <c r="DC947" s="36"/>
      <c r="DD947" s="36"/>
      <c r="DE947" s="36"/>
      <c r="DF947" s="36"/>
      <c r="DG947" s="36"/>
      <c r="DH947" s="36"/>
      <c r="DI947" s="36"/>
      <c r="DJ947" s="36"/>
      <c r="DK947" s="36"/>
      <c r="DL947" s="36"/>
      <c r="DM947" s="36"/>
      <c r="DN947" s="36"/>
      <c r="DO947" s="36"/>
      <c r="DP947" s="36"/>
      <c r="DQ947" s="36"/>
      <c r="DR947" s="36"/>
      <c r="DS947" s="36"/>
      <c r="DT947" s="36"/>
      <c r="DU947" s="36"/>
      <c r="DV947" s="36"/>
      <c r="DW947" s="36"/>
      <c r="DX947" s="36"/>
      <c r="DY947" s="36"/>
      <c r="DZ947" s="36"/>
      <c r="EA947" s="36"/>
      <c r="EB947" s="36"/>
      <c r="EC947" s="36"/>
      <c r="ED947" s="36"/>
      <c r="EE947" s="36"/>
      <c r="EF947" s="36"/>
      <c r="EG947" s="36"/>
      <c r="EH947" s="36"/>
      <c r="EI947" s="36"/>
      <c r="EJ947" s="36"/>
      <c r="EK947" s="36"/>
      <c r="EL947" s="36"/>
      <c r="EM947" s="36"/>
      <c r="EN947" s="36"/>
      <c r="EO947" s="36"/>
      <c r="EP947" s="36"/>
      <c r="EQ947" s="36"/>
      <c r="ER947" s="36"/>
      <c r="ES947" s="36"/>
      <c r="ET947" s="36"/>
      <c r="EU947" s="36"/>
      <c r="EV947" s="36"/>
      <c r="EW947" s="36"/>
      <c r="EX947" s="36"/>
      <c r="EY947" s="36"/>
      <c r="EZ947" s="36"/>
      <c r="FA947" s="36"/>
      <c r="FB947" s="36"/>
      <c r="FC947" s="36"/>
      <c r="FD947" s="36"/>
      <c r="FE947" s="36"/>
      <c r="FF947" s="36"/>
      <c r="FG947" s="36"/>
      <c r="FH947" s="36"/>
      <c r="FI947" s="36"/>
      <c r="FJ947" s="36"/>
      <c r="FK947" s="36"/>
      <c r="FL947" s="36"/>
      <c r="FM947" s="36"/>
      <c r="FN947" s="36"/>
      <c r="FO947" s="36"/>
      <c r="FP947" s="36"/>
      <c r="FQ947" s="36"/>
      <c r="FR947" s="36"/>
      <c r="FS947" s="36"/>
      <c r="FT947" s="36"/>
      <c r="FU947" s="36"/>
      <c r="FV947" s="36"/>
      <c r="FW947" s="36"/>
      <c r="FX947" s="36"/>
      <c r="FY947" s="36"/>
      <c r="FZ947" s="36"/>
      <c r="GA947" s="36"/>
      <c r="GB947" s="36"/>
      <c r="GC947" s="36"/>
      <c r="GD947" s="36"/>
      <c r="GE947" s="37"/>
    </row>
    <row r="948" spans="1:187" s="25" customFormat="1" ht="20.149999999999999" customHeight="1" x14ac:dyDescent="0.35">
      <c r="A948" s="212"/>
      <c r="B948" s="214"/>
      <c r="C948" s="216"/>
      <c r="D948" s="216"/>
      <c r="E948" s="218"/>
      <c r="F948" s="200"/>
      <c r="G948" s="28" t="s">
        <v>44</v>
      </c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38"/>
      <c r="CM948" s="38"/>
      <c r="CN948" s="38"/>
      <c r="CO948" s="38"/>
      <c r="CP948" s="38"/>
      <c r="CQ948" s="38"/>
      <c r="CR948" s="38"/>
      <c r="CS948" s="38"/>
      <c r="CT948" s="38"/>
      <c r="CU948" s="38"/>
      <c r="CV948" s="38"/>
      <c r="CW948" s="38"/>
      <c r="CX948" s="38"/>
      <c r="CY948" s="38"/>
      <c r="CZ948" s="38"/>
      <c r="DA948" s="38"/>
      <c r="DB948" s="38"/>
      <c r="DC948" s="38"/>
      <c r="DD948" s="38"/>
      <c r="DE948" s="38"/>
      <c r="DF948" s="38"/>
      <c r="DG948" s="38"/>
      <c r="DH948" s="38"/>
      <c r="DI948" s="38"/>
      <c r="DJ948" s="38"/>
      <c r="DK948" s="38"/>
      <c r="DL948" s="38"/>
      <c r="DM948" s="38"/>
      <c r="DN948" s="38"/>
      <c r="DO948" s="38"/>
      <c r="DP948" s="38"/>
      <c r="DQ948" s="38"/>
      <c r="DR948" s="38"/>
      <c r="DS948" s="38"/>
      <c r="DT948" s="38"/>
      <c r="DU948" s="38"/>
      <c r="DV948" s="38"/>
      <c r="DW948" s="38"/>
      <c r="DX948" s="38"/>
      <c r="DY948" s="38"/>
      <c r="DZ948" s="38"/>
      <c r="EA948" s="38"/>
      <c r="EB948" s="38"/>
      <c r="EC948" s="38"/>
      <c r="ED948" s="38"/>
      <c r="EE948" s="38"/>
      <c r="EF948" s="38"/>
      <c r="EG948" s="38"/>
      <c r="EH948" s="38"/>
      <c r="EI948" s="38"/>
      <c r="EJ948" s="38"/>
      <c r="EK948" s="38"/>
      <c r="EL948" s="38"/>
      <c r="EM948" s="38"/>
      <c r="EN948" s="38"/>
      <c r="EO948" s="38"/>
      <c r="EP948" s="38"/>
      <c r="EQ948" s="38"/>
      <c r="ER948" s="38"/>
      <c r="ES948" s="38"/>
      <c r="ET948" s="38"/>
      <c r="EU948" s="38"/>
      <c r="EV948" s="38"/>
      <c r="EW948" s="38"/>
      <c r="EX948" s="38"/>
      <c r="EY948" s="38"/>
      <c r="EZ948" s="38"/>
      <c r="FA948" s="38"/>
      <c r="FB948" s="38"/>
      <c r="FC948" s="38"/>
      <c r="FD948" s="38"/>
      <c r="FE948" s="38"/>
      <c r="FF948" s="38"/>
      <c r="FG948" s="38"/>
      <c r="FH948" s="38"/>
      <c r="FI948" s="38"/>
      <c r="FJ948" s="38"/>
      <c r="FK948" s="38"/>
      <c r="FL948" s="38"/>
      <c r="FM948" s="38"/>
      <c r="FN948" s="38"/>
      <c r="FO948" s="38"/>
      <c r="FP948" s="38"/>
      <c r="FQ948" s="38"/>
      <c r="FR948" s="38"/>
      <c r="FS948" s="38"/>
      <c r="FT948" s="38"/>
      <c r="FU948" s="38"/>
      <c r="FV948" s="38"/>
      <c r="FW948" s="38"/>
      <c r="FX948" s="38"/>
      <c r="FY948" s="38"/>
      <c r="FZ948" s="38"/>
      <c r="GA948" s="38"/>
      <c r="GB948" s="38"/>
      <c r="GC948" s="38"/>
      <c r="GD948" s="38"/>
      <c r="GE948" s="39"/>
    </row>
    <row r="949" spans="1:187" s="25" customFormat="1" ht="20.149999999999999" customHeight="1" x14ac:dyDescent="0.35">
      <c r="A949" s="203">
        <f t="shared" ref="A949" si="756">A947+1</f>
        <v>467</v>
      </c>
      <c r="B949" s="205" t="str">
        <f ca="1">HYPERLINK("#"&amp;"PAINEL!"&amp;ADDRESS(ROW(PAINEL!$B$40)+$A949,2),TRIM(INDIRECT("PAINEL!"&amp;ADDRESS(ROW(PAINEL!$B$40)+$A949,COLUMN(LANÇAMENTOS!C945)))))</f>
        <v/>
      </c>
      <c r="C949" s="207" t="str">
        <f ca="1">TRIM(INDIRECT("PAINEL!"&amp;ADDRESS(ROW(PAINEL!$B$40)+$A949,COLUMN(LANÇAMENTOS!E945))))</f>
        <v/>
      </c>
      <c r="D949" s="207" t="str">
        <f ca="1">TRIM(INDIRECT("PAINEL!"&amp;ADDRESS(ROW(PAINEL!$B$40)+$A949,COLUMN(LANÇAMENTOS!K945))))</f>
        <v/>
      </c>
      <c r="E949" s="209"/>
      <c r="F949" s="201" t="str">
        <f t="shared" ref="F949" ca="1" si="757">IF(B949&lt;&gt;"",E949+SUM(H949:GE949)-SUM(H950:GE950),"")</f>
        <v/>
      </c>
      <c r="G949" s="29" t="s">
        <v>43</v>
      </c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  <c r="CH949" s="40"/>
      <c r="CI949" s="40"/>
      <c r="CJ949" s="40"/>
      <c r="CK949" s="40"/>
      <c r="CL949" s="40"/>
      <c r="CM949" s="40"/>
      <c r="CN949" s="40"/>
      <c r="CO949" s="40"/>
      <c r="CP949" s="40"/>
      <c r="CQ949" s="40"/>
      <c r="CR949" s="40"/>
      <c r="CS949" s="40"/>
      <c r="CT949" s="40"/>
      <c r="CU949" s="40"/>
      <c r="CV949" s="40"/>
      <c r="CW949" s="40"/>
      <c r="CX949" s="40"/>
      <c r="CY949" s="40"/>
      <c r="CZ949" s="40"/>
      <c r="DA949" s="40"/>
      <c r="DB949" s="40"/>
      <c r="DC949" s="40"/>
      <c r="DD949" s="40"/>
      <c r="DE949" s="40"/>
      <c r="DF949" s="40"/>
      <c r="DG949" s="40"/>
      <c r="DH949" s="40"/>
      <c r="DI949" s="40"/>
      <c r="DJ949" s="40"/>
      <c r="DK949" s="40"/>
      <c r="DL949" s="40"/>
      <c r="DM949" s="40"/>
      <c r="DN949" s="40"/>
      <c r="DO949" s="40"/>
      <c r="DP949" s="40"/>
      <c r="DQ949" s="40"/>
      <c r="DR949" s="40"/>
      <c r="DS949" s="40"/>
      <c r="DT949" s="40"/>
      <c r="DU949" s="40"/>
      <c r="DV949" s="40"/>
      <c r="DW949" s="40"/>
      <c r="DX949" s="40"/>
      <c r="DY949" s="40"/>
      <c r="DZ949" s="40"/>
      <c r="EA949" s="40"/>
      <c r="EB949" s="40"/>
      <c r="EC949" s="40"/>
      <c r="ED949" s="40"/>
      <c r="EE949" s="40"/>
      <c r="EF949" s="40"/>
      <c r="EG949" s="40"/>
      <c r="EH949" s="40"/>
      <c r="EI949" s="40"/>
      <c r="EJ949" s="40"/>
      <c r="EK949" s="40"/>
      <c r="EL949" s="40"/>
      <c r="EM949" s="40"/>
      <c r="EN949" s="40"/>
      <c r="EO949" s="40"/>
      <c r="EP949" s="40"/>
      <c r="EQ949" s="40"/>
      <c r="ER949" s="40"/>
      <c r="ES949" s="40"/>
      <c r="ET949" s="40"/>
      <c r="EU949" s="40"/>
      <c r="EV949" s="40"/>
      <c r="EW949" s="40"/>
      <c r="EX949" s="40"/>
      <c r="EY949" s="40"/>
      <c r="EZ949" s="40"/>
      <c r="FA949" s="40"/>
      <c r="FB949" s="40"/>
      <c r="FC949" s="40"/>
      <c r="FD949" s="40"/>
      <c r="FE949" s="40"/>
      <c r="FF949" s="40"/>
      <c r="FG949" s="40"/>
      <c r="FH949" s="40"/>
      <c r="FI949" s="40"/>
      <c r="FJ949" s="40"/>
      <c r="FK949" s="40"/>
      <c r="FL949" s="40"/>
      <c r="FM949" s="40"/>
      <c r="FN949" s="40"/>
      <c r="FO949" s="40"/>
      <c r="FP949" s="40"/>
      <c r="FQ949" s="40"/>
      <c r="FR949" s="40"/>
      <c r="FS949" s="40"/>
      <c r="FT949" s="40"/>
      <c r="FU949" s="40"/>
      <c r="FV949" s="40"/>
      <c r="FW949" s="40"/>
      <c r="FX949" s="40"/>
      <c r="FY949" s="40"/>
      <c r="FZ949" s="40"/>
      <c r="GA949" s="40"/>
      <c r="GB949" s="40"/>
      <c r="GC949" s="40"/>
      <c r="GD949" s="40"/>
      <c r="GE949" s="41"/>
    </row>
    <row r="950" spans="1:187" s="25" customFormat="1" ht="20.149999999999999" customHeight="1" x14ac:dyDescent="0.35">
      <c r="A950" s="204"/>
      <c r="B950" s="206"/>
      <c r="C950" s="208"/>
      <c r="D950" s="208"/>
      <c r="E950" s="210"/>
      <c r="F950" s="202"/>
      <c r="G950" s="26" t="s">
        <v>44</v>
      </c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DN950" s="35"/>
      <c r="DO950" s="35"/>
      <c r="DP950" s="35"/>
      <c r="DQ950" s="35"/>
      <c r="DR950" s="35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  <c r="FL950" s="35"/>
      <c r="FM950" s="35"/>
      <c r="FN950" s="35"/>
      <c r="FO950" s="35"/>
      <c r="FP950" s="35"/>
      <c r="FQ950" s="35"/>
      <c r="FR950" s="35"/>
      <c r="FS950" s="35"/>
      <c r="FT950" s="35"/>
      <c r="FU950" s="35"/>
      <c r="FV950" s="35"/>
      <c r="FW950" s="35"/>
      <c r="FX950" s="35"/>
      <c r="FY950" s="35"/>
      <c r="FZ950" s="35"/>
      <c r="GA950" s="35"/>
      <c r="GB950" s="35"/>
      <c r="GC950" s="35"/>
      <c r="GD950" s="35"/>
      <c r="GE950" s="42"/>
    </row>
    <row r="951" spans="1:187" s="25" customFormat="1" ht="20.149999999999999" customHeight="1" x14ac:dyDescent="0.35">
      <c r="A951" s="211">
        <f t="shared" si="736"/>
        <v>468</v>
      </c>
      <c r="B951" s="213" t="str">
        <f ca="1">HYPERLINK("#"&amp;"PAINEL!"&amp;ADDRESS(ROW(PAINEL!$B$40)+$A951,2),TRIM(INDIRECT("PAINEL!"&amp;ADDRESS(ROW(PAINEL!$B$40)+$A951,COLUMN(LANÇAMENTOS!C947)))))</f>
        <v/>
      </c>
      <c r="C951" s="215" t="str">
        <f ca="1">TRIM(INDIRECT("PAINEL!"&amp;ADDRESS(ROW(PAINEL!$B$40)+$A951,COLUMN(LANÇAMENTOS!E947))))</f>
        <v/>
      </c>
      <c r="D951" s="215" t="str">
        <f ca="1">TRIM(INDIRECT("PAINEL!"&amp;ADDRESS(ROW(PAINEL!$B$40)+$A951,COLUMN(LANÇAMENTOS!K947))))</f>
        <v/>
      </c>
      <c r="E951" s="217"/>
      <c r="F951" s="199" t="str">
        <f t="shared" ref="F951" ca="1" si="758">IF(B951&lt;&gt;"",E951+SUM(H951:GE951)-SUM(H952:GE952),"")</f>
        <v/>
      </c>
      <c r="G951" s="27" t="s">
        <v>43</v>
      </c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36"/>
      <c r="BB951" s="36"/>
      <c r="BC951" s="36"/>
      <c r="BD951" s="36"/>
      <c r="BE951" s="36"/>
      <c r="BF951" s="36"/>
      <c r="BG951" s="36"/>
      <c r="BH951" s="36"/>
      <c r="BI951" s="36"/>
      <c r="BJ951" s="36"/>
      <c r="BK951" s="36"/>
      <c r="BL951" s="36"/>
      <c r="BM951" s="36"/>
      <c r="BN951" s="36"/>
      <c r="BO951" s="36"/>
      <c r="BP951" s="36"/>
      <c r="BQ951" s="36"/>
      <c r="BR951" s="36"/>
      <c r="BS951" s="36"/>
      <c r="BT951" s="36"/>
      <c r="BU951" s="36"/>
      <c r="BV951" s="36"/>
      <c r="BW951" s="36"/>
      <c r="BX951" s="36"/>
      <c r="BY951" s="36"/>
      <c r="BZ951" s="36"/>
      <c r="CA951" s="36"/>
      <c r="CB951" s="36"/>
      <c r="CC951" s="36"/>
      <c r="CD951" s="36"/>
      <c r="CE951" s="36"/>
      <c r="CF951" s="36"/>
      <c r="CG951" s="36"/>
      <c r="CH951" s="36"/>
      <c r="CI951" s="36"/>
      <c r="CJ951" s="36"/>
      <c r="CK951" s="36"/>
      <c r="CL951" s="36"/>
      <c r="CM951" s="36"/>
      <c r="CN951" s="36"/>
      <c r="CO951" s="36"/>
      <c r="CP951" s="36"/>
      <c r="CQ951" s="36"/>
      <c r="CR951" s="36"/>
      <c r="CS951" s="36"/>
      <c r="CT951" s="36"/>
      <c r="CU951" s="36"/>
      <c r="CV951" s="36"/>
      <c r="CW951" s="36"/>
      <c r="CX951" s="36"/>
      <c r="CY951" s="36"/>
      <c r="CZ951" s="36"/>
      <c r="DA951" s="36"/>
      <c r="DB951" s="36"/>
      <c r="DC951" s="36"/>
      <c r="DD951" s="36"/>
      <c r="DE951" s="36"/>
      <c r="DF951" s="36"/>
      <c r="DG951" s="36"/>
      <c r="DH951" s="36"/>
      <c r="DI951" s="36"/>
      <c r="DJ951" s="36"/>
      <c r="DK951" s="36"/>
      <c r="DL951" s="36"/>
      <c r="DM951" s="36"/>
      <c r="DN951" s="36"/>
      <c r="DO951" s="36"/>
      <c r="DP951" s="36"/>
      <c r="DQ951" s="36"/>
      <c r="DR951" s="36"/>
      <c r="DS951" s="36"/>
      <c r="DT951" s="36"/>
      <c r="DU951" s="36"/>
      <c r="DV951" s="36"/>
      <c r="DW951" s="36"/>
      <c r="DX951" s="36"/>
      <c r="DY951" s="36"/>
      <c r="DZ951" s="36"/>
      <c r="EA951" s="36"/>
      <c r="EB951" s="36"/>
      <c r="EC951" s="36"/>
      <c r="ED951" s="36"/>
      <c r="EE951" s="36"/>
      <c r="EF951" s="36"/>
      <c r="EG951" s="36"/>
      <c r="EH951" s="36"/>
      <c r="EI951" s="36"/>
      <c r="EJ951" s="36"/>
      <c r="EK951" s="36"/>
      <c r="EL951" s="36"/>
      <c r="EM951" s="36"/>
      <c r="EN951" s="36"/>
      <c r="EO951" s="36"/>
      <c r="EP951" s="36"/>
      <c r="EQ951" s="36"/>
      <c r="ER951" s="36"/>
      <c r="ES951" s="36"/>
      <c r="ET951" s="36"/>
      <c r="EU951" s="36"/>
      <c r="EV951" s="36"/>
      <c r="EW951" s="36"/>
      <c r="EX951" s="36"/>
      <c r="EY951" s="36"/>
      <c r="EZ951" s="36"/>
      <c r="FA951" s="36"/>
      <c r="FB951" s="36"/>
      <c r="FC951" s="36"/>
      <c r="FD951" s="36"/>
      <c r="FE951" s="36"/>
      <c r="FF951" s="36"/>
      <c r="FG951" s="36"/>
      <c r="FH951" s="36"/>
      <c r="FI951" s="36"/>
      <c r="FJ951" s="36"/>
      <c r="FK951" s="36"/>
      <c r="FL951" s="36"/>
      <c r="FM951" s="36"/>
      <c r="FN951" s="36"/>
      <c r="FO951" s="36"/>
      <c r="FP951" s="36"/>
      <c r="FQ951" s="36"/>
      <c r="FR951" s="36"/>
      <c r="FS951" s="36"/>
      <c r="FT951" s="36"/>
      <c r="FU951" s="36"/>
      <c r="FV951" s="36"/>
      <c r="FW951" s="36"/>
      <c r="FX951" s="36"/>
      <c r="FY951" s="36"/>
      <c r="FZ951" s="36"/>
      <c r="GA951" s="36"/>
      <c r="GB951" s="36"/>
      <c r="GC951" s="36"/>
      <c r="GD951" s="36"/>
      <c r="GE951" s="37"/>
    </row>
    <row r="952" spans="1:187" s="25" customFormat="1" ht="20.149999999999999" customHeight="1" x14ac:dyDescent="0.35">
      <c r="A952" s="212"/>
      <c r="B952" s="214"/>
      <c r="C952" s="216"/>
      <c r="D952" s="216"/>
      <c r="E952" s="218"/>
      <c r="F952" s="200"/>
      <c r="G952" s="28" t="s">
        <v>44</v>
      </c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38"/>
      <c r="CM952" s="38"/>
      <c r="CN952" s="38"/>
      <c r="CO952" s="38"/>
      <c r="CP952" s="38"/>
      <c r="CQ952" s="38"/>
      <c r="CR952" s="38"/>
      <c r="CS952" s="38"/>
      <c r="CT952" s="38"/>
      <c r="CU952" s="38"/>
      <c r="CV952" s="38"/>
      <c r="CW952" s="38"/>
      <c r="CX952" s="38"/>
      <c r="CY952" s="38"/>
      <c r="CZ952" s="38"/>
      <c r="DA952" s="38"/>
      <c r="DB952" s="38"/>
      <c r="DC952" s="38"/>
      <c r="DD952" s="38"/>
      <c r="DE952" s="38"/>
      <c r="DF952" s="38"/>
      <c r="DG952" s="38"/>
      <c r="DH952" s="38"/>
      <c r="DI952" s="38"/>
      <c r="DJ952" s="38"/>
      <c r="DK952" s="38"/>
      <c r="DL952" s="38"/>
      <c r="DM952" s="38"/>
      <c r="DN952" s="38"/>
      <c r="DO952" s="38"/>
      <c r="DP952" s="38"/>
      <c r="DQ952" s="38"/>
      <c r="DR952" s="38"/>
      <c r="DS952" s="38"/>
      <c r="DT952" s="38"/>
      <c r="DU952" s="38"/>
      <c r="DV952" s="38"/>
      <c r="DW952" s="38"/>
      <c r="DX952" s="38"/>
      <c r="DY952" s="38"/>
      <c r="DZ952" s="38"/>
      <c r="EA952" s="38"/>
      <c r="EB952" s="38"/>
      <c r="EC952" s="38"/>
      <c r="ED952" s="38"/>
      <c r="EE952" s="38"/>
      <c r="EF952" s="38"/>
      <c r="EG952" s="38"/>
      <c r="EH952" s="38"/>
      <c r="EI952" s="38"/>
      <c r="EJ952" s="38"/>
      <c r="EK952" s="38"/>
      <c r="EL952" s="38"/>
      <c r="EM952" s="38"/>
      <c r="EN952" s="38"/>
      <c r="EO952" s="38"/>
      <c r="EP952" s="38"/>
      <c r="EQ952" s="38"/>
      <c r="ER952" s="38"/>
      <c r="ES952" s="38"/>
      <c r="ET952" s="38"/>
      <c r="EU952" s="38"/>
      <c r="EV952" s="38"/>
      <c r="EW952" s="38"/>
      <c r="EX952" s="38"/>
      <c r="EY952" s="38"/>
      <c r="EZ952" s="38"/>
      <c r="FA952" s="38"/>
      <c r="FB952" s="38"/>
      <c r="FC952" s="38"/>
      <c r="FD952" s="38"/>
      <c r="FE952" s="38"/>
      <c r="FF952" s="38"/>
      <c r="FG952" s="38"/>
      <c r="FH952" s="38"/>
      <c r="FI952" s="38"/>
      <c r="FJ952" s="38"/>
      <c r="FK952" s="38"/>
      <c r="FL952" s="38"/>
      <c r="FM952" s="38"/>
      <c r="FN952" s="38"/>
      <c r="FO952" s="38"/>
      <c r="FP952" s="38"/>
      <c r="FQ952" s="38"/>
      <c r="FR952" s="38"/>
      <c r="FS952" s="38"/>
      <c r="FT952" s="38"/>
      <c r="FU952" s="38"/>
      <c r="FV952" s="38"/>
      <c r="FW952" s="38"/>
      <c r="FX952" s="38"/>
      <c r="FY952" s="38"/>
      <c r="FZ952" s="38"/>
      <c r="GA952" s="38"/>
      <c r="GB952" s="38"/>
      <c r="GC952" s="38"/>
      <c r="GD952" s="38"/>
      <c r="GE952" s="39"/>
    </row>
    <row r="953" spans="1:187" s="25" customFormat="1" ht="20.149999999999999" customHeight="1" x14ac:dyDescent="0.35">
      <c r="A953" s="203">
        <f t="shared" ref="A953" si="759">A951+1</f>
        <v>469</v>
      </c>
      <c r="B953" s="205" t="str">
        <f ca="1">HYPERLINK("#"&amp;"PAINEL!"&amp;ADDRESS(ROW(PAINEL!$B$40)+$A953,2),TRIM(INDIRECT("PAINEL!"&amp;ADDRESS(ROW(PAINEL!$B$40)+$A953,COLUMN(LANÇAMENTOS!C949)))))</f>
        <v/>
      </c>
      <c r="C953" s="207" t="str">
        <f ca="1">TRIM(INDIRECT("PAINEL!"&amp;ADDRESS(ROW(PAINEL!$B$40)+$A953,COLUMN(LANÇAMENTOS!E949))))</f>
        <v/>
      </c>
      <c r="D953" s="207" t="str">
        <f ca="1">TRIM(INDIRECT("PAINEL!"&amp;ADDRESS(ROW(PAINEL!$B$40)+$A953,COLUMN(LANÇAMENTOS!K949))))</f>
        <v/>
      </c>
      <c r="E953" s="209"/>
      <c r="F953" s="201" t="str">
        <f t="shared" ref="F953" ca="1" si="760">IF(B953&lt;&gt;"",E953+SUM(H953:GE953)-SUM(H954:GE954),"")</f>
        <v/>
      </c>
      <c r="G953" s="29" t="s">
        <v>43</v>
      </c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  <c r="CH953" s="40"/>
      <c r="CI953" s="40"/>
      <c r="CJ953" s="40"/>
      <c r="CK953" s="40"/>
      <c r="CL953" s="40"/>
      <c r="CM953" s="40"/>
      <c r="CN953" s="40"/>
      <c r="CO953" s="40"/>
      <c r="CP953" s="40"/>
      <c r="CQ953" s="40"/>
      <c r="CR953" s="40"/>
      <c r="CS953" s="40"/>
      <c r="CT953" s="40"/>
      <c r="CU953" s="40"/>
      <c r="CV953" s="40"/>
      <c r="CW953" s="40"/>
      <c r="CX953" s="40"/>
      <c r="CY953" s="40"/>
      <c r="CZ953" s="40"/>
      <c r="DA953" s="40"/>
      <c r="DB953" s="40"/>
      <c r="DC953" s="40"/>
      <c r="DD953" s="40"/>
      <c r="DE953" s="40"/>
      <c r="DF953" s="40"/>
      <c r="DG953" s="40"/>
      <c r="DH953" s="40"/>
      <c r="DI953" s="40"/>
      <c r="DJ953" s="40"/>
      <c r="DK953" s="40"/>
      <c r="DL953" s="40"/>
      <c r="DM953" s="40"/>
      <c r="DN953" s="40"/>
      <c r="DO953" s="40"/>
      <c r="DP953" s="40"/>
      <c r="DQ953" s="40"/>
      <c r="DR953" s="40"/>
      <c r="DS953" s="40"/>
      <c r="DT953" s="40"/>
      <c r="DU953" s="40"/>
      <c r="DV953" s="40"/>
      <c r="DW953" s="40"/>
      <c r="DX953" s="40"/>
      <c r="DY953" s="40"/>
      <c r="DZ953" s="40"/>
      <c r="EA953" s="40"/>
      <c r="EB953" s="40"/>
      <c r="EC953" s="40"/>
      <c r="ED953" s="40"/>
      <c r="EE953" s="40"/>
      <c r="EF953" s="40"/>
      <c r="EG953" s="40"/>
      <c r="EH953" s="40"/>
      <c r="EI953" s="40"/>
      <c r="EJ953" s="40"/>
      <c r="EK953" s="40"/>
      <c r="EL953" s="40"/>
      <c r="EM953" s="40"/>
      <c r="EN953" s="40"/>
      <c r="EO953" s="40"/>
      <c r="EP953" s="40"/>
      <c r="EQ953" s="40"/>
      <c r="ER953" s="40"/>
      <c r="ES953" s="40"/>
      <c r="ET953" s="40"/>
      <c r="EU953" s="40"/>
      <c r="EV953" s="40"/>
      <c r="EW953" s="40"/>
      <c r="EX953" s="40"/>
      <c r="EY953" s="40"/>
      <c r="EZ953" s="40"/>
      <c r="FA953" s="40"/>
      <c r="FB953" s="40"/>
      <c r="FC953" s="40"/>
      <c r="FD953" s="40"/>
      <c r="FE953" s="40"/>
      <c r="FF953" s="40"/>
      <c r="FG953" s="40"/>
      <c r="FH953" s="40"/>
      <c r="FI953" s="40"/>
      <c r="FJ953" s="40"/>
      <c r="FK953" s="40"/>
      <c r="FL953" s="40"/>
      <c r="FM953" s="40"/>
      <c r="FN953" s="40"/>
      <c r="FO953" s="40"/>
      <c r="FP953" s="40"/>
      <c r="FQ953" s="40"/>
      <c r="FR953" s="40"/>
      <c r="FS953" s="40"/>
      <c r="FT953" s="40"/>
      <c r="FU953" s="40"/>
      <c r="FV953" s="40"/>
      <c r="FW953" s="40"/>
      <c r="FX953" s="40"/>
      <c r="FY953" s="40"/>
      <c r="FZ953" s="40"/>
      <c r="GA953" s="40"/>
      <c r="GB953" s="40"/>
      <c r="GC953" s="40"/>
      <c r="GD953" s="40"/>
      <c r="GE953" s="41"/>
    </row>
    <row r="954" spans="1:187" s="25" customFormat="1" ht="20.149999999999999" customHeight="1" x14ac:dyDescent="0.35">
      <c r="A954" s="204"/>
      <c r="B954" s="206"/>
      <c r="C954" s="208"/>
      <c r="D954" s="208"/>
      <c r="E954" s="210"/>
      <c r="F954" s="202"/>
      <c r="G954" s="26" t="s">
        <v>44</v>
      </c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  <c r="FL954" s="35"/>
      <c r="FM954" s="35"/>
      <c r="FN954" s="35"/>
      <c r="FO954" s="35"/>
      <c r="FP954" s="35"/>
      <c r="FQ954" s="35"/>
      <c r="FR954" s="35"/>
      <c r="FS954" s="35"/>
      <c r="FT954" s="35"/>
      <c r="FU954" s="35"/>
      <c r="FV954" s="35"/>
      <c r="FW954" s="35"/>
      <c r="FX954" s="35"/>
      <c r="FY954" s="35"/>
      <c r="FZ954" s="35"/>
      <c r="GA954" s="35"/>
      <c r="GB954" s="35"/>
      <c r="GC954" s="35"/>
      <c r="GD954" s="35"/>
      <c r="GE954" s="42"/>
    </row>
    <row r="955" spans="1:187" s="25" customFormat="1" ht="20.149999999999999" customHeight="1" x14ac:dyDescent="0.35">
      <c r="A955" s="211">
        <f t="shared" si="736"/>
        <v>470</v>
      </c>
      <c r="B955" s="213" t="str">
        <f ca="1">HYPERLINK("#"&amp;"PAINEL!"&amp;ADDRESS(ROW(PAINEL!$B$40)+$A955,2),TRIM(INDIRECT("PAINEL!"&amp;ADDRESS(ROW(PAINEL!$B$40)+$A955,COLUMN(LANÇAMENTOS!C951)))))</f>
        <v/>
      </c>
      <c r="C955" s="215" t="str">
        <f ca="1">TRIM(INDIRECT("PAINEL!"&amp;ADDRESS(ROW(PAINEL!$B$40)+$A955,COLUMN(LANÇAMENTOS!E951))))</f>
        <v/>
      </c>
      <c r="D955" s="215" t="str">
        <f ca="1">TRIM(INDIRECT("PAINEL!"&amp;ADDRESS(ROW(PAINEL!$B$40)+$A955,COLUMN(LANÇAMENTOS!K951))))</f>
        <v/>
      </c>
      <c r="E955" s="217"/>
      <c r="F955" s="199" t="str">
        <f t="shared" ref="F955" ca="1" si="761">IF(B955&lt;&gt;"",E955+SUM(H955:GE955)-SUM(H956:GE956),"")</f>
        <v/>
      </c>
      <c r="G955" s="27" t="s">
        <v>43</v>
      </c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36"/>
      <c r="BB955" s="36"/>
      <c r="BC955" s="36"/>
      <c r="BD955" s="36"/>
      <c r="BE955" s="36"/>
      <c r="BF955" s="36"/>
      <c r="BG955" s="36"/>
      <c r="BH955" s="36"/>
      <c r="BI955" s="36"/>
      <c r="BJ955" s="36"/>
      <c r="BK955" s="36"/>
      <c r="BL955" s="36"/>
      <c r="BM955" s="36"/>
      <c r="BN955" s="36"/>
      <c r="BO955" s="36"/>
      <c r="BP955" s="36"/>
      <c r="BQ955" s="36"/>
      <c r="BR955" s="36"/>
      <c r="BS955" s="36"/>
      <c r="BT955" s="36"/>
      <c r="BU955" s="36"/>
      <c r="BV955" s="36"/>
      <c r="BW955" s="36"/>
      <c r="BX955" s="36"/>
      <c r="BY955" s="36"/>
      <c r="BZ955" s="36"/>
      <c r="CA955" s="36"/>
      <c r="CB955" s="36"/>
      <c r="CC955" s="36"/>
      <c r="CD955" s="36"/>
      <c r="CE955" s="36"/>
      <c r="CF955" s="36"/>
      <c r="CG955" s="36"/>
      <c r="CH955" s="36"/>
      <c r="CI955" s="36"/>
      <c r="CJ955" s="36"/>
      <c r="CK955" s="36"/>
      <c r="CL955" s="36"/>
      <c r="CM955" s="36"/>
      <c r="CN955" s="36"/>
      <c r="CO955" s="36"/>
      <c r="CP955" s="36"/>
      <c r="CQ955" s="36"/>
      <c r="CR955" s="36"/>
      <c r="CS955" s="36"/>
      <c r="CT955" s="36"/>
      <c r="CU955" s="36"/>
      <c r="CV955" s="36"/>
      <c r="CW955" s="36"/>
      <c r="CX955" s="36"/>
      <c r="CY955" s="36"/>
      <c r="CZ955" s="36"/>
      <c r="DA955" s="36"/>
      <c r="DB955" s="36"/>
      <c r="DC955" s="36"/>
      <c r="DD955" s="36"/>
      <c r="DE955" s="36"/>
      <c r="DF955" s="36"/>
      <c r="DG955" s="36"/>
      <c r="DH955" s="36"/>
      <c r="DI955" s="36"/>
      <c r="DJ955" s="36"/>
      <c r="DK955" s="36"/>
      <c r="DL955" s="36"/>
      <c r="DM955" s="36"/>
      <c r="DN955" s="36"/>
      <c r="DO955" s="36"/>
      <c r="DP955" s="36"/>
      <c r="DQ955" s="36"/>
      <c r="DR955" s="36"/>
      <c r="DS955" s="36"/>
      <c r="DT955" s="36"/>
      <c r="DU955" s="36"/>
      <c r="DV955" s="36"/>
      <c r="DW955" s="36"/>
      <c r="DX955" s="36"/>
      <c r="DY955" s="36"/>
      <c r="DZ955" s="36"/>
      <c r="EA955" s="36"/>
      <c r="EB955" s="36"/>
      <c r="EC955" s="36"/>
      <c r="ED955" s="36"/>
      <c r="EE955" s="36"/>
      <c r="EF955" s="36"/>
      <c r="EG955" s="36"/>
      <c r="EH955" s="36"/>
      <c r="EI955" s="36"/>
      <c r="EJ955" s="36"/>
      <c r="EK955" s="36"/>
      <c r="EL955" s="36"/>
      <c r="EM955" s="36"/>
      <c r="EN955" s="36"/>
      <c r="EO955" s="36"/>
      <c r="EP955" s="36"/>
      <c r="EQ955" s="36"/>
      <c r="ER955" s="36"/>
      <c r="ES955" s="36"/>
      <c r="ET955" s="36"/>
      <c r="EU955" s="36"/>
      <c r="EV955" s="36"/>
      <c r="EW955" s="36"/>
      <c r="EX955" s="36"/>
      <c r="EY955" s="36"/>
      <c r="EZ955" s="36"/>
      <c r="FA955" s="36"/>
      <c r="FB955" s="36"/>
      <c r="FC955" s="36"/>
      <c r="FD955" s="36"/>
      <c r="FE955" s="36"/>
      <c r="FF955" s="36"/>
      <c r="FG955" s="36"/>
      <c r="FH955" s="36"/>
      <c r="FI955" s="36"/>
      <c r="FJ955" s="36"/>
      <c r="FK955" s="36"/>
      <c r="FL955" s="36"/>
      <c r="FM955" s="36"/>
      <c r="FN955" s="36"/>
      <c r="FO955" s="36"/>
      <c r="FP955" s="36"/>
      <c r="FQ955" s="36"/>
      <c r="FR955" s="36"/>
      <c r="FS955" s="36"/>
      <c r="FT955" s="36"/>
      <c r="FU955" s="36"/>
      <c r="FV955" s="36"/>
      <c r="FW955" s="36"/>
      <c r="FX955" s="36"/>
      <c r="FY955" s="36"/>
      <c r="FZ955" s="36"/>
      <c r="GA955" s="36"/>
      <c r="GB955" s="36"/>
      <c r="GC955" s="36"/>
      <c r="GD955" s="36"/>
      <c r="GE955" s="37"/>
    </row>
    <row r="956" spans="1:187" s="25" customFormat="1" ht="20.149999999999999" customHeight="1" x14ac:dyDescent="0.35">
      <c r="A956" s="212"/>
      <c r="B956" s="214"/>
      <c r="C956" s="216"/>
      <c r="D956" s="216"/>
      <c r="E956" s="218"/>
      <c r="F956" s="200"/>
      <c r="G956" s="28" t="s">
        <v>44</v>
      </c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38"/>
      <c r="CM956" s="38"/>
      <c r="CN956" s="38"/>
      <c r="CO956" s="38"/>
      <c r="CP956" s="38"/>
      <c r="CQ956" s="38"/>
      <c r="CR956" s="38"/>
      <c r="CS956" s="38"/>
      <c r="CT956" s="38"/>
      <c r="CU956" s="38"/>
      <c r="CV956" s="38"/>
      <c r="CW956" s="38"/>
      <c r="CX956" s="38"/>
      <c r="CY956" s="38"/>
      <c r="CZ956" s="38"/>
      <c r="DA956" s="38"/>
      <c r="DB956" s="38"/>
      <c r="DC956" s="38"/>
      <c r="DD956" s="38"/>
      <c r="DE956" s="38"/>
      <c r="DF956" s="38"/>
      <c r="DG956" s="38"/>
      <c r="DH956" s="38"/>
      <c r="DI956" s="38"/>
      <c r="DJ956" s="38"/>
      <c r="DK956" s="38"/>
      <c r="DL956" s="38"/>
      <c r="DM956" s="38"/>
      <c r="DN956" s="38"/>
      <c r="DO956" s="38"/>
      <c r="DP956" s="38"/>
      <c r="DQ956" s="38"/>
      <c r="DR956" s="38"/>
      <c r="DS956" s="38"/>
      <c r="DT956" s="38"/>
      <c r="DU956" s="38"/>
      <c r="DV956" s="38"/>
      <c r="DW956" s="38"/>
      <c r="DX956" s="38"/>
      <c r="DY956" s="38"/>
      <c r="DZ956" s="38"/>
      <c r="EA956" s="38"/>
      <c r="EB956" s="38"/>
      <c r="EC956" s="38"/>
      <c r="ED956" s="38"/>
      <c r="EE956" s="38"/>
      <c r="EF956" s="38"/>
      <c r="EG956" s="38"/>
      <c r="EH956" s="38"/>
      <c r="EI956" s="38"/>
      <c r="EJ956" s="38"/>
      <c r="EK956" s="38"/>
      <c r="EL956" s="38"/>
      <c r="EM956" s="38"/>
      <c r="EN956" s="38"/>
      <c r="EO956" s="38"/>
      <c r="EP956" s="38"/>
      <c r="EQ956" s="38"/>
      <c r="ER956" s="38"/>
      <c r="ES956" s="38"/>
      <c r="ET956" s="38"/>
      <c r="EU956" s="38"/>
      <c r="EV956" s="38"/>
      <c r="EW956" s="38"/>
      <c r="EX956" s="38"/>
      <c r="EY956" s="38"/>
      <c r="EZ956" s="38"/>
      <c r="FA956" s="38"/>
      <c r="FB956" s="38"/>
      <c r="FC956" s="38"/>
      <c r="FD956" s="38"/>
      <c r="FE956" s="38"/>
      <c r="FF956" s="38"/>
      <c r="FG956" s="38"/>
      <c r="FH956" s="38"/>
      <c r="FI956" s="38"/>
      <c r="FJ956" s="38"/>
      <c r="FK956" s="38"/>
      <c r="FL956" s="38"/>
      <c r="FM956" s="38"/>
      <c r="FN956" s="38"/>
      <c r="FO956" s="38"/>
      <c r="FP956" s="38"/>
      <c r="FQ956" s="38"/>
      <c r="FR956" s="38"/>
      <c r="FS956" s="38"/>
      <c r="FT956" s="38"/>
      <c r="FU956" s="38"/>
      <c r="FV956" s="38"/>
      <c r="FW956" s="38"/>
      <c r="FX956" s="38"/>
      <c r="FY956" s="38"/>
      <c r="FZ956" s="38"/>
      <c r="GA956" s="38"/>
      <c r="GB956" s="38"/>
      <c r="GC956" s="38"/>
      <c r="GD956" s="38"/>
      <c r="GE956" s="39"/>
    </row>
    <row r="957" spans="1:187" s="25" customFormat="1" ht="20.149999999999999" customHeight="1" x14ac:dyDescent="0.35">
      <c r="A957" s="203">
        <f t="shared" ref="A957" si="762">A955+1</f>
        <v>471</v>
      </c>
      <c r="B957" s="205" t="str">
        <f ca="1">HYPERLINK("#"&amp;"PAINEL!"&amp;ADDRESS(ROW(PAINEL!$B$40)+$A957,2),TRIM(INDIRECT("PAINEL!"&amp;ADDRESS(ROW(PAINEL!$B$40)+$A957,COLUMN(LANÇAMENTOS!C953)))))</f>
        <v/>
      </c>
      <c r="C957" s="207" t="str">
        <f ca="1">TRIM(INDIRECT("PAINEL!"&amp;ADDRESS(ROW(PAINEL!$B$40)+$A957,COLUMN(LANÇAMENTOS!E953))))</f>
        <v/>
      </c>
      <c r="D957" s="207" t="str">
        <f ca="1">TRIM(INDIRECT("PAINEL!"&amp;ADDRESS(ROW(PAINEL!$B$40)+$A957,COLUMN(LANÇAMENTOS!K953))))</f>
        <v/>
      </c>
      <c r="E957" s="209"/>
      <c r="F957" s="201" t="str">
        <f t="shared" ref="F957" ca="1" si="763">IF(B957&lt;&gt;"",E957+SUM(H957:GE957)-SUM(H958:GE958),"")</f>
        <v/>
      </c>
      <c r="G957" s="29" t="s">
        <v>43</v>
      </c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  <c r="CH957" s="40"/>
      <c r="CI957" s="40"/>
      <c r="CJ957" s="40"/>
      <c r="CK957" s="40"/>
      <c r="CL957" s="40"/>
      <c r="CM957" s="40"/>
      <c r="CN957" s="40"/>
      <c r="CO957" s="40"/>
      <c r="CP957" s="40"/>
      <c r="CQ957" s="40"/>
      <c r="CR957" s="40"/>
      <c r="CS957" s="40"/>
      <c r="CT957" s="40"/>
      <c r="CU957" s="40"/>
      <c r="CV957" s="40"/>
      <c r="CW957" s="40"/>
      <c r="CX957" s="40"/>
      <c r="CY957" s="40"/>
      <c r="CZ957" s="40"/>
      <c r="DA957" s="40"/>
      <c r="DB957" s="40"/>
      <c r="DC957" s="40"/>
      <c r="DD957" s="40"/>
      <c r="DE957" s="40"/>
      <c r="DF957" s="40"/>
      <c r="DG957" s="40"/>
      <c r="DH957" s="40"/>
      <c r="DI957" s="40"/>
      <c r="DJ957" s="40"/>
      <c r="DK957" s="40"/>
      <c r="DL957" s="40"/>
      <c r="DM957" s="40"/>
      <c r="DN957" s="40"/>
      <c r="DO957" s="40"/>
      <c r="DP957" s="40"/>
      <c r="DQ957" s="40"/>
      <c r="DR957" s="40"/>
      <c r="DS957" s="40"/>
      <c r="DT957" s="40"/>
      <c r="DU957" s="40"/>
      <c r="DV957" s="40"/>
      <c r="DW957" s="40"/>
      <c r="DX957" s="40"/>
      <c r="DY957" s="40"/>
      <c r="DZ957" s="40"/>
      <c r="EA957" s="40"/>
      <c r="EB957" s="40"/>
      <c r="EC957" s="40"/>
      <c r="ED957" s="40"/>
      <c r="EE957" s="40"/>
      <c r="EF957" s="40"/>
      <c r="EG957" s="40"/>
      <c r="EH957" s="40"/>
      <c r="EI957" s="40"/>
      <c r="EJ957" s="40"/>
      <c r="EK957" s="40"/>
      <c r="EL957" s="40"/>
      <c r="EM957" s="40"/>
      <c r="EN957" s="40"/>
      <c r="EO957" s="40"/>
      <c r="EP957" s="40"/>
      <c r="EQ957" s="40"/>
      <c r="ER957" s="40"/>
      <c r="ES957" s="40"/>
      <c r="ET957" s="40"/>
      <c r="EU957" s="40"/>
      <c r="EV957" s="40"/>
      <c r="EW957" s="40"/>
      <c r="EX957" s="40"/>
      <c r="EY957" s="40"/>
      <c r="EZ957" s="40"/>
      <c r="FA957" s="40"/>
      <c r="FB957" s="40"/>
      <c r="FC957" s="40"/>
      <c r="FD957" s="40"/>
      <c r="FE957" s="40"/>
      <c r="FF957" s="40"/>
      <c r="FG957" s="40"/>
      <c r="FH957" s="40"/>
      <c r="FI957" s="40"/>
      <c r="FJ957" s="40"/>
      <c r="FK957" s="40"/>
      <c r="FL957" s="40"/>
      <c r="FM957" s="40"/>
      <c r="FN957" s="40"/>
      <c r="FO957" s="40"/>
      <c r="FP957" s="40"/>
      <c r="FQ957" s="40"/>
      <c r="FR957" s="40"/>
      <c r="FS957" s="40"/>
      <c r="FT957" s="40"/>
      <c r="FU957" s="40"/>
      <c r="FV957" s="40"/>
      <c r="FW957" s="40"/>
      <c r="FX957" s="40"/>
      <c r="FY957" s="40"/>
      <c r="FZ957" s="40"/>
      <c r="GA957" s="40"/>
      <c r="GB957" s="40"/>
      <c r="GC957" s="40"/>
      <c r="GD957" s="40"/>
      <c r="GE957" s="41"/>
    </row>
    <row r="958" spans="1:187" s="25" customFormat="1" ht="20.149999999999999" customHeight="1" x14ac:dyDescent="0.35">
      <c r="A958" s="204"/>
      <c r="B958" s="206"/>
      <c r="C958" s="208"/>
      <c r="D958" s="208"/>
      <c r="E958" s="210"/>
      <c r="F958" s="202"/>
      <c r="G958" s="26" t="s">
        <v>44</v>
      </c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  <c r="FM958" s="35"/>
      <c r="FN958" s="35"/>
      <c r="FO958" s="35"/>
      <c r="FP958" s="35"/>
      <c r="FQ958" s="35"/>
      <c r="FR958" s="35"/>
      <c r="FS958" s="35"/>
      <c r="FT958" s="35"/>
      <c r="FU958" s="35"/>
      <c r="FV958" s="35"/>
      <c r="FW958" s="35"/>
      <c r="FX958" s="35"/>
      <c r="FY958" s="35"/>
      <c r="FZ958" s="35"/>
      <c r="GA958" s="35"/>
      <c r="GB958" s="35"/>
      <c r="GC958" s="35"/>
      <c r="GD958" s="35"/>
      <c r="GE958" s="42"/>
    </row>
    <row r="959" spans="1:187" s="25" customFormat="1" ht="20.149999999999999" customHeight="1" x14ac:dyDescent="0.35">
      <c r="A959" s="211">
        <f t="shared" si="736"/>
        <v>472</v>
      </c>
      <c r="B959" s="213" t="str">
        <f ca="1">HYPERLINK("#"&amp;"PAINEL!"&amp;ADDRESS(ROW(PAINEL!$B$40)+$A959,2),TRIM(INDIRECT("PAINEL!"&amp;ADDRESS(ROW(PAINEL!$B$40)+$A959,COLUMN(LANÇAMENTOS!C955)))))</f>
        <v/>
      </c>
      <c r="C959" s="215" t="str">
        <f ca="1">TRIM(INDIRECT("PAINEL!"&amp;ADDRESS(ROW(PAINEL!$B$40)+$A959,COLUMN(LANÇAMENTOS!E955))))</f>
        <v/>
      </c>
      <c r="D959" s="215" t="str">
        <f ca="1">TRIM(INDIRECT("PAINEL!"&amp;ADDRESS(ROW(PAINEL!$B$40)+$A959,COLUMN(LANÇAMENTOS!K955))))</f>
        <v/>
      </c>
      <c r="E959" s="217"/>
      <c r="F959" s="199" t="str">
        <f t="shared" ref="F959" ca="1" si="764">IF(B959&lt;&gt;"",E959+SUM(H959:GE959)-SUM(H960:GE960),"")</f>
        <v/>
      </c>
      <c r="G959" s="27" t="s">
        <v>43</v>
      </c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36"/>
      <c r="BB959" s="36"/>
      <c r="BC959" s="36"/>
      <c r="BD959" s="36"/>
      <c r="BE959" s="36"/>
      <c r="BF959" s="36"/>
      <c r="BG959" s="36"/>
      <c r="BH959" s="36"/>
      <c r="BI959" s="36"/>
      <c r="BJ959" s="36"/>
      <c r="BK959" s="36"/>
      <c r="BL959" s="36"/>
      <c r="BM959" s="36"/>
      <c r="BN959" s="36"/>
      <c r="BO959" s="36"/>
      <c r="BP959" s="36"/>
      <c r="BQ959" s="36"/>
      <c r="BR959" s="36"/>
      <c r="BS959" s="36"/>
      <c r="BT959" s="36"/>
      <c r="BU959" s="36"/>
      <c r="BV959" s="36"/>
      <c r="BW959" s="36"/>
      <c r="BX959" s="36"/>
      <c r="BY959" s="36"/>
      <c r="BZ959" s="36"/>
      <c r="CA959" s="36"/>
      <c r="CB959" s="36"/>
      <c r="CC959" s="36"/>
      <c r="CD959" s="36"/>
      <c r="CE959" s="36"/>
      <c r="CF959" s="36"/>
      <c r="CG959" s="36"/>
      <c r="CH959" s="36"/>
      <c r="CI959" s="36"/>
      <c r="CJ959" s="36"/>
      <c r="CK959" s="36"/>
      <c r="CL959" s="36"/>
      <c r="CM959" s="36"/>
      <c r="CN959" s="36"/>
      <c r="CO959" s="36"/>
      <c r="CP959" s="36"/>
      <c r="CQ959" s="36"/>
      <c r="CR959" s="36"/>
      <c r="CS959" s="36"/>
      <c r="CT959" s="36"/>
      <c r="CU959" s="36"/>
      <c r="CV959" s="36"/>
      <c r="CW959" s="36"/>
      <c r="CX959" s="36"/>
      <c r="CY959" s="36"/>
      <c r="CZ959" s="36"/>
      <c r="DA959" s="36"/>
      <c r="DB959" s="36"/>
      <c r="DC959" s="36"/>
      <c r="DD959" s="36"/>
      <c r="DE959" s="36"/>
      <c r="DF959" s="36"/>
      <c r="DG959" s="36"/>
      <c r="DH959" s="36"/>
      <c r="DI959" s="36"/>
      <c r="DJ959" s="36"/>
      <c r="DK959" s="36"/>
      <c r="DL959" s="36"/>
      <c r="DM959" s="36"/>
      <c r="DN959" s="36"/>
      <c r="DO959" s="36"/>
      <c r="DP959" s="36"/>
      <c r="DQ959" s="36"/>
      <c r="DR959" s="36"/>
      <c r="DS959" s="36"/>
      <c r="DT959" s="36"/>
      <c r="DU959" s="36"/>
      <c r="DV959" s="36"/>
      <c r="DW959" s="36"/>
      <c r="DX959" s="36"/>
      <c r="DY959" s="36"/>
      <c r="DZ959" s="36"/>
      <c r="EA959" s="36"/>
      <c r="EB959" s="36"/>
      <c r="EC959" s="36"/>
      <c r="ED959" s="36"/>
      <c r="EE959" s="36"/>
      <c r="EF959" s="36"/>
      <c r="EG959" s="36"/>
      <c r="EH959" s="36"/>
      <c r="EI959" s="36"/>
      <c r="EJ959" s="36"/>
      <c r="EK959" s="36"/>
      <c r="EL959" s="36"/>
      <c r="EM959" s="36"/>
      <c r="EN959" s="36"/>
      <c r="EO959" s="36"/>
      <c r="EP959" s="36"/>
      <c r="EQ959" s="36"/>
      <c r="ER959" s="36"/>
      <c r="ES959" s="36"/>
      <c r="ET959" s="36"/>
      <c r="EU959" s="36"/>
      <c r="EV959" s="36"/>
      <c r="EW959" s="36"/>
      <c r="EX959" s="36"/>
      <c r="EY959" s="36"/>
      <c r="EZ959" s="36"/>
      <c r="FA959" s="36"/>
      <c r="FB959" s="36"/>
      <c r="FC959" s="36"/>
      <c r="FD959" s="36"/>
      <c r="FE959" s="36"/>
      <c r="FF959" s="36"/>
      <c r="FG959" s="36"/>
      <c r="FH959" s="36"/>
      <c r="FI959" s="36"/>
      <c r="FJ959" s="36"/>
      <c r="FK959" s="36"/>
      <c r="FL959" s="36"/>
      <c r="FM959" s="36"/>
      <c r="FN959" s="36"/>
      <c r="FO959" s="36"/>
      <c r="FP959" s="36"/>
      <c r="FQ959" s="36"/>
      <c r="FR959" s="36"/>
      <c r="FS959" s="36"/>
      <c r="FT959" s="36"/>
      <c r="FU959" s="36"/>
      <c r="FV959" s="36"/>
      <c r="FW959" s="36"/>
      <c r="FX959" s="36"/>
      <c r="FY959" s="36"/>
      <c r="FZ959" s="36"/>
      <c r="GA959" s="36"/>
      <c r="GB959" s="36"/>
      <c r="GC959" s="36"/>
      <c r="GD959" s="36"/>
      <c r="GE959" s="37"/>
    </row>
    <row r="960" spans="1:187" s="25" customFormat="1" ht="20.149999999999999" customHeight="1" x14ac:dyDescent="0.35">
      <c r="A960" s="212"/>
      <c r="B960" s="214"/>
      <c r="C960" s="216"/>
      <c r="D960" s="216"/>
      <c r="E960" s="218"/>
      <c r="F960" s="200"/>
      <c r="G960" s="28" t="s">
        <v>44</v>
      </c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38"/>
      <c r="CM960" s="38"/>
      <c r="CN960" s="38"/>
      <c r="CO960" s="38"/>
      <c r="CP960" s="38"/>
      <c r="CQ960" s="38"/>
      <c r="CR960" s="38"/>
      <c r="CS960" s="38"/>
      <c r="CT960" s="38"/>
      <c r="CU960" s="38"/>
      <c r="CV960" s="38"/>
      <c r="CW960" s="38"/>
      <c r="CX960" s="38"/>
      <c r="CY960" s="38"/>
      <c r="CZ960" s="38"/>
      <c r="DA960" s="38"/>
      <c r="DB960" s="38"/>
      <c r="DC960" s="38"/>
      <c r="DD960" s="38"/>
      <c r="DE960" s="38"/>
      <c r="DF960" s="38"/>
      <c r="DG960" s="38"/>
      <c r="DH960" s="38"/>
      <c r="DI960" s="38"/>
      <c r="DJ960" s="38"/>
      <c r="DK960" s="38"/>
      <c r="DL960" s="38"/>
      <c r="DM960" s="38"/>
      <c r="DN960" s="38"/>
      <c r="DO960" s="38"/>
      <c r="DP960" s="38"/>
      <c r="DQ960" s="38"/>
      <c r="DR960" s="38"/>
      <c r="DS960" s="38"/>
      <c r="DT960" s="38"/>
      <c r="DU960" s="38"/>
      <c r="DV960" s="38"/>
      <c r="DW960" s="38"/>
      <c r="DX960" s="38"/>
      <c r="DY960" s="38"/>
      <c r="DZ960" s="38"/>
      <c r="EA960" s="38"/>
      <c r="EB960" s="38"/>
      <c r="EC960" s="38"/>
      <c r="ED960" s="38"/>
      <c r="EE960" s="38"/>
      <c r="EF960" s="38"/>
      <c r="EG960" s="38"/>
      <c r="EH960" s="38"/>
      <c r="EI960" s="38"/>
      <c r="EJ960" s="38"/>
      <c r="EK960" s="38"/>
      <c r="EL960" s="38"/>
      <c r="EM960" s="38"/>
      <c r="EN960" s="38"/>
      <c r="EO960" s="38"/>
      <c r="EP960" s="38"/>
      <c r="EQ960" s="38"/>
      <c r="ER960" s="38"/>
      <c r="ES960" s="38"/>
      <c r="ET960" s="38"/>
      <c r="EU960" s="38"/>
      <c r="EV960" s="38"/>
      <c r="EW960" s="38"/>
      <c r="EX960" s="38"/>
      <c r="EY960" s="38"/>
      <c r="EZ960" s="38"/>
      <c r="FA960" s="38"/>
      <c r="FB960" s="38"/>
      <c r="FC960" s="38"/>
      <c r="FD960" s="38"/>
      <c r="FE960" s="38"/>
      <c r="FF960" s="38"/>
      <c r="FG960" s="38"/>
      <c r="FH960" s="38"/>
      <c r="FI960" s="38"/>
      <c r="FJ960" s="38"/>
      <c r="FK960" s="38"/>
      <c r="FL960" s="38"/>
      <c r="FM960" s="38"/>
      <c r="FN960" s="38"/>
      <c r="FO960" s="38"/>
      <c r="FP960" s="38"/>
      <c r="FQ960" s="38"/>
      <c r="FR960" s="38"/>
      <c r="FS960" s="38"/>
      <c r="FT960" s="38"/>
      <c r="FU960" s="38"/>
      <c r="FV960" s="38"/>
      <c r="FW960" s="38"/>
      <c r="FX960" s="38"/>
      <c r="FY960" s="38"/>
      <c r="FZ960" s="38"/>
      <c r="GA960" s="38"/>
      <c r="GB960" s="38"/>
      <c r="GC960" s="38"/>
      <c r="GD960" s="38"/>
      <c r="GE960" s="39"/>
    </row>
    <row r="961" spans="1:187" s="25" customFormat="1" ht="20.149999999999999" customHeight="1" x14ac:dyDescent="0.35">
      <c r="A961" s="203">
        <f t="shared" ref="A961" si="765">A959+1</f>
        <v>473</v>
      </c>
      <c r="B961" s="205" t="str">
        <f ca="1">HYPERLINK("#"&amp;"PAINEL!"&amp;ADDRESS(ROW(PAINEL!$B$40)+$A961,2),TRIM(INDIRECT("PAINEL!"&amp;ADDRESS(ROW(PAINEL!$B$40)+$A961,COLUMN(LANÇAMENTOS!C957)))))</f>
        <v/>
      </c>
      <c r="C961" s="207" t="str">
        <f ca="1">TRIM(INDIRECT("PAINEL!"&amp;ADDRESS(ROW(PAINEL!$B$40)+$A961,COLUMN(LANÇAMENTOS!E957))))</f>
        <v/>
      </c>
      <c r="D961" s="207" t="str">
        <f ca="1">TRIM(INDIRECT("PAINEL!"&amp;ADDRESS(ROW(PAINEL!$B$40)+$A961,COLUMN(LANÇAMENTOS!K957))))</f>
        <v/>
      </c>
      <c r="E961" s="209"/>
      <c r="F961" s="201" t="str">
        <f t="shared" ref="F961" ca="1" si="766">IF(B961&lt;&gt;"",E961+SUM(H961:GE961)-SUM(H962:GE962),"")</f>
        <v/>
      </c>
      <c r="G961" s="29" t="s">
        <v>43</v>
      </c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  <c r="CH961" s="40"/>
      <c r="CI961" s="40"/>
      <c r="CJ961" s="40"/>
      <c r="CK961" s="40"/>
      <c r="CL961" s="40"/>
      <c r="CM961" s="40"/>
      <c r="CN961" s="40"/>
      <c r="CO961" s="40"/>
      <c r="CP961" s="40"/>
      <c r="CQ961" s="40"/>
      <c r="CR961" s="40"/>
      <c r="CS961" s="40"/>
      <c r="CT961" s="40"/>
      <c r="CU961" s="40"/>
      <c r="CV961" s="40"/>
      <c r="CW961" s="40"/>
      <c r="CX961" s="40"/>
      <c r="CY961" s="40"/>
      <c r="CZ961" s="40"/>
      <c r="DA961" s="40"/>
      <c r="DB961" s="40"/>
      <c r="DC961" s="40"/>
      <c r="DD961" s="40"/>
      <c r="DE961" s="40"/>
      <c r="DF961" s="40"/>
      <c r="DG961" s="40"/>
      <c r="DH961" s="40"/>
      <c r="DI961" s="40"/>
      <c r="DJ961" s="40"/>
      <c r="DK961" s="40"/>
      <c r="DL961" s="40"/>
      <c r="DM961" s="40"/>
      <c r="DN961" s="40"/>
      <c r="DO961" s="40"/>
      <c r="DP961" s="40"/>
      <c r="DQ961" s="40"/>
      <c r="DR961" s="40"/>
      <c r="DS961" s="40"/>
      <c r="DT961" s="40"/>
      <c r="DU961" s="40"/>
      <c r="DV961" s="40"/>
      <c r="DW961" s="40"/>
      <c r="DX961" s="40"/>
      <c r="DY961" s="40"/>
      <c r="DZ961" s="40"/>
      <c r="EA961" s="40"/>
      <c r="EB961" s="40"/>
      <c r="EC961" s="40"/>
      <c r="ED961" s="40"/>
      <c r="EE961" s="40"/>
      <c r="EF961" s="40"/>
      <c r="EG961" s="40"/>
      <c r="EH961" s="40"/>
      <c r="EI961" s="40"/>
      <c r="EJ961" s="40"/>
      <c r="EK961" s="40"/>
      <c r="EL961" s="40"/>
      <c r="EM961" s="40"/>
      <c r="EN961" s="40"/>
      <c r="EO961" s="40"/>
      <c r="EP961" s="40"/>
      <c r="EQ961" s="40"/>
      <c r="ER961" s="40"/>
      <c r="ES961" s="40"/>
      <c r="ET961" s="40"/>
      <c r="EU961" s="40"/>
      <c r="EV961" s="40"/>
      <c r="EW961" s="40"/>
      <c r="EX961" s="40"/>
      <c r="EY961" s="40"/>
      <c r="EZ961" s="40"/>
      <c r="FA961" s="40"/>
      <c r="FB961" s="40"/>
      <c r="FC961" s="40"/>
      <c r="FD961" s="40"/>
      <c r="FE961" s="40"/>
      <c r="FF961" s="40"/>
      <c r="FG961" s="40"/>
      <c r="FH961" s="40"/>
      <c r="FI961" s="40"/>
      <c r="FJ961" s="40"/>
      <c r="FK961" s="40"/>
      <c r="FL961" s="40"/>
      <c r="FM961" s="40"/>
      <c r="FN961" s="40"/>
      <c r="FO961" s="40"/>
      <c r="FP961" s="40"/>
      <c r="FQ961" s="40"/>
      <c r="FR961" s="40"/>
      <c r="FS961" s="40"/>
      <c r="FT961" s="40"/>
      <c r="FU961" s="40"/>
      <c r="FV961" s="40"/>
      <c r="FW961" s="40"/>
      <c r="FX961" s="40"/>
      <c r="FY961" s="40"/>
      <c r="FZ961" s="40"/>
      <c r="GA961" s="40"/>
      <c r="GB961" s="40"/>
      <c r="GC961" s="40"/>
      <c r="GD961" s="40"/>
      <c r="GE961" s="41"/>
    </row>
    <row r="962" spans="1:187" s="25" customFormat="1" ht="20.149999999999999" customHeight="1" x14ac:dyDescent="0.35">
      <c r="A962" s="204"/>
      <c r="B962" s="206"/>
      <c r="C962" s="208"/>
      <c r="D962" s="208"/>
      <c r="E962" s="210"/>
      <c r="F962" s="202"/>
      <c r="G962" s="26" t="s">
        <v>44</v>
      </c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  <c r="FL962" s="35"/>
      <c r="FM962" s="35"/>
      <c r="FN962" s="35"/>
      <c r="FO962" s="35"/>
      <c r="FP962" s="35"/>
      <c r="FQ962" s="35"/>
      <c r="FR962" s="35"/>
      <c r="FS962" s="35"/>
      <c r="FT962" s="35"/>
      <c r="FU962" s="35"/>
      <c r="FV962" s="35"/>
      <c r="FW962" s="35"/>
      <c r="FX962" s="35"/>
      <c r="FY962" s="35"/>
      <c r="FZ962" s="35"/>
      <c r="GA962" s="35"/>
      <c r="GB962" s="35"/>
      <c r="GC962" s="35"/>
      <c r="GD962" s="35"/>
      <c r="GE962" s="42"/>
    </row>
    <row r="963" spans="1:187" s="25" customFormat="1" ht="20.149999999999999" customHeight="1" x14ac:dyDescent="0.35">
      <c r="A963" s="211">
        <f t="shared" si="736"/>
        <v>474</v>
      </c>
      <c r="B963" s="213" t="str">
        <f ca="1">HYPERLINK("#"&amp;"PAINEL!"&amp;ADDRESS(ROW(PAINEL!$B$40)+$A963,2),TRIM(INDIRECT("PAINEL!"&amp;ADDRESS(ROW(PAINEL!$B$40)+$A963,COLUMN(LANÇAMENTOS!C959)))))</f>
        <v/>
      </c>
      <c r="C963" s="215" t="str">
        <f ca="1">TRIM(INDIRECT("PAINEL!"&amp;ADDRESS(ROW(PAINEL!$B$40)+$A963,COLUMN(LANÇAMENTOS!E959))))</f>
        <v/>
      </c>
      <c r="D963" s="215" t="str">
        <f ca="1">TRIM(INDIRECT("PAINEL!"&amp;ADDRESS(ROW(PAINEL!$B$40)+$A963,COLUMN(LANÇAMENTOS!K959))))</f>
        <v/>
      </c>
      <c r="E963" s="217"/>
      <c r="F963" s="199" t="str">
        <f t="shared" ref="F963" ca="1" si="767">IF(B963&lt;&gt;"",E963+SUM(H963:GE963)-SUM(H964:GE964),"")</f>
        <v/>
      </c>
      <c r="G963" s="27" t="s">
        <v>43</v>
      </c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36"/>
      <c r="BB963" s="36"/>
      <c r="BC963" s="36"/>
      <c r="BD963" s="36"/>
      <c r="BE963" s="36"/>
      <c r="BF963" s="36"/>
      <c r="BG963" s="36"/>
      <c r="BH963" s="36"/>
      <c r="BI963" s="36"/>
      <c r="BJ963" s="36"/>
      <c r="BK963" s="36"/>
      <c r="BL963" s="36"/>
      <c r="BM963" s="36"/>
      <c r="BN963" s="36"/>
      <c r="BO963" s="36"/>
      <c r="BP963" s="36"/>
      <c r="BQ963" s="36"/>
      <c r="BR963" s="36"/>
      <c r="BS963" s="36"/>
      <c r="BT963" s="36"/>
      <c r="BU963" s="36"/>
      <c r="BV963" s="36"/>
      <c r="BW963" s="36"/>
      <c r="BX963" s="36"/>
      <c r="BY963" s="36"/>
      <c r="BZ963" s="36"/>
      <c r="CA963" s="36"/>
      <c r="CB963" s="36"/>
      <c r="CC963" s="36"/>
      <c r="CD963" s="36"/>
      <c r="CE963" s="36"/>
      <c r="CF963" s="36"/>
      <c r="CG963" s="36"/>
      <c r="CH963" s="36"/>
      <c r="CI963" s="36"/>
      <c r="CJ963" s="36"/>
      <c r="CK963" s="36"/>
      <c r="CL963" s="36"/>
      <c r="CM963" s="36"/>
      <c r="CN963" s="36"/>
      <c r="CO963" s="36"/>
      <c r="CP963" s="36"/>
      <c r="CQ963" s="36"/>
      <c r="CR963" s="36"/>
      <c r="CS963" s="36"/>
      <c r="CT963" s="36"/>
      <c r="CU963" s="36"/>
      <c r="CV963" s="36"/>
      <c r="CW963" s="36"/>
      <c r="CX963" s="36"/>
      <c r="CY963" s="36"/>
      <c r="CZ963" s="36"/>
      <c r="DA963" s="36"/>
      <c r="DB963" s="36"/>
      <c r="DC963" s="36"/>
      <c r="DD963" s="36"/>
      <c r="DE963" s="36"/>
      <c r="DF963" s="36"/>
      <c r="DG963" s="36"/>
      <c r="DH963" s="36"/>
      <c r="DI963" s="36"/>
      <c r="DJ963" s="36"/>
      <c r="DK963" s="36"/>
      <c r="DL963" s="36"/>
      <c r="DM963" s="36"/>
      <c r="DN963" s="36"/>
      <c r="DO963" s="36"/>
      <c r="DP963" s="36"/>
      <c r="DQ963" s="36"/>
      <c r="DR963" s="36"/>
      <c r="DS963" s="36"/>
      <c r="DT963" s="36"/>
      <c r="DU963" s="36"/>
      <c r="DV963" s="36"/>
      <c r="DW963" s="36"/>
      <c r="DX963" s="36"/>
      <c r="DY963" s="36"/>
      <c r="DZ963" s="36"/>
      <c r="EA963" s="36"/>
      <c r="EB963" s="36"/>
      <c r="EC963" s="36"/>
      <c r="ED963" s="36"/>
      <c r="EE963" s="36"/>
      <c r="EF963" s="36"/>
      <c r="EG963" s="36"/>
      <c r="EH963" s="36"/>
      <c r="EI963" s="36"/>
      <c r="EJ963" s="36"/>
      <c r="EK963" s="36"/>
      <c r="EL963" s="36"/>
      <c r="EM963" s="36"/>
      <c r="EN963" s="36"/>
      <c r="EO963" s="36"/>
      <c r="EP963" s="36"/>
      <c r="EQ963" s="36"/>
      <c r="ER963" s="36"/>
      <c r="ES963" s="36"/>
      <c r="ET963" s="36"/>
      <c r="EU963" s="36"/>
      <c r="EV963" s="36"/>
      <c r="EW963" s="36"/>
      <c r="EX963" s="36"/>
      <c r="EY963" s="36"/>
      <c r="EZ963" s="36"/>
      <c r="FA963" s="36"/>
      <c r="FB963" s="36"/>
      <c r="FC963" s="36"/>
      <c r="FD963" s="36"/>
      <c r="FE963" s="36"/>
      <c r="FF963" s="36"/>
      <c r="FG963" s="36"/>
      <c r="FH963" s="36"/>
      <c r="FI963" s="36"/>
      <c r="FJ963" s="36"/>
      <c r="FK963" s="36"/>
      <c r="FL963" s="36"/>
      <c r="FM963" s="36"/>
      <c r="FN963" s="36"/>
      <c r="FO963" s="36"/>
      <c r="FP963" s="36"/>
      <c r="FQ963" s="36"/>
      <c r="FR963" s="36"/>
      <c r="FS963" s="36"/>
      <c r="FT963" s="36"/>
      <c r="FU963" s="36"/>
      <c r="FV963" s="36"/>
      <c r="FW963" s="36"/>
      <c r="FX963" s="36"/>
      <c r="FY963" s="36"/>
      <c r="FZ963" s="36"/>
      <c r="GA963" s="36"/>
      <c r="GB963" s="36"/>
      <c r="GC963" s="36"/>
      <c r="GD963" s="36"/>
      <c r="GE963" s="37"/>
    </row>
    <row r="964" spans="1:187" s="25" customFormat="1" ht="20.149999999999999" customHeight="1" x14ac:dyDescent="0.35">
      <c r="A964" s="212"/>
      <c r="B964" s="214"/>
      <c r="C964" s="216"/>
      <c r="D964" s="216"/>
      <c r="E964" s="218"/>
      <c r="F964" s="200"/>
      <c r="G964" s="28" t="s">
        <v>44</v>
      </c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38"/>
      <c r="CM964" s="38"/>
      <c r="CN964" s="38"/>
      <c r="CO964" s="38"/>
      <c r="CP964" s="38"/>
      <c r="CQ964" s="38"/>
      <c r="CR964" s="38"/>
      <c r="CS964" s="38"/>
      <c r="CT964" s="38"/>
      <c r="CU964" s="38"/>
      <c r="CV964" s="38"/>
      <c r="CW964" s="38"/>
      <c r="CX964" s="38"/>
      <c r="CY964" s="38"/>
      <c r="CZ964" s="38"/>
      <c r="DA964" s="38"/>
      <c r="DB964" s="38"/>
      <c r="DC964" s="38"/>
      <c r="DD964" s="38"/>
      <c r="DE964" s="38"/>
      <c r="DF964" s="38"/>
      <c r="DG964" s="38"/>
      <c r="DH964" s="38"/>
      <c r="DI964" s="38"/>
      <c r="DJ964" s="38"/>
      <c r="DK964" s="38"/>
      <c r="DL964" s="38"/>
      <c r="DM964" s="38"/>
      <c r="DN964" s="38"/>
      <c r="DO964" s="38"/>
      <c r="DP964" s="38"/>
      <c r="DQ964" s="38"/>
      <c r="DR964" s="38"/>
      <c r="DS964" s="38"/>
      <c r="DT964" s="38"/>
      <c r="DU964" s="38"/>
      <c r="DV964" s="38"/>
      <c r="DW964" s="38"/>
      <c r="DX964" s="38"/>
      <c r="DY964" s="38"/>
      <c r="DZ964" s="38"/>
      <c r="EA964" s="38"/>
      <c r="EB964" s="38"/>
      <c r="EC964" s="38"/>
      <c r="ED964" s="38"/>
      <c r="EE964" s="38"/>
      <c r="EF964" s="38"/>
      <c r="EG964" s="38"/>
      <c r="EH964" s="38"/>
      <c r="EI964" s="38"/>
      <c r="EJ964" s="38"/>
      <c r="EK964" s="38"/>
      <c r="EL964" s="38"/>
      <c r="EM964" s="38"/>
      <c r="EN964" s="38"/>
      <c r="EO964" s="38"/>
      <c r="EP964" s="38"/>
      <c r="EQ964" s="38"/>
      <c r="ER964" s="38"/>
      <c r="ES964" s="38"/>
      <c r="ET964" s="38"/>
      <c r="EU964" s="38"/>
      <c r="EV964" s="38"/>
      <c r="EW964" s="38"/>
      <c r="EX964" s="38"/>
      <c r="EY964" s="38"/>
      <c r="EZ964" s="38"/>
      <c r="FA964" s="38"/>
      <c r="FB964" s="38"/>
      <c r="FC964" s="38"/>
      <c r="FD964" s="38"/>
      <c r="FE964" s="38"/>
      <c r="FF964" s="38"/>
      <c r="FG964" s="38"/>
      <c r="FH964" s="38"/>
      <c r="FI964" s="38"/>
      <c r="FJ964" s="38"/>
      <c r="FK964" s="38"/>
      <c r="FL964" s="38"/>
      <c r="FM964" s="38"/>
      <c r="FN964" s="38"/>
      <c r="FO964" s="38"/>
      <c r="FP964" s="38"/>
      <c r="FQ964" s="38"/>
      <c r="FR964" s="38"/>
      <c r="FS964" s="38"/>
      <c r="FT964" s="38"/>
      <c r="FU964" s="38"/>
      <c r="FV964" s="38"/>
      <c r="FW964" s="38"/>
      <c r="FX964" s="38"/>
      <c r="FY964" s="38"/>
      <c r="FZ964" s="38"/>
      <c r="GA964" s="38"/>
      <c r="GB964" s="38"/>
      <c r="GC964" s="38"/>
      <c r="GD964" s="38"/>
      <c r="GE964" s="39"/>
    </row>
    <row r="965" spans="1:187" s="25" customFormat="1" ht="20.149999999999999" customHeight="1" x14ac:dyDescent="0.35">
      <c r="A965" s="203">
        <f t="shared" ref="A965" si="768">A963+1</f>
        <v>475</v>
      </c>
      <c r="B965" s="205" t="str">
        <f ca="1">HYPERLINK("#"&amp;"PAINEL!"&amp;ADDRESS(ROW(PAINEL!$B$40)+$A965,2),TRIM(INDIRECT("PAINEL!"&amp;ADDRESS(ROW(PAINEL!$B$40)+$A965,COLUMN(LANÇAMENTOS!C961)))))</f>
        <v/>
      </c>
      <c r="C965" s="207" t="str">
        <f ca="1">TRIM(INDIRECT("PAINEL!"&amp;ADDRESS(ROW(PAINEL!$B$40)+$A965,COLUMN(LANÇAMENTOS!E961))))</f>
        <v/>
      </c>
      <c r="D965" s="207" t="str">
        <f ca="1">TRIM(INDIRECT("PAINEL!"&amp;ADDRESS(ROW(PAINEL!$B$40)+$A965,COLUMN(LANÇAMENTOS!K961))))</f>
        <v/>
      </c>
      <c r="E965" s="209"/>
      <c r="F965" s="201" t="str">
        <f t="shared" ref="F965" ca="1" si="769">IF(B965&lt;&gt;"",E965+SUM(H965:GE965)-SUM(H966:GE966),"")</f>
        <v/>
      </c>
      <c r="G965" s="29" t="s">
        <v>43</v>
      </c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  <c r="CH965" s="40"/>
      <c r="CI965" s="40"/>
      <c r="CJ965" s="40"/>
      <c r="CK965" s="40"/>
      <c r="CL965" s="40"/>
      <c r="CM965" s="40"/>
      <c r="CN965" s="40"/>
      <c r="CO965" s="40"/>
      <c r="CP965" s="40"/>
      <c r="CQ965" s="40"/>
      <c r="CR965" s="40"/>
      <c r="CS965" s="40"/>
      <c r="CT965" s="40"/>
      <c r="CU965" s="40"/>
      <c r="CV965" s="40"/>
      <c r="CW965" s="40"/>
      <c r="CX965" s="40"/>
      <c r="CY965" s="40"/>
      <c r="CZ965" s="40"/>
      <c r="DA965" s="40"/>
      <c r="DB965" s="40"/>
      <c r="DC965" s="40"/>
      <c r="DD965" s="40"/>
      <c r="DE965" s="40"/>
      <c r="DF965" s="40"/>
      <c r="DG965" s="40"/>
      <c r="DH965" s="40"/>
      <c r="DI965" s="40"/>
      <c r="DJ965" s="40"/>
      <c r="DK965" s="40"/>
      <c r="DL965" s="40"/>
      <c r="DM965" s="40"/>
      <c r="DN965" s="40"/>
      <c r="DO965" s="40"/>
      <c r="DP965" s="40"/>
      <c r="DQ965" s="40"/>
      <c r="DR965" s="40"/>
      <c r="DS965" s="40"/>
      <c r="DT965" s="40"/>
      <c r="DU965" s="40"/>
      <c r="DV965" s="40"/>
      <c r="DW965" s="40"/>
      <c r="DX965" s="40"/>
      <c r="DY965" s="40"/>
      <c r="DZ965" s="40"/>
      <c r="EA965" s="40"/>
      <c r="EB965" s="40"/>
      <c r="EC965" s="40"/>
      <c r="ED965" s="40"/>
      <c r="EE965" s="40"/>
      <c r="EF965" s="40"/>
      <c r="EG965" s="40"/>
      <c r="EH965" s="40"/>
      <c r="EI965" s="40"/>
      <c r="EJ965" s="40"/>
      <c r="EK965" s="40"/>
      <c r="EL965" s="40"/>
      <c r="EM965" s="40"/>
      <c r="EN965" s="40"/>
      <c r="EO965" s="40"/>
      <c r="EP965" s="40"/>
      <c r="EQ965" s="40"/>
      <c r="ER965" s="40"/>
      <c r="ES965" s="40"/>
      <c r="ET965" s="40"/>
      <c r="EU965" s="40"/>
      <c r="EV965" s="40"/>
      <c r="EW965" s="40"/>
      <c r="EX965" s="40"/>
      <c r="EY965" s="40"/>
      <c r="EZ965" s="40"/>
      <c r="FA965" s="40"/>
      <c r="FB965" s="40"/>
      <c r="FC965" s="40"/>
      <c r="FD965" s="40"/>
      <c r="FE965" s="40"/>
      <c r="FF965" s="40"/>
      <c r="FG965" s="40"/>
      <c r="FH965" s="40"/>
      <c r="FI965" s="40"/>
      <c r="FJ965" s="40"/>
      <c r="FK965" s="40"/>
      <c r="FL965" s="40"/>
      <c r="FM965" s="40"/>
      <c r="FN965" s="40"/>
      <c r="FO965" s="40"/>
      <c r="FP965" s="40"/>
      <c r="FQ965" s="40"/>
      <c r="FR965" s="40"/>
      <c r="FS965" s="40"/>
      <c r="FT965" s="40"/>
      <c r="FU965" s="40"/>
      <c r="FV965" s="40"/>
      <c r="FW965" s="40"/>
      <c r="FX965" s="40"/>
      <c r="FY965" s="40"/>
      <c r="FZ965" s="40"/>
      <c r="GA965" s="40"/>
      <c r="GB965" s="40"/>
      <c r="GC965" s="40"/>
      <c r="GD965" s="40"/>
      <c r="GE965" s="41"/>
    </row>
    <row r="966" spans="1:187" s="25" customFormat="1" ht="20.149999999999999" customHeight="1" x14ac:dyDescent="0.35">
      <c r="A966" s="204"/>
      <c r="B966" s="206"/>
      <c r="C966" s="208"/>
      <c r="D966" s="208"/>
      <c r="E966" s="210"/>
      <c r="F966" s="202"/>
      <c r="G966" s="26" t="s">
        <v>44</v>
      </c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  <c r="FL966" s="35"/>
      <c r="FM966" s="35"/>
      <c r="FN966" s="35"/>
      <c r="FO966" s="35"/>
      <c r="FP966" s="35"/>
      <c r="FQ966" s="35"/>
      <c r="FR966" s="35"/>
      <c r="FS966" s="35"/>
      <c r="FT966" s="35"/>
      <c r="FU966" s="35"/>
      <c r="FV966" s="35"/>
      <c r="FW966" s="35"/>
      <c r="FX966" s="35"/>
      <c r="FY966" s="35"/>
      <c r="FZ966" s="35"/>
      <c r="GA966" s="35"/>
      <c r="GB966" s="35"/>
      <c r="GC966" s="35"/>
      <c r="GD966" s="35"/>
      <c r="GE966" s="42"/>
    </row>
    <row r="967" spans="1:187" s="25" customFormat="1" ht="20.149999999999999" customHeight="1" x14ac:dyDescent="0.35">
      <c r="A967" s="211">
        <f t="shared" si="736"/>
        <v>476</v>
      </c>
      <c r="B967" s="213" t="str">
        <f ca="1">HYPERLINK("#"&amp;"PAINEL!"&amp;ADDRESS(ROW(PAINEL!$B$40)+$A967,2),TRIM(INDIRECT("PAINEL!"&amp;ADDRESS(ROW(PAINEL!$B$40)+$A967,COLUMN(LANÇAMENTOS!C963)))))</f>
        <v/>
      </c>
      <c r="C967" s="215" t="str">
        <f ca="1">TRIM(INDIRECT("PAINEL!"&amp;ADDRESS(ROW(PAINEL!$B$40)+$A967,COLUMN(LANÇAMENTOS!E963))))</f>
        <v/>
      </c>
      <c r="D967" s="215" t="str">
        <f ca="1">TRIM(INDIRECT("PAINEL!"&amp;ADDRESS(ROW(PAINEL!$B$40)+$A967,COLUMN(LANÇAMENTOS!K963))))</f>
        <v/>
      </c>
      <c r="E967" s="217"/>
      <c r="F967" s="199" t="str">
        <f t="shared" ref="F967" ca="1" si="770">IF(B967&lt;&gt;"",E967+SUM(H967:GE967)-SUM(H968:GE968),"")</f>
        <v/>
      </c>
      <c r="G967" s="27" t="s">
        <v>43</v>
      </c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36"/>
      <c r="BB967" s="36"/>
      <c r="BC967" s="36"/>
      <c r="BD967" s="36"/>
      <c r="BE967" s="36"/>
      <c r="BF967" s="36"/>
      <c r="BG967" s="36"/>
      <c r="BH967" s="36"/>
      <c r="BI967" s="36"/>
      <c r="BJ967" s="36"/>
      <c r="BK967" s="36"/>
      <c r="BL967" s="36"/>
      <c r="BM967" s="36"/>
      <c r="BN967" s="36"/>
      <c r="BO967" s="36"/>
      <c r="BP967" s="36"/>
      <c r="BQ967" s="36"/>
      <c r="BR967" s="36"/>
      <c r="BS967" s="36"/>
      <c r="BT967" s="36"/>
      <c r="BU967" s="36"/>
      <c r="BV967" s="36"/>
      <c r="BW967" s="36"/>
      <c r="BX967" s="36"/>
      <c r="BY967" s="36"/>
      <c r="BZ967" s="36"/>
      <c r="CA967" s="36"/>
      <c r="CB967" s="36"/>
      <c r="CC967" s="36"/>
      <c r="CD967" s="36"/>
      <c r="CE967" s="36"/>
      <c r="CF967" s="36"/>
      <c r="CG967" s="36"/>
      <c r="CH967" s="36"/>
      <c r="CI967" s="36"/>
      <c r="CJ967" s="36"/>
      <c r="CK967" s="36"/>
      <c r="CL967" s="36"/>
      <c r="CM967" s="36"/>
      <c r="CN967" s="36"/>
      <c r="CO967" s="36"/>
      <c r="CP967" s="36"/>
      <c r="CQ967" s="36"/>
      <c r="CR967" s="36"/>
      <c r="CS967" s="36"/>
      <c r="CT967" s="36"/>
      <c r="CU967" s="36"/>
      <c r="CV967" s="36"/>
      <c r="CW967" s="36"/>
      <c r="CX967" s="36"/>
      <c r="CY967" s="36"/>
      <c r="CZ967" s="36"/>
      <c r="DA967" s="36"/>
      <c r="DB967" s="36"/>
      <c r="DC967" s="36"/>
      <c r="DD967" s="36"/>
      <c r="DE967" s="36"/>
      <c r="DF967" s="36"/>
      <c r="DG967" s="36"/>
      <c r="DH967" s="36"/>
      <c r="DI967" s="36"/>
      <c r="DJ967" s="36"/>
      <c r="DK967" s="36"/>
      <c r="DL967" s="36"/>
      <c r="DM967" s="36"/>
      <c r="DN967" s="36"/>
      <c r="DO967" s="36"/>
      <c r="DP967" s="36"/>
      <c r="DQ967" s="36"/>
      <c r="DR967" s="36"/>
      <c r="DS967" s="36"/>
      <c r="DT967" s="36"/>
      <c r="DU967" s="36"/>
      <c r="DV967" s="36"/>
      <c r="DW967" s="36"/>
      <c r="DX967" s="36"/>
      <c r="DY967" s="36"/>
      <c r="DZ967" s="36"/>
      <c r="EA967" s="36"/>
      <c r="EB967" s="36"/>
      <c r="EC967" s="36"/>
      <c r="ED967" s="36"/>
      <c r="EE967" s="36"/>
      <c r="EF967" s="36"/>
      <c r="EG967" s="36"/>
      <c r="EH967" s="36"/>
      <c r="EI967" s="36"/>
      <c r="EJ967" s="36"/>
      <c r="EK967" s="36"/>
      <c r="EL967" s="36"/>
      <c r="EM967" s="36"/>
      <c r="EN967" s="36"/>
      <c r="EO967" s="36"/>
      <c r="EP967" s="36"/>
      <c r="EQ967" s="36"/>
      <c r="ER967" s="36"/>
      <c r="ES967" s="36"/>
      <c r="ET967" s="36"/>
      <c r="EU967" s="36"/>
      <c r="EV967" s="36"/>
      <c r="EW967" s="36"/>
      <c r="EX967" s="36"/>
      <c r="EY967" s="36"/>
      <c r="EZ967" s="36"/>
      <c r="FA967" s="36"/>
      <c r="FB967" s="36"/>
      <c r="FC967" s="36"/>
      <c r="FD967" s="36"/>
      <c r="FE967" s="36"/>
      <c r="FF967" s="36"/>
      <c r="FG967" s="36"/>
      <c r="FH967" s="36"/>
      <c r="FI967" s="36"/>
      <c r="FJ967" s="36"/>
      <c r="FK967" s="36"/>
      <c r="FL967" s="36"/>
      <c r="FM967" s="36"/>
      <c r="FN967" s="36"/>
      <c r="FO967" s="36"/>
      <c r="FP967" s="36"/>
      <c r="FQ967" s="36"/>
      <c r="FR967" s="36"/>
      <c r="FS967" s="36"/>
      <c r="FT967" s="36"/>
      <c r="FU967" s="36"/>
      <c r="FV967" s="36"/>
      <c r="FW967" s="36"/>
      <c r="FX967" s="36"/>
      <c r="FY967" s="36"/>
      <c r="FZ967" s="36"/>
      <c r="GA967" s="36"/>
      <c r="GB967" s="36"/>
      <c r="GC967" s="36"/>
      <c r="GD967" s="36"/>
      <c r="GE967" s="37"/>
    </row>
    <row r="968" spans="1:187" s="25" customFormat="1" ht="20.149999999999999" customHeight="1" x14ac:dyDescent="0.35">
      <c r="A968" s="212"/>
      <c r="B968" s="214"/>
      <c r="C968" s="216"/>
      <c r="D968" s="216"/>
      <c r="E968" s="218"/>
      <c r="F968" s="200"/>
      <c r="G968" s="28" t="s">
        <v>44</v>
      </c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38"/>
      <c r="CM968" s="38"/>
      <c r="CN968" s="38"/>
      <c r="CO968" s="38"/>
      <c r="CP968" s="38"/>
      <c r="CQ968" s="38"/>
      <c r="CR968" s="38"/>
      <c r="CS968" s="38"/>
      <c r="CT968" s="38"/>
      <c r="CU968" s="38"/>
      <c r="CV968" s="38"/>
      <c r="CW968" s="38"/>
      <c r="CX968" s="38"/>
      <c r="CY968" s="38"/>
      <c r="CZ968" s="38"/>
      <c r="DA968" s="38"/>
      <c r="DB968" s="38"/>
      <c r="DC968" s="38"/>
      <c r="DD968" s="38"/>
      <c r="DE968" s="38"/>
      <c r="DF968" s="38"/>
      <c r="DG968" s="38"/>
      <c r="DH968" s="38"/>
      <c r="DI968" s="38"/>
      <c r="DJ968" s="38"/>
      <c r="DK968" s="38"/>
      <c r="DL968" s="38"/>
      <c r="DM968" s="38"/>
      <c r="DN968" s="38"/>
      <c r="DO968" s="38"/>
      <c r="DP968" s="38"/>
      <c r="DQ968" s="38"/>
      <c r="DR968" s="38"/>
      <c r="DS968" s="38"/>
      <c r="DT968" s="38"/>
      <c r="DU968" s="38"/>
      <c r="DV968" s="38"/>
      <c r="DW968" s="38"/>
      <c r="DX968" s="38"/>
      <c r="DY968" s="38"/>
      <c r="DZ968" s="38"/>
      <c r="EA968" s="38"/>
      <c r="EB968" s="38"/>
      <c r="EC968" s="38"/>
      <c r="ED968" s="38"/>
      <c r="EE968" s="38"/>
      <c r="EF968" s="38"/>
      <c r="EG968" s="38"/>
      <c r="EH968" s="38"/>
      <c r="EI968" s="38"/>
      <c r="EJ968" s="38"/>
      <c r="EK968" s="38"/>
      <c r="EL968" s="38"/>
      <c r="EM968" s="38"/>
      <c r="EN968" s="38"/>
      <c r="EO968" s="38"/>
      <c r="EP968" s="38"/>
      <c r="EQ968" s="38"/>
      <c r="ER968" s="38"/>
      <c r="ES968" s="38"/>
      <c r="ET968" s="38"/>
      <c r="EU968" s="38"/>
      <c r="EV968" s="38"/>
      <c r="EW968" s="38"/>
      <c r="EX968" s="38"/>
      <c r="EY968" s="38"/>
      <c r="EZ968" s="38"/>
      <c r="FA968" s="38"/>
      <c r="FB968" s="38"/>
      <c r="FC968" s="38"/>
      <c r="FD968" s="38"/>
      <c r="FE968" s="38"/>
      <c r="FF968" s="38"/>
      <c r="FG968" s="38"/>
      <c r="FH968" s="38"/>
      <c r="FI968" s="38"/>
      <c r="FJ968" s="38"/>
      <c r="FK968" s="38"/>
      <c r="FL968" s="38"/>
      <c r="FM968" s="38"/>
      <c r="FN968" s="38"/>
      <c r="FO968" s="38"/>
      <c r="FP968" s="38"/>
      <c r="FQ968" s="38"/>
      <c r="FR968" s="38"/>
      <c r="FS968" s="38"/>
      <c r="FT968" s="38"/>
      <c r="FU968" s="38"/>
      <c r="FV968" s="38"/>
      <c r="FW968" s="38"/>
      <c r="FX968" s="38"/>
      <c r="FY968" s="38"/>
      <c r="FZ968" s="38"/>
      <c r="GA968" s="38"/>
      <c r="GB968" s="38"/>
      <c r="GC968" s="38"/>
      <c r="GD968" s="38"/>
      <c r="GE968" s="39"/>
    </row>
    <row r="969" spans="1:187" s="25" customFormat="1" ht="20.149999999999999" customHeight="1" x14ac:dyDescent="0.35">
      <c r="A969" s="203">
        <f t="shared" ref="A969" si="771">A967+1</f>
        <v>477</v>
      </c>
      <c r="B969" s="205" t="str">
        <f ca="1">HYPERLINK("#"&amp;"PAINEL!"&amp;ADDRESS(ROW(PAINEL!$B$40)+$A969,2),TRIM(INDIRECT("PAINEL!"&amp;ADDRESS(ROW(PAINEL!$B$40)+$A969,COLUMN(LANÇAMENTOS!C965)))))</f>
        <v/>
      </c>
      <c r="C969" s="207" t="str">
        <f ca="1">TRIM(INDIRECT("PAINEL!"&amp;ADDRESS(ROW(PAINEL!$B$40)+$A969,COLUMN(LANÇAMENTOS!E965))))</f>
        <v/>
      </c>
      <c r="D969" s="207" t="str">
        <f ca="1">TRIM(INDIRECT("PAINEL!"&amp;ADDRESS(ROW(PAINEL!$B$40)+$A969,COLUMN(LANÇAMENTOS!K965))))</f>
        <v/>
      </c>
      <c r="E969" s="209"/>
      <c r="F969" s="201" t="str">
        <f t="shared" ref="F969" ca="1" si="772">IF(B969&lt;&gt;"",E969+SUM(H969:GE969)-SUM(H970:GE970),"")</f>
        <v/>
      </c>
      <c r="G969" s="29" t="s">
        <v>43</v>
      </c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  <c r="CH969" s="40"/>
      <c r="CI969" s="40"/>
      <c r="CJ969" s="40"/>
      <c r="CK969" s="40"/>
      <c r="CL969" s="40"/>
      <c r="CM969" s="40"/>
      <c r="CN969" s="40"/>
      <c r="CO969" s="40"/>
      <c r="CP969" s="40"/>
      <c r="CQ969" s="40"/>
      <c r="CR969" s="40"/>
      <c r="CS969" s="40"/>
      <c r="CT969" s="40"/>
      <c r="CU969" s="40"/>
      <c r="CV969" s="40"/>
      <c r="CW969" s="40"/>
      <c r="CX969" s="40"/>
      <c r="CY969" s="40"/>
      <c r="CZ969" s="40"/>
      <c r="DA969" s="40"/>
      <c r="DB969" s="40"/>
      <c r="DC969" s="40"/>
      <c r="DD969" s="40"/>
      <c r="DE969" s="40"/>
      <c r="DF969" s="40"/>
      <c r="DG969" s="40"/>
      <c r="DH969" s="40"/>
      <c r="DI969" s="40"/>
      <c r="DJ969" s="40"/>
      <c r="DK969" s="40"/>
      <c r="DL969" s="40"/>
      <c r="DM969" s="40"/>
      <c r="DN969" s="40"/>
      <c r="DO969" s="40"/>
      <c r="DP969" s="40"/>
      <c r="DQ969" s="40"/>
      <c r="DR969" s="40"/>
      <c r="DS969" s="40"/>
      <c r="DT969" s="40"/>
      <c r="DU969" s="40"/>
      <c r="DV969" s="40"/>
      <c r="DW969" s="40"/>
      <c r="DX969" s="40"/>
      <c r="DY969" s="40"/>
      <c r="DZ969" s="40"/>
      <c r="EA969" s="40"/>
      <c r="EB969" s="40"/>
      <c r="EC969" s="40"/>
      <c r="ED969" s="40"/>
      <c r="EE969" s="40"/>
      <c r="EF969" s="40"/>
      <c r="EG969" s="40"/>
      <c r="EH969" s="40"/>
      <c r="EI969" s="40"/>
      <c r="EJ969" s="40"/>
      <c r="EK969" s="40"/>
      <c r="EL969" s="40"/>
      <c r="EM969" s="40"/>
      <c r="EN969" s="40"/>
      <c r="EO969" s="40"/>
      <c r="EP969" s="40"/>
      <c r="EQ969" s="40"/>
      <c r="ER969" s="40"/>
      <c r="ES969" s="40"/>
      <c r="ET969" s="40"/>
      <c r="EU969" s="40"/>
      <c r="EV969" s="40"/>
      <c r="EW969" s="40"/>
      <c r="EX969" s="40"/>
      <c r="EY969" s="40"/>
      <c r="EZ969" s="40"/>
      <c r="FA969" s="40"/>
      <c r="FB969" s="40"/>
      <c r="FC969" s="40"/>
      <c r="FD969" s="40"/>
      <c r="FE969" s="40"/>
      <c r="FF969" s="40"/>
      <c r="FG969" s="40"/>
      <c r="FH969" s="40"/>
      <c r="FI969" s="40"/>
      <c r="FJ969" s="40"/>
      <c r="FK969" s="40"/>
      <c r="FL969" s="40"/>
      <c r="FM969" s="40"/>
      <c r="FN969" s="40"/>
      <c r="FO969" s="40"/>
      <c r="FP969" s="40"/>
      <c r="FQ969" s="40"/>
      <c r="FR969" s="40"/>
      <c r="FS969" s="40"/>
      <c r="FT969" s="40"/>
      <c r="FU969" s="40"/>
      <c r="FV969" s="40"/>
      <c r="FW969" s="40"/>
      <c r="FX969" s="40"/>
      <c r="FY969" s="40"/>
      <c r="FZ969" s="40"/>
      <c r="GA969" s="40"/>
      <c r="GB969" s="40"/>
      <c r="GC969" s="40"/>
      <c r="GD969" s="40"/>
      <c r="GE969" s="41"/>
    </row>
    <row r="970" spans="1:187" s="25" customFormat="1" ht="20.149999999999999" customHeight="1" x14ac:dyDescent="0.35">
      <c r="A970" s="204"/>
      <c r="B970" s="206"/>
      <c r="C970" s="208"/>
      <c r="D970" s="208"/>
      <c r="E970" s="210"/>
      <c r="F970" s="202"/>
      <c r="G970" s="26" t="s">
        <v>44</v>
      </c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DN970" s="35"/>
      <c r="DO970" s="35"/>
      <c r="DP970" s="35"/>
      <c r="DQ970" s="35"/>
      <c r="DR970" s="35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  <c r="FL970" s="35"/>
      <c r="FM970" s="35"/>
      <c r="FN970" s="35"/>
      <c r="FO970" s="35"/>
      <c r="FP970" s="35"/>
      <c r="FQ970" s="35"/>
      <c r="FR970" s="35"/>
      <c r="FS970" s="35"/>
      <c r="FT970" s="35"/>
      <c r="FU970" s="35"/>
      <c r="FV970" s="35"/>
      <c r="FW970" s="35"/>
      <c r="FX970" s="35"/>
      <c r="FY970" s="35"/>
      <c r="FZ970" s="35"/>
      <c r="GA970" s="35"/>
      <c r="GB970" s="35"/>
      <c r="GC970" s="35"/>
      <c r="GD970" s="35"/>
      <c r="GE970" s="42"/>
    </row>
    <row r="971" spans="1:187" s="25" customFormat="1" ht="20.149999999999999" customHeight="1" x14ac:dyDescent="0.35">
      <c r="A971" s="211">
        <f t="shared" si="736"/>
        <v>478</v>
      </c>
      <c r="B971" s="213" t="str">
        <f ca="1">HYPERLINK("#"&amp;"PAINEL!"&amp;ADDRESS(ROW(PAINEL!$B$40)+$A971,2),TRIM(INDIRECT("PAINEL!"&amp;ADDRESS(ROW(PAINEL!$B$40)+$A971,COLUMN(LANÇAMENTOS!C967)))))</f>
        <v/>
      </c>
      <c r="C971" s="215" t="str">
        <f ca="1">TRIM(INDIRECT("PAINEL!"&amp;ADDRESS(ROW(PAINEL!$B$40)+$A971,COLUMN(LANÇAMENTOS!E967))))</f>
        <v/>
      </c>
      <c r="D971" s="215" t="str">
        <f ca="1">TRIM(INDIRECT("PAINEL!"&amp;ADDRESS(ROW(PAINEL!$B$40)+$A971,COLUMN(LANÇAMENTOS!K967))))</f>
        <v/>
      </c>
      <c r="E971" s="217"/>
      <c r="F971" s="199" t="str">
        <f t="shared" ref="F971" ca="1" si="773">IF(B971&lt;&gt;"",E971+SUM(H971:GE971)-SUM(H972:GE972),"")</f>
        <v/>
      </c>
      <c r="G971" s="27" t="s">
        <v>43</v>
      </c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36"/>
      <c r="BB971" s="36"/>
      <c r="BC971" s="36"/>
      <c r="BD971" s="36"/>
      <c r="BE971" s="36"/>
      <c r="BF971" s="36"/>
      <c r="BG971" s="36"/>
      <c r="BH971" s="36"/>
      <c r="BI971" s="36"/>
      <c r="BJ971" s="36"/>
      <c r="BK971" s="36"/>
      <c r="BL971" s="36"/>
      <c r="BM971" s="36"/>
      <c r="BN971" s="36"/>
      <c r="BO971" s="36"/>
      <c r="BP971" s="36"/>
      <c r="BQ971" s="36"/>
      <c r="BR971" s="36"/>
      <c r="BS971" s="36"/>
      <c r="BT971" s="36"/>
      <c r="BU971" s="36"/>
      <c r="BV971" s="36"/>
      <c r="BW971" s="36"/>
      <c r="BX971" s="36"/>
      <c r="BY971" s="36"/>
      <c r="BZ971" s="36"/>
      <c r="CA971" s="36"/>
      <c r="CB971" s="36"/>
      <c r="CC971" s="36"/>
      <c r="CD971" s="36"/>
      <c r="CE971" s="36"/>
      <c r="CF971" s="36"/>
      <c r="CG971" s="36"/>
      <c r="CH971" s="36"/>
      <c r="CI971" s="36"/>
      <c r="CJ971" s="36"/>
      <c r="CK971" s="36"/>
      <c r="CL971" s="36"/>
      <c r="CM971" s="36"/>
      <c r="CN971" s="36"/>
      <c r="CO971" s="36"/>
      <c r="CP971" s="36"/>
      <c r="CQ971" s="36"/>
      <c r="CR971" s="36"/>
      <c r="CS971" s="36"/>
      <c r="CT971" s="36"/>
      <c r="CU971" s="36"/>
      <c r="CV971" s="36"/>
      <c r="CW971" s="36"/>
      <c r="CX971" s="36"/>
      <c r="CY971" s="36"/>
      <c r="CZ971" s="36"/>
      <c r="DA971" s="36"/>
      <c r="DB971" s="36"/>
      <c r="DC971" s="36"/>
      <c r="DD971" s="36"/>
      <c r="DE971" s="36"/>
      <c r="DF971" s="36"/>
      <c r="DG971" s="36"/>
      <c r="DH971" s="36"/>
      <c r="DI971" s="36"/>
      <c r="DJ971" s="36"/>
      <c r="DK971" s="36"/>
      <c r="DL971" s="36"/>
      <c r="DM971" s="36"/>
      <c r="DN971" s="36"/>
      <c r="DO971" s="36"/>
      <c r="DP971" s="36"/>
      <c r="DQ971" s="36"/>
      <c r="DR971" s="36"/>
      <c r="DS971" s="36"/>
      <c r="DT971" s="36"/>
      <c r="DU971" s="36"/>
      <c r="DV971" s="36"/>
      <c r="DW971" s="36"/>
      <c r="DX971" s="36"/>
      <c r="DY971" s="36"/>
      <c r="DZ971" s="36"/>
      <c r="EA971" s="36"/>
      <c r="EB971" s="36"/>
      <c r="EC971" s="36"/>
      <c r="ED971" s="36"/>
      <c r="EE971" s="36"/>
      <c r="EF971" s="36"/>
      <c r="EG971" s="36"/>
      <c r="EH971" s="36"/>
      <c r="EI971" s="36"/>
      <c r="EJ971" s="36"/>
      <c r="EK971" s="36"/>
      <c r="EL971" s="36"/>
      <c r="EM971" s="36"/>
      <c r="EN971" s="36"/>
      <c r="EO971" s="36"/>
      <c r="EP971" s="36"/>
      <c r="EQ971" s="36"/>
      <c r="ER971" s="36"/>
      <c r="ES971" s="36"/>
      <c r="ET971" s="36"/>
      <c r="EU971" s="36"/>
      <c r="EV971" s="36"/>
      <c r="EW971" s="36"/>
      <c r="EX971" s="36"/>
      <c r="EY971" s="36"/>
      <c r="EZ971" s="36"/>
      <c r="FA971" s="36"/>
      <c r="FB971" s="36"/>
      <c r="FC971" s="36"/>
      <c r="FD971" s="36"/>
      <c r="FE971" s="36"/>
      <c r="FF971" s="36"/>
      <c r="FG971" s="36"/>
      <c r="FH971" s="36"/>
      <c r="FI971" s="36"/>
      <c r="FJ971" s="36"/>
      <c r="FK971" s="36"/>
      <c r="FL971" s="36"/>
      <c r="FM971" s="36"/>
      <c r="FN971" s="36"/>
      <c r="FO971" s="36"/>
      <c r="FP971" s="36"/>
      <c r="FQ971" s="36"/>
      <c r="FR971" s="36"/>
      <c r="FS971" s="36"/>
      <c r="FT971" s="36"/>
      <c r="FU971" s="36"/>
      <c r="FV971" s="36"/>
      <c r="FW971" s="36"/>
      <c r="FX971" s="36"/>
      <c r="FY971" s="36"/>
      <c r="FZ971" s="36"/>
      <c r="GA971" s="36"/>
      <c r="GB971" s="36"/>
      <c r="GC971" s="36"/>
      <c r="GD971" s="36"/>
      <c r="GE971" s="37"/>
    </row>
    <row r="972" spans="1:187" s="25" customFormat="1" ht="20.149999999999999" customHeight="1" x14ac:dyDescent="0.35">
      <c r="A972" s="212"/>
      <c r="B972" s="214"/>
      <c r="C972" s="216"/>
      <c r="D972" s="216"/>
      <c r="E972" s="218"/>
      <c r="F972" s="200"/>
      <c r="G972" s="28" t="s">
        <v>44</v>
      </c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38"/>
      <c r="CM972" s="38"/>
      <c r="CN972" s="38"/>
      <c r="CO972" s="38"/>
      <c r="CP972" s="38"/>
      <c r="CQ972" s="38"/>
      <c r="CR972" s="38"/>
      <c r="CS972" s="38"/>
      <c r="CT972" s="38"/>
      <c r="CU972" s="38"/>
      <c r="CV972" s="38"/>
      <c r="CW972" s="38"/>
      <c r="CX972" s="38"/>
      <c r="CY972" s="38"/>
      <c r="CZ972" s="38"/>
      <c r="DA972" s="38"/>
      <c r="DB972" s="38"/>
      <c r="DC972" s="38"/>
      <c r="DD972" s="38"/>
      <c r="DE972" s="38"/>
      <c r="DF972" s="38"/>
      <c r="DG972" s="38"/>
      <c r="DH972" s="38"/>
      <c r="DI972" s="38"/>
      <c r="DJ972" s="38"/>
      <c r="DK972" s="38"/>
      <c r="DL972" s="38"/>
      <c r="DM972" s="38"/>
      <c r="DN972" s="38"/>
      <c r="DO972" s="38"/>
      <c r="DP972" s="38"/>
      <c r="DQ972" s="38"/>
      <c r="DR972" s="38"/>
      <c r="DS972" s="38"/>
      <c r="DT972" s="38"/>
      <c r="DU972" s="38"/>
      <c r="DV972" s="38"/>
      <c r="DW972" s="38"/>
      <c r="DX972" s="38"/>
      <c r="DY972" s="38"/>
      <c r="DZ972" s="38"/>
      <c r="EA972" s="38"/>
      <c r="EB972" s="38"/>
      <c r="EC972" s="38"/>
      <c r="ED972" s="38"/>
      <c r="EE972" s="38"/>
      <c r="EF972" s="38"/>
      <c r="EG972" s="38"/>
      <c r="EH972" s="38"/>
      <c r="EI972" s="38"/>
      <c r="EJ972" s="38"/>
      <c r="EK972" s="38"/>
      <c r="EL972" s="38"/>
      <c r="EM972" s="38"/>
      <c r="EN972" s="38"/>
      <c r="EO972" s="38"/>
      <c r="EP972" s="38"/>
      <c r="EQ972" s="38"/>
      <c r="ER972" s="38"/>
      <c r="ES972" s="38"/>
      <c r="ET972" s="38"/>
      <c r="EU972" s="38"/>
      <c r="EV972" s="38"/>
      <c r="EW972" s="38"/>
      <c r="EX972" s="38"/>
      <c r="EY972" s="38"/>
      <c r="EZ972" s="38"/>
      <c r="FA972" s="38"/>
      <c r="FB972" s="38"/>
      <c r="FC972" s="38"/>
      <c r="FD972" s="38"/>
      <c r="FE972" s="38"/>
      <c r="FF972" s="38"/>
      <c r="FG972" s="38"/>
      <c r="FH972" s="38"/>
      <c r="FI972" s="38"/>
      <c r="FJ972" s="38"/>
      <c r="FK972" s="38"/>
      <c r="FL972" s="38"/>
      <c r="FM972" s="38"/>
      <c r="FN972" s="38"/>
      <c r="FO972" s="38"/>
      <c r="FP972" s="38"/>
      <c r="FQ972" s="38"/>
      <c r="FR972" s="38"/>
      <c r="FS972" s="38"/>
      <c r="FT972" s="38"/>
      <c r="FU972" s="38"/>
      <c r="FV972" s="38"/>
      <c r="FW972" s="38"/>
      <c r="FX972" s="38"/>
      <c r="FY972" s="38"/>
      <c r="FZ972" s="38"/>
      <c r="GA972" s="38"/>
      <c r="GB972" s="38"/>
      <c r="GC972" s="38"/>
      <c r="GD972" s="38"/>
      <c r="GE972" s="39"/>
    </row>
    <row r="973" spans="1:187" s="25" customFormat="1" ht="20.149999999999999" customHeight="1" x14ac:dyDescent="0.35">
      <c r="A973" s="203">
        <f t="shared" ref="A973" si="774">A971+1</f>
        <v>479</v>
      </c>
      <c r="B973" s="205" t="str">
        <f ca="1">HYPERLINK("#"&amp;"PAINEL!"&amp;ADDRESS(ROW(PAINEL!$B$40)+$A973,2),TRIM(INDIRECT("PAINEL!"&amp;ADDRESS(ROW(PAINEL!$B$40)+$A973,COLUMN(LANÇAMENTOS!C969)))))</f>
        <v/>
      </c>
      <c r="C973" s="207" t="str">
        <f ca="1">TRIM(INDIRECT("PAINEL!"&amp;ADDRESS(ROW(PAINEL!$B$40)+$A973,COLUMN(LANÇAMENTOS!E969))))</f>
        <v/>
      </c>
      <c r="D973" s="207" t="str">
        <f ca="1">TRIM(INDIRECT("PAINEL!"&amp;ADDRESS(ROW(PAINEL!$B$40)+$A973,COLUMN(LANÇAMENTOS!K969))))</f>
        <v/>
      </c>
      <c r="E973" s="209"/>
      <c r="F973" s="201" t="str">
        <f t="shared" ref="F973" ca="1" si="775">IF(B973&lt;&gt;"",E973+SUM(H973:GE973)-SUM(H974:GE974),"")</f>
        <v/>
      </c>
      <c r="G973" s="29" t="s">
        <v>43</v>
      </c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  <c r="CH973" s="40"/>
      <c r="CI973" s="40"/>
      <c r="CJ973" s="40"/>
      <c r="CK973" s="40"/>
      <c r="CL973" s="40"/>
      <c r="CM973" s="40"/>
      <c r="CN973" s="40"/>
      <c r="CO973" s="40"/>
      <c r="CP973" s="40"/>
      <c r="CQ973" s="40"/>
      <c r="CR973" s="40"/>
      <c r="CS973" s="40"/>
      <c r="CT973" s="40"/>
      <c r="CU973" s="40"/>
      <c r="CV973" s="40"/>
      <c r="CW973" s="40"/>
      <c r="CX973" s="40"/>
      <c r="CY973" s="40"/>
      <c r="CZ973" s="40"/>
      <c r="DA973" s="40"/>
      <c r="DB973" s="40"/>
      <c r="DC973" s="40"/>
      <c r="DD973" s="40"/>
      <c r="DE973" s="40"/>
      <c r="DF973" s="40"/>
      <c r="DG973" s="40"/>
      <c r="DH973" s="40"/>
      <c r="DI973" s="40"/>
      <c r="DJ973" s="40"/>
      <c r="DK973" s="40"/>
      <c r="DL973" s="40"/>
      <c r="DM973" s="40"/>
      <c r="DN973" s="40"/>
      <c r="DO973" s="40"/>
      <c r="DP973" s="40"/>
      <c r="DQ973" s="40"/>
      <c r="DR973" s="40"/>
      <c r="DS973" s="40"/>
      <c r="DT973" s="40"/>
      <c r="DU973" s="40"/>
      <c r="DV973" s="40"/>
      <c r="DW973" s="40"/>
      <c r="DX973" s="40"/>
      <c r="DY973" s="40"/>
      <c r="DZ973" s="40"/>
      <c r="EA973" s="40"/>
      <c r="EB973" s="40"/>
      <c r="EC973" s="40"/>
      <c r="ED973" s="40"/>
      <c r="EE973" s="40"/>
      <c r="EF973" s="40"/>
      <c r="EG973" s="40"/>
      <c r="EH973" s="40"/>
      <c r="EI973" s="40"/>
      <c r="EJ973" s="40"/>
      <c r="EK973" s="40"/>
      <c r="EL973" s="40"/>
      <c r="EM973" s="40"/>
      <c r="EN973" s="40"/>
      <c r="EO973" s="40"/>
      <c r="EP973" s="40"/>
      <c r="EQ973" s="40"/>
      <c r="ER973" s="40"/>
      <c r="ES973" s="40"/>
      <c r="ET973" s="40"/>
      <c r="EU973" s="40"/>
      <c r="EV973" s="40"/>
      <c r="EW973" s="40"/>
      <c r="EX973" s="40"/>
      <c r="EY973" s="40"/>
      <c r="EZ973" s="40"/>
      <c r="FA973" s="40"/>
      <c r="FB973" s="40"/>
      <c r="FC973" s="40"/>
      <c r="FD973" s="40"/>
      <c r="FE973" s="40"/>
      <c r="FF973" s="40"/>
      <c r="FG973" s="40"/>
      <c r="FH973" s="40"/>
      <c r="FI973" s="40"/>
      <c r="FJ973" s="40"/>
      <c r="FK973" s="40"/>
      <c r="FL973" s="40"/>
      <c r="FM973" s="40"/>
      <c r="FN973" s="40"/>
      <c r="FO973" s="40"/>
      <c r="FP973" s="40"/>
      <c r="FQ973" s="40"/>
      <c r="FR973" s="40"/>
      <c r="FS973" s="40"/>
      <c r="FT973" s="40"/>
      <c r="FU973" s="40"/>
      <c r="FV973" s="40"/>
      <c r="FW973" s="40"/>
      <c r="FX973" s="40"/>
      <c r="FY973" s="40"/>
      <c r="FZ973" s="40"/>
      <c r="GA973" s="40"/>
      <c r="GB973" s="40"/>
      <c r="GC973" s="40"/>
      <c r="GD973" s="40"/>
      <c r="GE973" s="41"/>
    </row>
    <row r="974" spans="1:187" s="25" customFormat="1" ht="20.149999999999999" customHeight="1" x14ac:dyDescent="0.35">
      <c r="A974" s="204"/>
      <c r="B974" s="206"/>
      <c r="C974" s="208"/>
      <c r="D974" s="208"/>
      <c r="E974" s="210"/>
      <c r="F974" s="202"/>
      <c r="G974" s="26" t="s">
        <v>44</v>
      </c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DN974" s="35"/>
      <c r="DO974" s="35"/>
      <c r="DP974" s="35"/>
      <c r="DQ974" s="35"/>
      <c r="DR974" s="35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  <c r="FL974" s="35"/>
      <c r="FM974" s="35"/>
      <c r="FN974" s="35"/>
      <c r="FO974" s="35"/>
      <c r="FP974" s="35"/>
      <c r="FQ974" s="35"/>
      <c r="FR974" s="35"/>
      <c r="FS974" s="35"/>
      <c r="FT974" s="35"/>
      <c r="FU974" s="35"/>
      <c r="FV974" s="35"/>
      <c r="FW974" s="35"/>
      <c r="FX974" s="35"/>
      <c r="FY974" s="35"/>
      <c r="FZ974" s="35"/>
      <c r="GA974" s="35"/>
      <c r="GB974" s="35"/>
      <c r="GC974" s="35"/>
      <c r="GD974" s="35"/>
      <c r="GE974" s="42"/>
    </row>
    <row r="975" spans="1:187" s="25" customFormat="1" ht="20.149999999999999" customHeight="1" x14ac:dyDescent="0.35">
      <c r="A975" s="211">
        <f t="shared" si="736"/>
        <v>480</v>
      </c>
      <c r="B975" s="213" t="str">
        <f ca="1">HYPERLINK("#"&amp;"PAINEL!"&amp;ADDRESS(ROW(PAINEL!$B$40)+$A975,2),TRIM(INDIRECT("PAINEL!"&amp;ADDRESS(ROW(PAINEL!$B$40)+$A975,COLUMN(LANÇAMENTOS!C971)))))</f>
        <v/>
      </c>
      <c r="C975" s="215" t="str">
        <f ca="1">TRIM(INDIRECT("PAINEL!"&amp;ADDRESS(ROW(PAINEL!$B$40)+$A975,COLUMN(LANÇAMENTOS!E971))))</f>
        <v/>
      </c>
      <c r="D975" s="215" t="str">
        <f ca="1">TRIM(INDIRECT("PAINEL!"&amp;ADDRESS(ROW(PAINEL!$B$40)+$A975,COLUMN(LANÇAMENTOS!K971))))</f>
        <v/>
      </c>
      <c r="E975" s="217"/>
      <c r="F975" s="199" t="str">
        <f t="shared" ref="F975" ca="1" si="776">IF(B975&lt;&gt;"",E975+SUM(H975:GE975)-SUM(H976:GE976),"")</f>
        <v/>
      </c>
      <c r="G975" s="27" t="s">
        <v>43</v>
      </c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36"/>
      <c r="BB975" s="36"/>
      <c r="BC975" s="36"/>
      <c r="BD975" s="36"/>
      <c r="BE975" s="36"/>
      <c r="BF975" s="36"/>
      <c r="BG975" s="36"/>
      <c r="BH975" s="36"/>
      <c r="BI975" s="36"/>
      <c r="BJ975" s="36"/>
      <c r="BK975" s="36"/>
      <c r="BL975" s="36"/>
      <c r="BM975" s="36"/>
      <c r="BN975" s="36"/>
      <c r="BO975" s="36"/>
      <c r="BP975" s="36"/>
      <c r="BQ975" s="36"/>
      <c r="BR975" s="36"/>
      <c r="BS975" s="36"/>
      <c r="BT975" s="36"/>
      <c r="BU975" s="36"/>
      <c r="BV975" s="36"/>
      <c r="BW975" s="36"/>
      <c r="BX975" s="36"/>
      <c r="BY975" s="36"/>
      <c r="BZ975" s="36"/>
      <c r="CA975" s="36"/>
      <c r="CB975" s="36"/>
      <c r="CC975" s="36"/>
      <c r="CD975" s="36"/>
      <c r="CE975" s="36"/>
      <c r="CF975" s="36"/>
      <c r="CG975" s="36"/>
      <c r="CH975" s="36"/>
      <c r="CI975" s="36"/>
      <c r="CJ975" s="36"/>
      <c r="CK975" s="36"/>
      <c r="CL975" s="36"/>
      <c r="CM975" s="36"/>
      <c r="CN975" s="36"/>
      <c r="CO975" s="36"/>
      <c r="CP975" s="36"/>
      <c r="CQ975" s="36"/>
      <c r="CR975" s="36"/>
      <c r="CS975" s="36"/>
      <c r="CT975" s="36"/>
      <c r="CU975" s="36"/>
      <c r="CV975" s="36"/>
      <c r="CW975" s="36"/>
      <c r="CX975" s="36"/>
      <c r="CY975" s="36"/>
      <c r="CZ975" s="36"/>
      <c r="DA975" s="36"/>
      <c r="DB975" s="36"/>
      <c r="DC975" s="36"/>
      <c r="DD975" s="36"/>
      <c r="DE975" s="36"/>
      <c r="DF975" s="36"/>
      <c r="DG975" s="36"/>
      <c r="DH975" s="36"/>
      <c r="DI975" s="36"/>
      <c r="DJ975" s="36"/>
      <c r="DK975" s="36"/>
      <c r="DL975" s="36"/>
      <c r="DM975" s="36"/>
      <c r="DN975" s="36"/>
      <c r="DO975" s="36"/>
      <c r="DP975" s="36"/>
      <c r="DQ975" s="36"/>
      <c r="DR975" s="36"/>
      <c r="DS975" s="36"/>
      <c r="DT975" s="36"/>
      <c r="DU975" s="36"/>
      <c r="DV975" s="36"/>
      <c r="DW975" s="36"/>
      <c r="DX975" s="36"/>
      <c r="DY975" s="36"/>
      <c r="DZ975" s="36"/>
      <c r="EA975" s="36"/>
      <c r="EB975" s="36"/>
      <c r="EC975" s="36"/>
      <c r="ED975" s="36"/>
      <c r="EE975" s="36"/>
      <c r="EF975" s="36"/>
      <c r="EG975" s="36"/>
      <c r="EH975" s="36"/>
      <c r="EI975" s="36"/>
      <c r="EJ975" s="36"/>
      <c r="EK975" s="36"/>
      <c r="EL975" s="36"/>
      <c r="EM975" s="36"/>
      <c r="EN975" s="36"/>
      <c r="EO975" s="36"/>
      <c r="EP975" s="36"/>
      <c r="EQ975" s="36"/>
      <c r="ER975" s="36"/>
      <c r="ES975" s="36"/>
      <c r="ET975" s="36"/>
      <c r="EU975" s="36"/>
      <c r="EV975" s="36"/>
      <c r="EW975" s="36"/>
      <c r="EX975" s="36"/>
      <c r="EY975" s="36"/>
      <c r="EZ975" s="36"/>
      <c r="FA975" s="36"/>
      <c r="FB975" s="36"/>
      <c r="FC975" s="36"/>
      <c r="FD975" s="36"/>
      <c r="FE975" s="36"/>
      <c r="FF975" s="36"/>
      <c r="FG975" s="36"/>
      <c r="FH975" s="36"/>
      <c r="FI975" s="36"/>
      <c r="FJ975" s="36"/>
      <c r="FK975" s="36"/>
      <c r="FL975" s="36"/>
      <c r="FM975" s="36"/>
      <c r="FN975" s="36"/>
      <c r="FO975" s="36"/>
      <c r="FP975" s="36"/>
      <c r="FQ975" s="36"/>
      <c r="FR975" s="36"/>
      <c r="FS975" s="36"/>
      <c r="FT975" s="36"/>
      <c r="FU975" s="36"/>
      <c r="FV975" s="36"/>
      <c r="FW975" s="36"/>
      <c r="FX975" s="36"/>
      <c r="FY975" s="36"/>
      <c r="FZ975" s="36"/>
      <c r="GA975" s="36"/>
      <c r="GB975" s="36"/>
      <c r="GC975" s="36"/>
      <c r="GD975" s="36"/>
      <c r="GE975" s="37"/>
    </row>
    <row r="976" spans="1:187" s="25" customFormat="1" ht="20.149999999999999" customHeight="1" x14ac:dyDescent="0.35">
      <c r="A976" s="212"/>
      <c r="B976" s="214"/>
      <c r="C976" s="216"/>
      <c r="D976" s="216"/>
      <c r="E976" s="218"/>
      <c r="F976" s="200"/>
      <c r="G976" s="28" t="s">
        <v>44</v>
      </c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38"/>
      <c r="CM976" s="38"/>
      <c r="CN976" s="38"/>
      <c r="CO976" s="38"/>
      <c r="CP976" s="38"/>
      <c r="CQ976" s="38"/>
      <c r="CR976" s="38"/>
      <c r="CS976" s="38"/>
      <c r="CT976" s="38"/>
      <c r="CU976" s="38"/>
      <c r="CV976" s="38"/>
      <c r="CW976" s="38"/>
      <c r="CX976" s="38"/>
      <c r="CY976" s="38"/>
      <c r="CZ976" s="38"/>
      <c r="DA976" s="38"/>
      <c r="DB976" s="38"/>
      <c r="DC976" s="38"/>
      <c r="DD976" s="38"/>
      <c r="DE976" s="38"/>
      <c r="DF976" s="38"/>
      <c r="DG976" s="38"/>
      <c r="DH976" s="38"/>
      <c r="DI976" s="38"/>
      <c r="DJ976" s="38"/>
      <c r="DK976" s="38"/>
      <c r="DL976" s="38"/>
      <c r="DM976" s="38"/>
      <c r="DN976" s="38"/>
      <c r="DO976" s="38"/>
      <c r="DP976" s="38"/>
      <c r="DQ976" s="38"/>
      <c r="DR976" s="38"/>
      <c r="DS976" s="38"/>
      <c r="DT976" s="38"/>
      <c r="DU976" s="38"/>
      <c r="DV976" s="38"/>
      <c r="DW976" s="38"/>
      <c r="DX976" s="38"/>
      <c r="DY976" s="38"/>
      <c r="DZ976" s="38"/>
      <c r="EA976" s="38"/>
      <c r="EB976" s="38"/>
      <c r="EC976" s="38"/>
      <c r="ED976" s="38"/>
      <c r="EE976" s="38"/>
      <c r="EF976" s="38"/>
      <c r="EG976" s="38"/>
      <c r="EH976" s="38"/>
      <c r="EI976" s="38"/>
      <c r="EJ976" s="38"/>
      <c r="EK976" s="38"/>
      <c r="EL976" s="38"/>
      <c r="EM976" s="38"/>
      <c r="EN976" s="38"/>
      <c r="EO976" s="38"/>
      <c r="EP976" s="38"/>
      <c r="EQ976" s="38"/>
      <c r="ER976" s="38"/>
      <c r="ES976" s="38"/>
      <c r="ET976" s="38"/>
      <c r="EU976" s="38"/>
      <c r="EV976" s="38"/>
      <c r="EW976" s="38"/>
      <c r="EX976" s="38"/>
      <c r="EY976" s="38"/>
      <c r="EZ976" s="38"/>
      <c r="FA976" s="38"/>
      <c r="FB976" s="38"/>
      <c r="FC976" s="38"/>
      <c r="FD976" s="38"/>
      <c r="FE976" s="38"/>
      <c r="FF976" s="38"/>
      <c r="FG976" s="38"/>
      <c r="FH976" s="38"/>
      <c r="FI976" s="38"/>
      <c r="FJ976" s="38"/>
      <c r="FK976" s="38"/>
      <c r="FL976" s="38"/>
      <c r="FM976" s="38"/>
      <c r="FN976" s="38"/>
      <c r="FO976" s="38"/>
      <c r="FP976" s="38"/>
      <c r="FQ976" s="38"/>
      <c r="FR976" s="38"/>
      <c r="FS976" s="38"/>
      <c r="FT976" s="38"/>
      <c r="FU976" s="38"/>
      <c r="FV976" s="38"/>
      <c r="FW976" s="38"/>
      <c r="FX976" s="38"/>
      <c r="FY976" s="38"/>
      <c r="FZ976" s="38"/>
      <c r="GA976" s="38"/>
      <c r="GB976" s="38"/>
      <c r="GC976" s="38"/>
      <c r="GD976" s="38"/>
      <c r="GE976" s="39"/>
    </row>
    <row r="977" spans="1:187" s="25" customFormat="1" ht="20.149999999999999" customHeight="1" x14ac:dyDescent="0.35">
      <c r="A977" s="203">
        <f t="shared" ref="A977" si="777">A975+1</f>
        <v>481</v>
      </c>
      <c r="B977" s="205" t="str">
        <f ca="1">HYPERLINK("#"&amp;"PAINEL!"&amp;ADDRESS(ROW(PAINEL!$B$40)+$A977,2),TRIM(INDIRECT("PAINEL!"&amp;ADDRESS(ROW(PAINEL!$B$40)+$A977,COLUMN(LANÇAMENTOS!C973)))))</f>
        <v/>
      </c>
      <c r="C977" s="207" t="str">
        <f ca="1">TRIM(INDIRECT("PAINEL!"&amp;ADDRESS(ROW(PAINEL!$B$40)+$A977,COLUMN(LANÇAMENTOS!E973))))</f>
        <v/>
      </c>
      <c r="D977" s="207" t="str">
        <f ca="1">TRIM(INDIRECT("PAINEL!"&amp;ADDRESS(ROW(PAINEL!$B$40)+$A977,COLUMN(LANÇAMENTOS!K973))))</f>
        <v/>
      </c>
      <c r="E977" s="209"/>
      <c r="F977" s="201" t="str">
        <f t="shared" ref="F977" ca="1" si="778">IF(B977&lt;&gt;"",E977+SUM(H977:GE977)-SUM(H978:GE978),"")</f>
        <v/>
      </c>
      <c r="G977" s="29" t="s">
        <v>43</v>
      </c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  <c r="CH977" s="40"/>
      <c r="CI977" s="40"/>
      <c r="CJ977" s="40"/>
      <c r="CK977" s="40"/>
      <c r="CL977" s="40"/>
      <c r="CM977" s="40"/>
      <c r="CN977" s="40"/>
      <c r="CO977" s="40"/>
      <c r="CP977" s="40"/>
      <c r="CQ977" s="40"/>
      <c r="CR977" s="40"/>
      <c r="CS977" s="40"/>
      <c r="CT977" s="40"/>
      <c r="CU977" s="40"/>
      <c r="CV977" s="40"/>
      <c r="CW977" s="40"/>
      <c r="CX977" s="40"/>
      <c r="CY977" s="40"/>
      <c r="CZ977" s="40"/>
      <c r="DA977" s="40"/>
      <c r="DB977" s="40"/>
      <c r="DC977" s="40"/>
      <c r="DD977" s="40"/>
      <c r="DE977" s="40"/>
      <c r="DF977" s="40"/>
      <c r="DG977" s="40"/>
      <c r="DH977" s="40"/>
      <c r="DI977" s="40"/>
      <c r="DJ977" s="40"/>
      <c r="DK977" s="40"/>
      <c r="DL977" s="40"/>
      <c r="DM977" s="40"/>
      <c r="DN977" s="40"/>
      <c r="DO977" s="40"/>
      <c r="DP977" s="40"/>
      <c r="DQ977" s="40"/>
      <c r="DR977" s="40"/>
      <c r="DS977" s="40"/>
      <c r="DT977" s="40"/>
      <c r="DU977" s="40"/>
      <c r="DV977" s="40"/>
      <c r="DW977" s="40"/>
      <c r="DX977" s="40"/>
      <c r="DY977" s="40"/>
      <c r="DZ977" s="40"/>
      <c r="EA977" s="40"/>
      <c r="EB977" s="40"/>
      <c r="EC977" s="40"/>
      <c r="ED977" s="40"/>
      <c r="EE977" s="40"/>
      <c r="EF977" s="40"/>
      <c r="EG977" s="40"/>
      <c r="EH977" s="40"/>
      <c r="EI977" s="40"/>
      <c r="EJ977" s="40"/>
      <c r="EK977" s="40"/>
      <c r="EL977" s="40"/>
      <c r="EM977" s="40"/>
      <c r="EN977" s="40"/>
      <c r="EO977" s="40"/>
      <c r="EP977" s="40"/>
      <c r="EQ977" s="40"/>
      <c r="ER977" s="40"/>
      <c r="ES977" s="40"/>
      <c r="ET977" s="40"/>
      <c r="EU977" s="40"/>
      <c r="EV977" s="40"/>
      <c r="EW977" s="40"/>
      <c r="EX977" s="40"/>
      <c r="EY977" s="40"/>
      <c r="EZ977" s="40"/>
      <c r="FA977" s="40"/>
      <c r="FB977" s="40"/>
      <c r="FC977" s="40"/>
      <c r="FD977" s="40"/>
      <c r="FE977" s="40"/>
      <c r="FF977" s="40"/>
      <c r="FG977" s="40"/>
      <c r="FH977" s="40"/>
      <c r="FI977" s="40"/>
      <c r="FJ977" s="40"/>
      <c r="FK977" s="40"/>
      <c r="FL977" s="40"/>
      <c r="FM977" s="40"/>
      <c r="FN977" s="40"/>
      <c r="FO977" s="40"/>
      <c r="FP977" s="40"/>
      <c r="FQ977" s="40"/>
      <c r="FR977" s="40"/>
      <c r="FS977" s="40"/>
      <c r="FT977" s="40"/>
      <c r="FU977" s="40"/>
      <c r="FV977" s="40"/>
      <c r="FW977" s="40"/>
      <c r="FX977" s="40"/>
      <c r="FY977" s="40"/>
      <c r="FZ977" s="40"/>
      <c r="GA977" s="40"/>
      <c r="GB977" s="40"/>
      <c r="GC977" s="40"/>
      <c r="GD977" s="40"/>
      <c r="GE977" s="41"/>
    </row>
    <row r="978" spans="1:187" s="25" customFormat="1" ht="20.149999999999999" customHeight="1" x14ac:dyDescent="0.35">
      <c r="A978" s="204"/>
      <c r="B978" s="206"/>
      <c r="C978" s="208"/>
      <c r="D978" s="208"/>
      <c r="E978" s="210"/>
      <c r="F978" s="202"/>
      <c r="G978" s="26" t="s">
        <v>44</v>
      </c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  <c r="FL978" s="35"/>
      <c r="FM978" s="35"/>
      <c r="FN978" s="35"/>
      <c r="FO978" s="35"/>
      <c r="FP978" s="35"/>
      <c r="FQ978" s="35"/>
      <c r="FR978" s="35"/>
      <c r="FS978" s="35"/>
      <c r="FT978" s="35"/>
      <c r="FU978" s="35"/>
      <c r="FV978" s="35"/>
      <c r="FW978" s="35"/>
      <c r="FX978" s="35"/>
      <c r="FY978" s="35"/>
      <c r="FZ978" s="35"/>
      <c r="GA978" s="35"/>
      <c r="GB978" s="35"/>
      <c r="GC978" s="35"/>
      <c r="GD978" s="35"/>
      <c r="GE978" s="42"/>
    </row>
    <row r="979" spans="1:187" s="25" customFormat="1" ht="20.149999999999999" customHeight="1" x14ac:dyDescent="0.35">
      <c r="A979" s="211">
        <f t="shared" si="736"/>
        <v>482</v>
      </c>
      <c r="B979" s="213" t="str">
        <f ca="1">HYPERLINK("#"&amp;"PAINEL!"&amp;ADDRESS(ROW(PAINEL!$B$40)+$A979,2),TRIM(INDIRECT("PAINEL!"&amp;ADDRESS(ROW(PAINEL!$B$40)+$A979,COLUMN(LANÇAMENTOS!C975)))))</f>
        <v/>
      </c>
      <c r="C979" s="215" t="str">
        <f ca="1">TRIM(INDIRECT("PAINEL!"&amp;ADDRESS(ROW(PAINEL!$B$40)+$A979,COLUMN(LANÇAMENTOS!E975))))</f>
        <v/>
      </c>
      <c r="D979" s="215" t="str">
        <f ca="1">TRIM(INDIRECT("PAINEL!"&amp;ADDRESS(ROW(PAINEL!$B$40)+$A979,COLUMN(LANÇAMENTOS!K975))))</f>
        <v/>
      </c>
      <c r="E979" s="217"/>
      <c r="F979" s="199" t="str">
        <f t="shared" ref="F979" ca="1" si="779">IF(B979&lt;&gt;"",E979+SUM(H979:GE979)-SUM(H980:GE980),"")</f>
        <v/>
      </c>
      <c r="G979" s="27" t="s">
        <v>43</v>
      </c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36"/>
      <c r="BB979" s="36"/>
      <c r="BC979" s="36"/>
      <c r="BD979" s="36"/>
      <c r="BE979" s="36"/>
      <c r="BF979" s="36"/>
      <c r="BG979" s="36"/>
      <c r="BH979" s="36"/>
      <c r="BI979" s="36"/>
      <c r="BJ979" s="36"/>
      <c r="BK979" s="36"/>
      <c r="BL979" s="36"/>
      <c r="BM979" s="36"/>
      <c r="BN979" s="36"/>
      <c r="BO979" s="36"/>
      <c r="BP979" s="36"/>
      <c r="BQ979" s="36"/>
      <c r="BR979" s="36"/>
      <c r="BS979" s="36"/>
      <c r="BT979" s="36"/>
      <c r="BU979" s="36"/>
      <c r="BV979" s="36"/>
      <c r="BW979" s="36"/>
      <c r="BX979" s="36"/>
      <c r="BY979" s="36"/>
      <c r="BZ979" s="36"/>
      <c r="CA979" s="36"/>
      <c r="CB979" s="36"/>
      <c r="CC979" s="36"/>
      <c r="CD979" s="36"/>
      <c r="CE979" s="36"/>
      <c r="CF979" s="36"/>
      <c r="CG979" s="36"/>
      <c r="CH979" s="36"/>
      <c r="CI979" s="36"/>
      <c r="CJ979" s="36"/>
      <c r="CK979" s="36"/>
      <c r="CL979" s="36"/>
      <c r="CM979" s="36"/>
      <c r="CN979" s="36"/>
      <c r="CO979" s="36"/>
      <c r="CP979" s="36"/>
      <c r="CQ979" s="36"/>
      <c r="CR979" s="36"/>
      <c r="CS979" s="36"/>
      <c r="CT979" s="36"/>
      <c r="CU979" s="36"/>
      <c r="CV979" s="36"/>
      <c r="CW979" s="36"/>
      <c r="CX979" s="36"/>
      <c r="CY979" s="36"/>
      <c r="CZ979" s="36"/>
      <c r="DA979" s="36"/>
      <c r="DB979" s="36"/>
      <c r="DC979" s="36"/>
      <c r="DD979" s="36"/>
      <c r="DE979" s="36"/>
      <c r="DF979" s="36"/>
      <c r="DG979" s="36"/>
      <c r="DH979" s="36"/>
      <c r="DI979" s="36"/>
      <c r="DJ979" s="36"/>
      <c r="DK979" s="36"/>
      <c r="DL979" s="36"/>
      <c r="DM979" s="36"/>
      <c r="DN979" s="36"/>
      <c r="DO979" s="36"/>
      <c r="DP979" s="36"/>
      <c r="DQ979" s="36"/>
      <c r="DR979" s="36"/>
      <c r="DS979" s="36"/>
      <c r="DT979" s="36"/>
      <c r="DU979" s="36"/>
      <c r="DV979" s="36"/>
      <c r="DW979" s="36"/>
      <c r="DX979" s="36"/>
      <c r="DY979" s="36"/>
      <c r="DZ979" s="36"/>
      <c r="EA979" s="36"/>
      <c r="EB979" s="36"/>
      <c r="EC979" s="36"/>
      <c r="ED979" s="36"/>
      <c r="EE979" s="36"/>
      <c r="EF979" s="36"/>
      <c r="EG979" s="36"/>
      <c r="EH979" s="36"/>
      <c r="EI979" s="36"/>
      <c r="EJ979" s="36"/>
      <c r="EK979" s="36"/>
      <c r="EL979" s="36"/>
      <c r="EM979" s="36"/>
      <c r="EN979" s="36"/>
      <c r="EO979" s="36"/>
      <c r="EP979" s="36"/>
      <c r="EQ979" s="36"/>
      <c r="ER979" s="36"/>
      <c r="ES979" s="36"/>
      <c r="ET979" s="36"/>
      <c r="EU979" s="36"/>
      <c r="EV979" s="36"/>
      <c r="EW979" s="36"/>
      <c r="EX979" s="36"/>
      <c r="EY979" s="36"/>
      <c r="EZ979" s="36"/>
      <c r="FA979" s="36"/>
      <c r="FB979" s="36"/>
      <c r="FC979" s="36"/>
      <c r="FD979" s="36"/>
      <c r="FE979" s="36"/>
      <c r="FF979" s="36"/>
      <c r="FG979" s="36"/>
      <c r="FH979" s="36"/>
      <c r="FI979" s="36"/>
      <c r="FJ979" s="36"/>
      <c r="FK979" s="36"/>
      <c r="FL979" s="36"/>
      <c r="FM979" s="36"/>
      <c r="FN979" s="36"/>
      <c r="FO979" s="36"/>
      <c r="FP979" s="36"/>
      <c r="FQ979" s="36"/>
      <c r="FR979" s="36"/>
      <c r="FS979" s="36"/>
      <c r="FT979" s="36"/>
      <c r="FU979" s="36"/>
      <c r="FV979" s="36"/>
      <c r="FW979" s="36"/>
      <c r="FX979" s="36"/>
      <c r="FY979" s="36"/>
      <c r="FZ979" s="36"/>
      <c r="GA979" s="36"/>
      <c r="GB979" s="36"/>
      <c r="GC979" s="36"/>
      <c r="GD979" s="36"/>
      <c r="GE979" s="37"/>
    </row>
    <row r="980" spans="1:187" s="25" customFormat="1" ht="20.149999999999999" customHeight="1" x14ac:dyDescent="0.35">
      <c r="A980" s="212"/>
      <c r="B980" s="214"/>
      <c r="C980" s="216"/>
      <c r="D980" s="216"/>
      <c r="E980" s="218"/>
      <c r="F980" s="200"/>
      <c r="G980" s="28" t="s">
        <v>44</v>
      </c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38"/>
      <c r="CM980" s="38"/>
      <c r="CN980" s="38"/>
      <c r="CO980" s="38"/>
      <c r="CP980" s="38"/>
      <c r="CQ980" s="38"/>
      <c r="CR980" s="38"/>
      <c r="CS980" s="38"/>
      <c r="CT980" s="38"/>
      <c r="CU980" s="38"/>
      <c r="CV980" s="38"/>
      <c r="CW980" s="38"/>
      <c r="CX980" s="38"/>
      <c r="CY980" s="38"/>
      <c r="CZ980" s="38"/>
      <c r="DA980" s="38"/>
      <c r="DB980" s="38"/>
      <c r="DC980" s="38"/>
      <c r="DD980" s="38"/>
      <c r="DE980" s="38"/>
      <c r="DF980" s="38"/>
      <c r="DG980" s="38"/>
      <c r="DH980" s="38"/>
      <c r="DI980" s="38"/>
      <c r="DJ980" s="38"/>
      <c r="DK980" s="38"/>
      <c r="DL980" s="38"/>
      <c r="DM980" s="38"/>
      <c r="DN980" s="38"/>
      <c r="DO980" s="38"/>
      <c r="DP980" s="38"/>
      <c r="DQ980" s="38"/>
      <c r="DR980" s="38"/>
      <c r="DS980" s="38"/>
      <c r="DT980" s="38"/>
      <c r="DU980" s="38"/>
      <c r="DV980" s="38"/>
      <c r="DW980" s="38"/>
      <c r="DX980" s="38"/>
      <c r="DY980" s="38"/>
      <c r="DZ980" s="38"/>
      <c r="EA980" s="38"/>
      <c r="EB980" s="38"/>
      <c r="EC980" s="38"/>
      <c r="ED980" s="38"/>
      <c r="EE980" s="38"/>
      <c r="EF980" s="38"/>
      <c r="EG980" s="38"/>
      <c r="EH980" s="38"/>
      <c r="EI980" s="38"/>
      <c r="EJ980" s="38"/>
      <c r="EK980" s="38"/>
      <c r="EL980" s="38"/>
      <c r="EM980" s="38"/>
      <c r="EN980" s="38"/>
      <c r="EO980" s="38"/>
      <c r="EP980" s="38"/>
      <c r="EQ980" s="38"/>
      <c r="ER980" s="38"/>
      <c r="ES980" s="38"/>
      <c r="ET980" s="38"/>
      <c r="EU980" s="38"/>
      <c r="EV980" s="38"/>
      <c r="EW980" s="38"/>
      <c r="EX980" s="38"/>
      <c r="EY980" s="38"/>
      <c r="EZ980" s="38"/>
      <c r="FA980" s="38"/>
      <c r="FB980" s="38"/>
      <c r="FC980" s="38"/>
      <c r="FD980" s="38"/>
      <c r="FE980" s="38"/>
      <c r="FF980" s="38"/>
      <c r="FG980" s="38"/>
      <c r="FH980" s="38"/>
      <c r="FI980" s="38"/>
      <c r="FJ980" s="38"/>
      <c r="FK980" s="38"/>
      <c r="FL980" s="38"/>
      <c r="FM980" s="38"/>
      <c r="FN980" s="38"/>
      <c r="FO980" s="38"/>
      <c r="FP980" s="38"/>
      <c r="FQ980" s="38"/>
      <c r="FR980" s="38"/>
      <c r="FS980" s="38"/>
      <c r="FT980" s="38"/>
      <c r="FU980" s="38"/>
      <c r="FV980" s="38"/>
      <c r="FW980" s="38"/>
      <c r="FX980" s="38"/>
      <c r="FY980" s="38"/>
      <c r="FZ980" s="38"/>
      <c r="GA980" s="38"/>
      <c r="GB980" s="38"/>
      <c r="GC980" s="38"/>
      <c r="GD980" s="38"/>
      <c r="GE980" s="39"/>
    </row>
    <row r="981" spans="1:187" s="25" customFormat="1" ht="20.149999999999999" customHeight="1" x14ac:dyDescent="0.35">
      <c r="A981" s="203">
        <f t="shared" ref="A981" si="780">A979+1</f>
        <v>483</v>
      </c>
      <c r="B981" s="205" t="str">
        <f ca="1">HYPERLINK("#"&amp;"PAINEL!"&amp;ADDRESS(ROW(PAINEL!$B$40)+$A981,2),TRIM(INDIRECT("PAINEL!"&amp;ADDRESS(ROW(PAINEL!$B$40)+$A981,COLUMN(LANÇAMENTOS!C977)))))</f>
        <v/>
      </c>
      <c r="C981" s="207" t="str">
        <f ca="1">TRIM(INDIRECT("PAINEL!"&amp;ADDRESS(ROW(PAINEL!$B$40)+$A981,COLUMN(LANÇAMENTOS!E977))))</f>
        <v/>
      </c>
      <c r="D981" s="207" t="str">
        <f ca="1">TRIM(INDIRECT("PAINEL!"&amp;ADDRESS(ROW(PAINEL!$B$40)+$A981,COLUMN(LANÇAMENTOS!K977))))</f>
        <v/>
      </c>
      <c r="E981" s="209"/>
      <c r="F981" s="201" t="str">
        <f t="shared" ref="F981" ca="1" si="781">IF(B981&lt;&gt;"",E981+SUM(H981:GE981)-SUM(H982:GE982),"")</f>
        <v/>
      </c>
      <c r="G981" s="29" t="s">
        <v>43</v>
      </c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  <c r="CH981" s="40"/>
      <c r="CI981" s="40"/>
      <c r="CJ981" s="40"/>
      <c r="CK981" s="40"/>
      <c r="CL981" s="40"/>
      <c r="CM981" s="40"/>
      <c r="CN981" s="40"/>
      <c r="CO981" s="40"/>
      <c r="CP981" s="40"/>
      <c r="CQ981" s="40"/>
      <c r="CR981" s="40"/>
      <c r="CS981" s="40"/>
      <c r="CT981" s="40"/>
      <c r="CU981" s="40"/>
      <c r="CV981" s="40"/>
      <c r="CW981" s="40"/>
      <c r="CX981" s="40"/>
      <c r="CY981" s="40"/>
      <c r="CZ981" s="40"/>
      <c r="DA981" s="40"/>
      <c r="DB981" s="40"/>
      <c r="DC981" s="40"/>
      <c r="DD981" s="40"/>
      <c r="DE981" s="40"/>
      <c r="DF981" s="40"/>
      <c r="DG981" s="40"/>
      <c r="DH981" s="40"/>
      <c r="DI981" s="40"/>
      <c r="DJ981" s="40"/>
      <c r="DK981" s="40"/>
      <c r="DL981" s="40"/>
      <c r="DM981" s="40"/>
      <c r="DN981" s="40"/>
      <c r="DO981" s="40"/>
      <c r="DP981" s="40"/>
      <c r="DQ981" s="40"/>
      <c r="DR981" s="40"/>
      <c r="DS981" s="40"/>
      <c r="DT981" s="40"/>
      <c r="DU981" s="40"/>
      <c r="DV981" s="40"/>
      <c r="DW981" s="40"/>
      <c r="DX981" s="40"/>
      <c r="DY981" s="40"/>
      <c r="DZ981" s="40"/>
      <c r="EA981" s="40"/>
      <c r="EB981" s="40"/>
      <c r="EC981" s="40"/>
      <c r="ED981" s="40"/>
      <c r="EE981" s="40"/>
      <c r="EF981" s="40"/>
      <c r="EG981" s="40"/>
      <c r="EH981" s="40"/>
      <c r="EI981" s="40"/>
      <c r="EJ981" s="40"/>
      <c r="EK981" s="40"/>
      <c r="EL981" s="40"/>
      <c r="EM981" s="40"/>
      <c r="EN981" s="40"/>
      <c r="EO981" s="40"/>
      <c r="EP981" s="40"/>
      <c r="EQ981" s="40"/>
      <c r="ER981" s="40"/>
      <c r="ES981" s="40"/>
      <c r="ET981" s="40"/>
      <c r="EU981" s="40"/>
      <c r="EV981" s="40"/>
      <c r="EW981" s="40"/>
      <c r="EX981" s="40"/>
      <c r="EY981" s="40"/>
      <c r="EZ981" s="40"/>
      <c r="FA981" s="40"/>
      <c r="FB981" s="40"/>
      <c r="FC981" s="40"/>
      <c r="FD981" s="40"/>
      <c r="FE981" s="40"/>
      <c r="FF981" s="40"/>
      <c r="FG981" s="40"/>
      <c r="FH981" s="40"/>
      <c r="FI981" s="40"/>
      <c r="FJ981" s="40"/>
      <c r="FK981" s="40"/>
      <c r="FL981" s="40"/>
      <c r="FM981" s="40"/>
      <c r="FN981" s="40"/>
      <c r="FO981" s="40"/>
      <c r="FP981" s="40"/>
      <c r="FQ981" s="40"/>
      <c r="FR981" s="40"/>
      <c r="FS981" s="40"/>
      <c r="FT981" s="40"/>
      <c r="FU981" s="40"/>
      <c r="FV981" s="40"/>
      <c r="FW981" s="40"/>
      <c r="FX981" s="40"/>
      <c r="FY981" s="40"/>
      <c r="FZ981" s="40"/>
      <c r="GA981" s="40"/>
      <c r="GB981" s="40"/>
      <c r="GC981" s="40"/>
      <c r="GD981" s="40"/>
      <c r="GE981" s="41"/>
    </row>
    <row r="982" spans="1:187" s="25" customFormat="1" ht="20.149999999999999" customHeight="1" x14ac:dyDescent="0.35">
      <c r="A982" s="204"/>
      <c r="B982" s="206"/>
      <c r="C982" s="208"/>
      <c r="D982" s="208"/>
      <c r="E982" s="210"/>
      <c r="F982" s="202"/>
      <c r="G982" s="26" t="s">
        <v>44</v>
      </c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DN982" s="35"/>
      <c r="DO982" s="35"/>
      <c r="DP982" s="35"/>
      <c r="DQ982" s="35"/>
      <c r="DR982" s="35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  <c r="FL982" s="35"/>
      <c r="FM982" s="35"/>
      <c r="FN982" s="35"/>
      <c r="FO982" s="35"/>
      <c r="FP982" s="35"/>
      <c r="FQ982" s="35"/>
      <c r="FR982" s="35"/>
      <c r="FS982" s="35"/>
      <c r="FT982" s="35"/>
      <c r="FU982" s="35"/>
      <c r="FV982" s="35"/>
      <c r="FW982" s="35"/>
      <c r="FX982" s="35"/>
      <c r="FY982" s="35"/>
      <c r="FZ982" s="35"/>
      <c r="GA982" s="35"/>
      <c r="GB982" s="35"/>
      <c r="GC982" s="35"/>
      <c r="GD982" s="35"/>
      <c r="GE982" s="42"/>
    </row>
    <row r="983" spans="1:187" s="25" customFormat="1" ht="20.149999999999999" customHeight="1" x14ac:dyDescent="0.35">
      <c r="A983" s="211">
        <f t="shared" si="736"/>
        <v>484</v>
      </c>
      <c r="B983" s="213" t="str">
        <f ca="1">HYPERLINK("#"&amp;"PAINEL!"&amp;ADDRESS(ROW(PAINEL!$B$40)+$A983,2),TRIM(INDIRECT("PAINEL!"&amp;ADDRESS(ROW(PAINEL!$B$40)+$A983,COLUMN(LANÇAMENTOS!C979)))))</f>
        <v/>
      </c>
      <c r="C983" s="215" t="str">
        <f ca="1">TRIM(INDIRECT("PAINEL!"&amp;ADDRESS(ROW(PAINEL!$B$40)+$A983,COLUMN(LANÇAMENTOS!E979))))</f>
        <v/>
      </c>
      <c r="D983" s="215" t="str">
        <f ca="1">TRIM(INDIRECT("PAINEL!"&amp;ADDRESS(ROW(PAINEL!$B$40)+$A983,COLUMN(LANÇAMENTOS!K979))))</f>
        <v/>
      </c>
      <c r="E983" s="217"/>
      <c r="F983" s="199" t="str">
        <f t="shared" ref="F983" ca="1" si="782">IF(B983&lt;&gt;"",E983+SUM(H983:GE983)-SUM(H984:GE984),"")</f>
        <v/>
      </c>
      <c r="G983" s="27" t="s">
        <v>43</v>
      </c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36"/>
      <c r="BB983" s="36"/>
      <c r="BC983" s="36"/>
      <c r="BD983" s="36"/>
      <c r="BE983" s="36"/>
      <c r="BF983" s="36"/>
      <c r="BG983" s="36"/>
      <c r="BH983" s="36"/>
      <c r="BI983" s="36"/>
      <c r="BJ983" s="36"/>
      <c r="BK983" s="36"/>
      <c r="BL983" s="36"/>
      <c r="BM983" s="36"/>
      <c r="BN983" s="36"/>
      <c r="BO983" s="36"/>
      <c r="BP983" s="36"/>
      <c r="BQ983" s="36"/>
      <c r="BR983" s="36"/>
      <c r="BS983" s="36"/>
      <c r="BT983" s="36"/>
      <c r="BU983" s="36"/>
      <c r="BV983" s="36"/>
      <c r="BW983" s="36"/>
      <c r="BX983" s="36"/>
      <c r="BY983" s="36"/>
      <c r="BZ983" s="36"/>
      <c r="CA983" s="36"/>
      <c r="CB983" s="36"/>
      <c r="CC983" s="36"/>
      <c r="CD983" s="36"/>
      <c r="CE983" s="36"/>
      <c r="CF983" s="36"/>
      <c r="CG983" s="36"/>
      <c r="CH983" s="36"/>
      <c r="CI983" s="36"/>
      <c r="CJ983" s="36"/>
      <c r="CK983" s="36"/>
      <c r="CL983" s="36"/>
      <c r="CM983" s="36"/>
      <c r="CN983" s="36"/>
      <c r="CO983" s="36"/>
      <c r="CP983" s="36"/>
      <c r="CQ983" s="36"/>
      <c r="CR983" s="36"/>
      <c r="CS983" s="36"/>
      <c r="CT983" s="36"/>
      <c r="CU983" s="36"/>
      <c r="CV983" s="36"/>
      <c r="CW983" s="36"/>
      <c r="CX983" s="36"/>
      <c r="CY983" s="36"/>
      <c r="CZ983" s="36"/>
      <c r="DA983" s="36"/>
      <c r="DB983" s="36"/>
      <c r="DC983" s="36"/>
      <c r="DD983" s="36"/>
      <c r="DE983" s="36"/>
      <c r="DF983" s="36"/>
      <c r="DG983" s="36"/>
      <c r="DH983" s="36"/>
      <c r="DI983" s="36"/>
      <c r="DJ983" s="36"/>
      <c r="DK983" s="36"/>
      <c r="DL983" s="36"/>
      <c r="DM983" s="36"/>
      <c r="DN983" s="36"/>
      <c r="DO983" s="36"/>
      <c r="DP983" s="36"/>
      <c r="DQ983" s="36"/>
      <c r="DR983" s="36"/>
      <c r="DS983" s="36"/>
      <c r="DT983" s="36"/>
      <c r="DU983" s="36"/>
      <c r="DV983" s="36"/>
      <c r="DW983" s="36"/>
      <c r="DX983" s="36"/>
      <c r="DY983" s="36"/>
      <c r="DZ983" s="36"/>
      <c r="EA983" s="36"/>
      <c r="EB983" s="36"/>
      <c r="EC983" s="36"/>
      <c r="ED983" s="36"/>
      <c r="EE983" s="36"/>
      <c r="EF983" s="36"/>
      <c r="EG983" s="36"/>
      <c r="EH983" s="36"/>
      <c r="EI983" s="36"/>
      <c r="EJ983" s="36"/>
      <c r="EK983" s="36"/>
      <c r="EL983" s="36"/>
      <c r="EM983" s="36"/>
      <c r="EN983" s="36"/>
      <c r="EO983" s="36"/>
      <c r="EP983" s="36"/>
      <c r="EQ983" s="36"/>
      <c r="ER983" s="36"/>
      <c r="ES983" s="36"/>
      <c r="ET983" s="36"/>
      <c r="EU983" s="36"/>
      <c r="EV983" s="36"/>
      <c r="EW983" s="36"/>
      <c r="EX983" s="36"/>
      <c r="EY983" s="36"/>
      <c r="EZ983" s="36"/>
      <c r="FA983" s="36"/>
      <c r="FB983" s="36"/>
      <c r="FC983" s="36"/>
      <c r="FD983" s="36"/>
      <c r="FE983" s="36"/>
      <c r="FF983" s="36"/>
      <c r="FG983" s="36"/>
      <c r="FH983" s="36"/>
      <c r="FI983" s="36"/>
      <c r="FJ983" s="36"/>
      <c r="FK983" s="36"/>
      <c r="FL983" s="36"/>
      <c r="FM983" s="36"/>
      <c r="FN983" s="36"/>
      <c r="FO983" s="36"/>
      <c r="FP983" s="36"/>
      <c r="FQ983" s="36"/>
      <c r="FR983" s="36"/>
      <c r="FS983" s="36"/>
      <c r="FT983" s="36"/>
      <c r="FU983" s="36"/>
      <c r="FV983" s="36"/>
      <c r="FW983" s="36"/>
      <c r="FX983" s="36"/>
      <c r="FY983" s="36"/>
      <c r="FZ983" s="36"/>
      <c r="GA983" s="36"/>
      <c r="GB983" s="36"/>
      <c r="GC983" s="36"/>
      <c r="GD983" s="36"/>
      <c r="GE983" s="37"/>
    </row>
    <row r="984" spans="1:187" s="25" customFormat="1" ht="20.149999999999999" customHeight="1" x14ac:dyDescent="0.35">
      <c r="A984" s="212"/>
      <c r="B984" s="214"/>
      <c r="C984" s="216"/>
      <c r="D984" s="216"/>
      <c r="E984" s="218"/>
      <c r="F984" s="200"/>
      <c r="G984" s="28" t="s">
        <v>44</v>
      </c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38"/>
      <c r="CM984" s="38"/>
      <c r="CN984" s="38"/>
      <c r="CO984" s="38"/>
      <c r="CP984" s="38"/>
      <c r="CQ984" s="38"/>
      <c r="CR984" s="38"/>
      <c r="CS984" s="38"/>
      <c r="CT984" s="38"/>
      <c r="CU984" s="38"/>
      <c r="CV984" s="38"/>
      <c r="CW984" s="38"/>
      <c r="CX984" s="38"/>
      <c r="CY984" s="38"/>
      <c r="CZ984" s="38"/>
      <c r="DA984" s="38"/>
      <c r="DB984" s="38"/>
      <c r="DC984" s="38"/>
      <c r="DD984" s="38"/>
      <c r="DE984" s="38"/>
      <c r="DF984" s="38"/>
      <c r="DG984" s="38"/>
      <c r="DH984" s="38"/>
      <c r="DI984" s="38"/>
      <c r="DJ984" s="38"/>
      <c r="DK984" s="38"/>
      <c r="DL984" s="38"/>
      <c r="DM984" s="38"/>
      <c r="DN984" s="38"/>
      <c r="DO984" s="38"/>
      <c r="DP984" s="38"/>
      <c r="DQ984" s="38"/>
      <c r="DR984" s="38"/>
      <c r="DS984" s="38"/>
      <c r="DT984" s="38"/>
      <c r="DU984" s="38"/>
      <c r="DV984" s="38"/>
      <c r="DW984" s="38"/>
      <c r="DX984" s="38"/>
      <c r="DY984" s="38"/>
      <c r="DZ984" s="38"/>
      <c r="EA984" s="38"/>
      <c r="EB984" s="38"/>
      <c r="EC984" s="38"/>
      <c r="ED984" s="38"/>
      <c r="EE984" s="38"/>
      <c r="EF984" s="38"/>
      <c r="EG984" s="38"/>
      <c r="EH984" s="38"/>
      <c r="EI984" s="38"/>
      <c r="EJ984" s="38"/>
      <c r="EK984" s="38"/>
      <c r="EL984" s="38"/>
      <c r="EM984" s="38"/>
      <c r="EN984" s="38"/>
      <c r="EO984" s="38"/>
      <c r="EP984" s="38"/>
      <c r="EQ984" s="38"/>
      <c r="ER984" s="38"/>
      <c r="ES984" s="38"/>
      <c r="ET984" s="38"/>
      <c r="EU984" s="38"/>
      <c r="EV984" s="38"/>
      <c r="EW984" s="38"/>
      <c r="EX984" s="38"/>
      <c r="EY984" s="38"/>
      <c r="EZ984" s="38"/>
      <c r="FA984" s="38"/>
      <c r="FB984" s="38"/>
      <c r="FC984" s="38"/>
      <c r="FD984" s="38"/>
      <c r="FE984" s="38"/>
      <c r="FF984" s="38"/>
      <c r="FG984" s="38"/>
      <c r="FH984" s="38"/>
      <c r="FI984" s="38"/>
      <c r="FJ984" s="38"/>
      <c r="FK984" s="38"/>
      <c r="FL984" s="38"/>
      <c r="FM984" s="38"/>
      <c r="FN984" s="38"/>
      <c r="FO984" s="38"/>
      <c r="FP984" s="38"/>
      <c r="FQ984" s="38"/>
      <c r="FR984" s="38"/>
      <c r="FS984" s="38"/>
      <c r="FT984" s="38"/>
      <c r="FU984" s="38"/>
      <c r="FV984" s="38"/>
      <c r="FW984" s="38"/>
      <c r="FX984" s="38"/>
      <c r="FY984" s="38"/>
      <c r="FZ984" s="38"/>
      <c r="GA984" s="38"/>
      <c r="GB984" s="38"/>
      <c r="GC984" s="38"/>
      <c r="GD984" s="38"/>
      <c r="GE984" s="39"/>
    </row>
    <row r="985" spans="1:187" s="25" customFormat="1" ht="20.149999999999999" customHeight="1" x14ac:dyDescent="0.35">
      <c r="A985" s="203">
        <f t="shared" ref="A985" si="783">A983+1</f>
        <v>485</v>
      </c>
      <c r="B985" s="205" t="str">
        <f ca="1">HYPERLINK("#"&amp;"PAINEL!"&amp;ADDRESS(ROW(PAINEL!$B$40)+$A985,2),TRIM(INDIRECT("PAINEL!"&amp;ADDRESS(ROW(PAINEL!$B$40)+$A985,COLUMN(LANÇAMENTOS!C981)))))</f>
        <v/>
      </c>
      <c r="C985" s="207" t="str">
        <f ca="1">TRIM(INDIRECT("PAINEL!"&amp;ADDRESS(ROW(PAINEL!$B$40)+$A985,COLUMN(LANÇAMENTOS!E981))))</f>
        <v/>
      </c>
      <c r="D985" s="207" t="str">
        <f ca="1">TRIM(INDIRECT("PAINEL!"&amp;ADDRESS(ROW(PAINEL!$B$40)+$A985,COLUMN(LANÇAMENTOS!K981))))</f>
        <v/>
      </c>
      <c r="E985" s="209"/>
      <c r="F985" s="201" t="str">
        <f t="shared" ref="F985" ca="1" si="784">IF(B985&lt;&gt;"",E985+SUM(H985:GE985)-SUM(H986:GE986),"")</f>
        <v/>
      </c>
      <c r="G985" s="29" t="s">
        <v>43</v>
      </c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  <c r="CH985" s="40"/>
      <c r="CI985" s="40"/>
      <c r="CJ985" s="40"/>
      <c r="CK985" s="40"/>
      <c r="CL985" s="40"/>
      <c r="CM985" s="40"/>
      <c r="CN985" s="40"/>
      <c r="CO985" s="40"/>
      <c r="CP985" s="40"/>
      <c r="CQ985" s="40"/>
      <c r="CR985" s="40"/>
      <c r="CS985" s="40"/>
      <c r="CT985" s="40"/>
      <c r="CU985" s="40"/>
      <c r="CV985" s="40"/>
      <c r="CW985" s="40"/>
      <c r="CX985" s="40"/>
      <c r="CY985" s="40"/>
      <c r="CZ985" s="40"/>
      <c r="DA985" s="40"/>
      <c r="DB985" s="40"/>
      <c r="DC985" s="40"/>
      <c r="DD985" s="40"/>
      <c r="DE985" s="40"/>
      <c r="DF985" s="40"/>
      <c r="DG985" s="40"/>
      <c r="DH985" s="40"/>
      <c r="DI985" s="40"/>
      <c r="DJ985" s="40"/>
      <c r="DK985" s="40"/>
      <c r="DL985" s="40"/>
      <c r="DM985" s="40"/>
      <c r="DN985" s="40"/>
      <c r="DO985" s="40"/>
      <c r="DP985" s="40"/>
      <c r="DQ985" s="40"/>
      <c r="DR985" s="40"/>
      <c r="DS985" s="40"/>
      <c r="DT985" s="40"/>
      <c r="DU985" s="40"/>
      <c r="DV985" s="40"/>
      <c r="DW985" s="40"/>
      <c r="DX985" s="40"/>
      <c r="DY985" s="40"/>
      <c r="DZ985" s="40"/>
      <c r="EA985" s="40"/>
      <c r="EB985" s="40"/>
      <c r="EC985" s="40"/>
      <c r="ED985" s="40"/>
      <c r="EE985" s="40"/>
      <c r="EF985" s="40"/>
      <c r="EG985" s="40"/>
      <c r="EH985" s="40"/>
      <c r="EI985" s="40"/>
      <c r="EJ985" s="40"/>
      <c r="EK985" s="40"/>
      <c r="EL985" s="40"/>
      <c r="EM985" s="40"/>
      <c r="EN985" s="40"/>
      <c r="EO985" s="40"/>
      <c r="EP985" s="40"/>
      <c r="EQ985" s="40"/>
      <c r="ER985" s="40"/>
      <c r="ES985" s="40"/>
      <c r="ET985" s="40"/>
      <c r="EU985" s="40"/>
      <c r="EV985" s="40"/>
      <c r="EW985" s="40"/>
      <c r="EX985" s="40"/>
      <c r="EY985" s="40"/>
      <c r="EZ985" s="40"/>
      <c r="FA985" s="40"/>
      <c r="FB985" s="40"/>
      <c r="FC985" s="40"/>
      <c r="FD985" s="40"/>
      <c r="FE985" s="40"/>
      <c r="FF985" s="40"/>
      <c r="FG985" s="40"/>
      <c r="FH985" s="40"/>
      <c r="FI985" s="40"/>
      <c r="FJ985" s="40"/>
      <c r="FK985" s="40"/>
      <c r="FL985" s="40"/>
      <c r="FM985" s="40"/>
      <c r="FN985" s="40"/>
      <c r="FO985" s="40"/>
      <c r="FP985" s="40"/>
      <c r="FQ985" s="40"/>
      <c r="FR985" s="40"/>
      <c r="FS985" s="40"/>
      <c r="FT985" s="40"/>
      <c r="FU985" s="40"/>
      <c r="FV985" s="40"/>
      <c r="FW985" s="40"/>
      <c r="FX985" s="40"/>
      <c r="FY985" s="40"/>
      <c r="FZ985" s="40"/>
      <c r="GA985" s="40"/>
      <c r="GB985" s="40"/>
      <c r="GC985" s="40"/>
      <c r="GD985" s="40"/>
      <c r="GE985" s="41"/>
    </row>
    <row r="986" spans="1:187" s="25" customFormat="1" ht="20.149999999999999" customHeight="1" x14ac:dyDescent="0.35">
      <c r="A986" s="204"/>
      <c r="B986" s="206"/>
      <c r="C986" s="208"/>
      <c r="D986" s="208"/>
      <c r="E986" s="210"/>
      <c r="F986" s="202"/>
      <c r="G986" s="26" t="s">
        <v>44</v>
      </c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DN986" s="35"/>
      <c r="DO986" s="35"/>
      <c r="DP986" s="35"/>
      <c r="DQ986" s="35"/>
      <c r="DR986" s="35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  <c r="FL986" s="35"/>
      <c r="FM986" s="35"/>
      <c r="FN986" s="35"/>
      <c r="FO986" s="35"/>
      <c r="FP986" s="35"/>
      <c r="FQ986" s="35"/>
      <c r="FR986" s="35"/>
      <c r="FS986" s="35"/>
      <c r="FT986" s="35"/>
      <c r="FU986" s="35"/>
      <c r="FV986" s="35"/>
      <c r="FW986" s="35"/>
      <c r="FX986" s="35"/>
      <c r="FY986" s="35"/>
      <c r="FZ986" s="35"/>
      <c r="GA986" s="35"/>
      <c r="GB986" s="35"/>
      <c r="GC986" s="35"/>
      <c r="GD986" s="35"/>
      <c r="GE986" s="42"/>
    </row>
    <row r="987" spans="1:187" s="25" customFormat="1" ht="20.149999999999999" customHeight="1" x14ac:dyDescent="0.35">
      <c r="A987" s="211">
        <f t="shared" ref="A987:A1047" si="785">A985+1</f>
        <v>486</v>
      </c>
      <c r="B987" s="213" t="str">
        <f ca="1">HYPERLINK("#"&amp;"PAINEL!"&amp;ADDRESS(ROW(PAINEL!$B$40)+$A987,2),TRIM(INDIRECT("PAINEL!"&amp;ADDRESS(ROW(PAINEL!$B$40)+$A987,COLUMN(LANÇAMENTOS!C983)))))</f>
        <v/>
      </c>
      <c r="C987" s="215" t="str">
        <f ca="1">TRIM(INDIRECT("PAINEL!"&amp;ADDRESS(ROW(PAINEL!$B$40)+$A987,COLUMN(LANÇAMENTOS!E983))))</f>
        <v/>
      </c>
      <c r="D987" s="215" t="str">
        <f ca="1">TRIM(INDIRECT("PAINEL!"&amp;ADDRESS(ROW(PAINEL!$B$40)+$A987,COLUMN(LANÇAMENTOS!K983))))</f>
        <v/>
      </c>
      <c r="E987" s="217"/>
      <c r="F987" s="199" t="str">
        <f t="shared" ref="F987" ca="1" si="786">IF(B987&lt;&gt;"",E987+SUM(H987:GE987)-SUM(H988:GE988),"")</f>
        <v/>
      </c>
      <c r="G987" s="27" t="s">
        <v>43</v>
      </c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36"/>
      <c r="BB987" s="36"/>
      <c r="BC987" s="36"/>
      <c r="BD987" s="36"/>
      <c r="BE987" s="36"/>
      <c r="BF987" s="36"/>
      <c r="BG987" s="36"/>
      <c r="BH987" s="36"/>
      <c r="BI987" s="36"/>
      <c r="BJ987" s="36"/>
      <c r="BK987" s="36"/>
      <c r="BL987" s="36"/>
      <c r="BM987" s="36"/>
      <c r="BN987" s="36"/>
      <c r="BO987" s="36"/>
      <c r="BP987" s="36"/>
      <c r="BQ987" s="36"/>
      <c r="BR987" s="36"/>
      <c r="BS987" s="36"/>
      <c r="BT987" s="36"/>
      <c r="BU987" s="36"/>
      <c r="BV987" s="36"/>
      <c r="BW987" s="36"/>
      <c r="BX987" s="36"/>
      <c r="BY987" s="36"/>
      <c r="BZ987" s="36"/>
      <c r="CA987" s="36"/>
      <c r="CB987" s="36"/>
      <c r="CC987" s="36"/>
      <c r="CD987" s="36"/>
      <c r="CE987" s="36"/>
      <c r="CF987" s="36"/>
      <c r="CG987" s="36"/>
      <c r="CH987" s="36"/>
      <c r="CI987" s="36"/>
      <c r="CJ987" s="36"/>
      <c r="CK987" s="36"/>
      <c r="CL987" s="36"/>
      <c r="CM987" s="36"/>
      <c r="CN987" s="36"/>
      <c r="CO987" s="36"/>
      <c r="CP987" s="36"/>
      <c r="CQ987" s="36"/>
      <c r="CR987" s="36"/>
      <c r="CS987" s="36"/>
      <c r="CT987" s="36"/>
      <c r="CU987" s="36"/>
      <c r="CV987" s="36"/>
      <c r="CW987" s="36"/>
      <c r="CX987" s="36"/>
      <c r="CY987" s="36"/>
      <c r="CZ987" s="36"/>
      <c r="DA987" s="36"/>
      <c r="DB987" s="36"/>
      <c r="DC987" s="36"/>
      <c r="DD987" s="36"/>
      <c r="DE987" s="36"/>
      <c r="DF987" s="36"/>
      <c r="DG987" s="36"/>
      <c r="DH987" s="36"/>
      <c r="DI987" s="36"/>
      <c r="DJ987" s="36"/>
      <c r="DK987" s="36"/>
      <c r="DL987" s="36"/>
      <c r="DM987" s="36"/>
      <c r="DN987" s="36"/>
      <c r="DO987" s="36"/>
      <c r="DP987" s="36"/>
      <c r="DQ987" s="36"/>
      <c r="DR987" s="36"/>
      <c r="DS987" s="36"/>
      <c r="DT987" s="36"/>
      <c r="DU987" s="36"/>
      <c r="DV987" s="36"/>
      <c r="DW987" s="36"/>
      <c r="DX987" s="36"/>
      <c r="DY987" s="36"/>
      <c r="DZ987" s="36"/>
      <c r="EA987" s="36"/>
      <c r="EB987" s="36"/>
      <c r="EC987" s="36"/>
      <c r="ED987" s="36"/>
      <c r="EE987" s="36"/>
      <c r="EF987" s="36"/>
      <c r="EG987" s="36"/>
      <c r="EH987" s="36"/>
      <c r="EI987" s="36"/>
      <c r="EJ987" s="36"/>
      <c r="EK987" s="36"/>
      <c r="EL987" s="36"/>
      <c r="EM987" s="36"/>
      <c r="EN987" s="36"/>
      <c r="EO987" s="36"/>
      <c r="EP987" s="36"/>
      <c r="EQ987" s="36"/>
      <c r="ER987" s="36"/>
      <c r="ES987" s="36"/>
      <c r="ET987" s="36"/>
      <c r="EU987" s="36"/>
      <c r="EV987" s="36"/>
      <c r="EW987" s="36"/>
      <c r="EX987" s="36"/>
      <c r="EY987" s="36"/>
      <c r="EZ987" s="36"/>
      <c r="FA987" s="36"/>
      <c r="FB987" s="36"/>
      <c r="FC987" s="36"/>
      <c r="FD987" s="36"/>
      <c r="FE987" s="36"/>
      <c r="FF987" s="36"/>
      <c r="FG987" s="36"/>
      <c r="FH987" s="36"/>
      <c r="FI987" s="36"/>
      <c r="FJ987" s="36"/>
      <c r="FK987" s="36"/>
      <c r="FL987" s="36"/>
      <c r="FM987" s="36"/>
      <c r="FN987" s="36"/>
      <c r="FO987" s="36"/>
      <c r="FP987" s="36"/>
      <c r="FQ987" s="36"/>
      <c r="FR987" s="36"/>
      <c r="FS987" s="36"/>
      <c r="FT987" s="36"/>
      <c r="FU987" s="36"/>
      <c r="FV987" s="36"/>
      <c r="FW987" s="36"/>
      <c r="FX987" s="36"/>
      <c r="FY987" s="36"/>
      <c r="FZ987" s="36"/>
      <c r="GA987" s="36"/>
      <c r="GB987" s="36"/>
      <c r="GC987" s="36"/>
      <c r="GD987" s="36"/>
      <c r="GE987" s="37"/>
    </row>
    <row r="988" spans="1:187" s="25" customFormat="1" ht="20.149999999999999" customHeight="1" x14ac:dyDescent="0.35">
      <c r="A988" s="212"/>
      <c r="B988" s="214"/>
      <c r="C988" s="216"/>
      <c r="D988" s="216"/>
      <c r="E988" s="218"/>
      <c r="F988" s="200"/>
      <c r="G988" s="28" t="s">
        <v>44</v>
      </c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38"/>
      <c r="CM988" s="38"/>
      <c r="CN988" s="38"/>
      <c r="CO988" s="38"/>
      <c r="CP988" s="38"/>
      <c r="CQ988" s="38"/>
      <c r="CR988" s="38"/>
      <c r="CS988" s="38"/>
      <c r="CT988" s="38"/>
      <c r="CU988" s="38"/>
      <c r="CV988" s="38"/>
      <c r="CW988" s="38"/>
      <c r="CX988" s="38"/>
      <c r="CY988" s="38"/>
      <c r="CZ988" s="38"/>
      <c r="DA988" s="38"/>
      <c r="DB988" s="38"/>
      <c r="DC988" s="38"/>
      <c r="DD988" s="38"/>
      <c r="DE988" s="38"/>
      <c r="DF988" s="38"/>
      <c r="DG988" s="38"/>
      <c r="DH988" s="38"/>
      <c r="DI988" s="38"/>
      <c r="DJ988" s="38"/>
      <c r="DK988" s="38"/>
      <c r="DL988" s="38"/>
      <c r="DM988" s="38"/>
      <c r="DN988" s="38"/>
      <c r="DO988" s="38"/>
      <c r="DP988" s="38"/>
      <c r="DQ988" s="38"/>
      <c r="DR988" s="38"/>
      <c r="DS988" s="38"/>
      <c r="DT988" s="38"/>
      <c r="DU988" s="38"/>
      <c r="DV988" s="38"/>
      <c r="DW988" s="38"/>
      <c r="DX988" s="38"/>
      <c r="DY988" s="38"/>
      <c r="DZ988" s="38"/>
      <c r="EA988" s="38"/>
      <c r="EB988" s="38"/>
      <c r="EC988" s="38"/>
      <c r="ED988" s="38"/>
      <c r="EE988" s="38"/>
      <c r="EF988" s="38"/>
      <c r="EG988" s="38"/>
      <c r="EH988" s="38"/>
      <c r="EI988" s="38"/>
      <c r="EJ988" s="38"/>
      <c r="EK988" s="38"/>
      <c r="EL988" s="38"/>
      <c r="EM988" s="38"/>
      <c r="EN988" s="38"/>
      <c r="EO988" s="38"/>
      <c r="EP988" s="38"/>
      <c r="EQ988" s="38"/>
      <c r="ER988" s="38"/>
      <c r="ES988" s="38"/>
      <c r="ET988" s="38"/>
      <c r="EU988" s="38"/>
      <c r="EV988" s="38"/>
      <c r="EW988" s="38"/>
      <c r="EX988" s="38"/>
      <c r="EY988" s="38"/>
      <c r="EZ988" s="38"/>
      <c r="FA988" s="38"/>
      <c r="FB988" s="38"/>
      <c r="FC988" s="38"/>
      <c r="FD988" s="38"/>
      <c r="FE988" s="38"/>
      <c r="FF988" s="38"/>
      <c r="FG988" s="38"/>
      <c r="FH988" s="38"/>
      <c r="FI988" s="38"/>
      <c r="FJ988" s="38"/>
      <c r="FK988" s="38"/>
      <c r="FL988" s="38"/>
      <c r="FM988" s="38"/>
      <c r="FN988" s="38"/>
      <c r="FO988" s="38"/>
      <c r="FP988" s="38"/>
      <c r="FQ988" s="38"/>
      <c r="FR988" s="38"/>
      <c r="FS988" s="38"/>
      <c r="FT988" s="38"/>
      <c r="FU988" s="38"/>
      <c r="FV988" s="38"/>
      <c r="FW988" s="38"/>
      <c r="FX988" s="38"/>
      <c r="FY988" s="38"/>
      <c r="FZ988" s="38"/>
      <c r="GA988" s="38"/>
      <c r="GB988" s="38"/>
      <c r="GC988" s="38"/>
      <c r="GD988" s="38"/>
      <c r="GE988" s="39"/>
    </row>
    <row r="989" spans="1:187" s="25" customFormat="1" ht="20.149999999999999" customHeight="1" x14ac:dyDescent="0.35">
      <c r="A989" s="203">
        <f t="shared" ref="A989" si="787">A987+1</f>
        <v>487</v>
      </c>
      <c r="B989" s="205" t="str">
        <f ca="1">HYPERLINK("#"&amp;"PAINEL!"&amp;ADDRESS(ROW(PAINEL!$B$40)+$A989,2),TRIM(INDIRECT("PAINEL!"&amp;ADDRESS(ROW(PAINEL!$B$40)+$A989,COLUMN(LANÇAMENTOS!C985)))))</f>
        <v/>
      </c>
      <c r="C989" s="207" t="str">
        <f ca="1">TRIM(INDIRECT("PAINEL!"&amp;ADDRESS(ROW(PAINEL!$B$40)+$A989,COLUMN(LANÇAMENTOS!E985))))</f>
        <v/>
      </c>
      <c r="D989" s="207" t="str">
        <f ca="1">TRIM(INDIRECT("PAINEL!"&amp;ADDRESS(ROW(PAINEL!$B$40)+$A989,COLUMN(LANÇAMENTOS!K985))))</f>
        <v/>
      </c>
      <c r="E989" s="209"/>
      <c r="F989" s="201" t="str">
        <f t="shared" ref="F989" ca="1" si="788">IF(B989&lt;&gt;"",E989+SUM(H989:GE989)-SUM(H990:GE990),"")</f>
        <v/>
      </c>
      <c r="G989" s="29" t="s">
        <v>43</v>
      </c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  <c r="CH989" s="40"/>
      <c r="CI989" s="40"/>
      <c r="CJ989" s="40"/>
      <c r="CK989" s="40"/>
      <c r="CL989" s="40"/>
      <c r="CM989" s="40"/>
      <c r="CN989" s="40"/>
      <c r="CO989" s="40"/>
      <c r="CP989" s="40"/>
      <c r="CQ989" s="40"/>
      <c r="CR989" s="40"/>
      <c r="CS989" s="40"/>
      <c r="CT989" s="40"/>
      <c r="CU989" s="40"/>
      <c r="CV989" s="40"/>
      <c r="CW989" s="40"/>
      <c r="CX989" s="40"/>
      <c r="CY989" s="40"/>
      <c r="CZ989" s="40"/>
      <c r="DA989" s="40"/>
      <c r="DB989" s="40"/>
      <c r="DC989" s="40"/>
      <c r="DD989" s="40"/>
      <c r="DE989" s="40"/>
      <c r="DF989" s="40"/>
      <c r="DG989" s="40"/>
      <c r="DH989" s="40"/>
      <c r="DI989" s="40"/>
      <c r="DJ989" s="40"/>
      <c r="DK989" s="40"/>
      <c r="DL989" s="40"/>
      <c r="DM989" s="40"/>
      <c r="DN989" s="40"/>
      <c r="DO989" s="40"/>
      <c r="DP989" s="40"/>
      <c r="DQ989" s="40"/>
      <c r="DR989" s="40"/>
      <c r="DS989" s="40"/>
      <c r="DT989" s="40"/>
      <c r="DU989" s="40"/>
      <c r="DV989" s="40"/>
      <c r="DW989" s="40"/>
      <c r="DX989" s="40"/>
      <c r="DY989" s="40"/>
      <c r="DZ989" s="40"/>
      <c r="EA989" s="40"/>
      <c r="EB989" s="40"/>
      <c r="EC989" s="40"/>
      <c r="ED989" s="40"/>
      <c r="EE989" s="40"/>
      <c r="EF989" s="40"/>
      <c r="EG989" s="40"/>
      <c r="EH989" s="40"/>
      <c r="EI989" s="40"/>
      <c r="EJ989" s="40"/>
      <c r="EK989" s="40"/>
      <c r="EL989" s="40"/>
      <c r="EM989" s="40"/>
      <c r="EN989" s="40"/>
      <c r="EO989" s="40"/>
      <c r="EP989" s="40"/>
      <c r="EQ989" s="40"/>
      <c r="ER989" s="40"/>
      <c r="ES989" s="40"/>
      <c r="ET989" s="40"/>
      <c r="EU989" s="40"/>
      <c r="EV989" s="40"/>
      <c r="EW989" s="40"/>
      <c r="EX989" s="40"/>
      <c r="EY989" s="40"/>
      <c r="EZ989" s="40"/>
      <c r="FA989" s="40"/>
      <c r="FB989" s="40"/>
      <c r="FC989" s="40"/>
      <c r="FD989" s="40"/>
      <c r="FE989" s="40"/>
      <c r="FF989" s="40"/>
      <c r="FG989" s="40"/>
      <c r="FH989" s="40"/>
      <c r="FI989" s="40"/>
      <c r="FJ989" s="40"/>
      <c r="FK989" s="40"/>
      <c r="FL989" s="40"/>
      <c r="FM989" s="40"/>
      <c r="FN989" s="40"/>
      <c r="FO989" s="40"/>
      <c r="FP989" s="40"/>
      <c r="FQ989" s="40"/>
      <c r="FR989" s="40"/>
      <c r="FS989" s="40"/>
      <c r="FT989" s="40"/>
      <c r="FU989" s="40"/>
      <c r="FV989" s="40"/>
      <c r="FW989" s="40"/>
      <c r="FX989" s="40"/>
      <c r="FY989" s="40"/>
      <c r="FZ989" s="40"/>
      <c r="GA989" s="40"/>
      <c r="GB989" s="40"/>
      <c r="GC989" s="40"/>
      <c r="GD989" s="40"/>
      <c r="GE989" s="41"/>
    </row>
    <row r="990" spans="1:187" s="25" customFormat="1" ht="20.149999999999999" customHeight="1" x14ac:dyDescent="0.35">
      <c r="A990" s="204"/>
      <c r="B990" s="206"/>
      <c r="C990" s="208"/>
      <c r="D990" s="208"/>
      <c r="E990" s="210"/>
      <c r="F990" s="202"/>
      <c r="G990" s="26" t="s">
        <v>44</v>
      </c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DN990" s="35"/>
      <c r="DO990" s="35"/>
      <c r="DP990" s="35"/>
      <c r="DQ990" s="35"/>
      <c r="DR990" s="35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  <c r="FL990" s="35"/>
      <c r="FM990" s="35"/>
      <c r="FN990" s="35"/>
      <c r="FO990" s="35"/>
      <c r="FP990" s="35"/>
      <c r="FQ990" s="35"/>
      <c r="FR990" s="35"/>
      <c r="FS990" s="35"/>
      <c r="FT990" s="35"/>
      <c r="FU990" s="35"/>
      <c r="FV990" s="35"/>
      <c r="FW990" s="35"/>
      <c r="FX990" s="35"/>
      <c r="FY990" s="35"/>
      <c r="FZ990" s="35"/>
      <c r="GA990" s="35"/>
      <c r="GB990" s="35"/>
      <c r="GC990" s="35"/>
      <c r="GD990" s="35"/>
      <c r="GE990" s="42"/>
    </row>
    <row r="991" spans="1:187" s="25" customFormat="1" ht="20.149999999999999" customHeight="1" x14ac:dyDescent="0.35">
      <c r="A991" s="211">
        <f t="shared" si="785"/>
        <v>488</v>
      </c>
      <c r="B991" s="213" t="str">
        <f ca="1">HYPERLINK("#"&amp;"PAINEL!"&amp;ADDRESS(ROW(PAINEL!$B$40)+$A991,2),TRIM(INDIRECT("PAINEL!"&amp;ADDRESS(ROW(PAINEL!$B$40)+$A991,COLUMN(LANÇAMENTOS!C987)))))</f>
        <v/>
      </c>
      <c r="C991" s="215" t="str">
        <f ca="1">TRIM(INDIRECT("PAINEL!"&amp;ADDRESS(ROW(PAINEL!$B$40)+$A991,COLUMN(LANÇAMENTOS!E987))))</f>
        <v/>
      </c>
      <c r="D991" s="215" t="str">
        <f ca="1">TRIM(INDIRECT("PAINEL!"&amp;ADDRESS(ROW(PAINEL!$B$40)+$A991,COLUMN(LANÇAMENTOS!K987))))</f>
        <v/>
      </c>
      <c r="E991" s="217"/>
      <c r="F991" s="199" t="str">
        <f t="shared" ref="F991" ca="1" si="789">IF(B991&lt;&gt;"",E991+SUM(H991:GE991)-SUM(H992:GE992),"")</f>
        <v/>
      </c>
      <c r="G991" s="27" t="s">
        <v>43</v>
      </c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36"/>
      <c r="BB991" s="36"/>
      <c r="BC991" s="36"/>
      <c r="BD991" s="36"/>
      <c r="BE991" s="36"/>
      <c r="BF991" s="36"/>
      <c r="BG991" s="36"/>
      <c r="BH991" s="36"/>
      <c r="BI991" s="36"/>
      <c r="BJ991" s="36"/>
      <c r="BK991" s="36"/>
      <c r="BL991" s="36"/>
      <c r="BM991" s="36"/>
      <c r="BN991" s="36"/>
      <c r="BO991" s="36"/>
      <c r="BP991" s="36"/>
      <c r="BQ991" s="36"/>
      <c r="BR991" s="36"/>
      <c r="BS991" s="36"/>
      <c r="BT991" s="36"/>
      <c r="BU991" s="36"/>
      <c r="BV991" s="36"/>
      <c r="BW991" s="36"/>
      <c r="BX991" s="36"/>
      <c r="BY991" s="36"/>
      <c r="BZ991" s="36"/>
      <c r="CA991" s="36"/>
      <c r="CB991" s="36"/>
      <c r="CC991" s="36"/>
      <c r="CD991" s="36"/>
      <c r="CE991" s="36"/>
      <c r="CF991" s="36"/>
      <c r="CG991" s="36"/>
      <c r="CH991" s="36"/>
      <c r="CI991" s="36"/>
      <c r="CJ991" s="36"/>
      <c r="CK991" s="36"/>
      <c r="CL991" s="36"/>
      <c r="CM991" s="36"/>
      <c r="CN991" s="36"/>
      <c r="CO991" s="36"/>
      <c r="CP991" s="36"/>
      <c r="CQ991" s="36"/>
      <c r="CR991" s="36"/>
      <c r="CS991" s="36"/>
      <c r="CT991" s="36"/>
      <c r="CU991" s="36"/>
      <c r="CV991" s="36"/>
      <c r="CW991" s="36"/>
      <c r="CX991" s="36"/>
      <c r="CY991" s="36"/>
      <c r="CZ991" s="36"/>
      <c r="DA991" s="36"/>
      <c r="DB991" s="36"/>
      <c r="DC991" s="36"/>
      <c r="DD991" s="36"/>
      <c r="DE991" s="36"/>
      <c r="DF991" s="36"/>
      <c r="DG991" s="36"/>
      <c r="DH991" s="36"/>
      <c r="DI991" s="36"/>
      <c r="DJ991" s="36"/>
      <c r="DK991" s="36"/>
      <c r="DL991" s="36"/>
      <c r="DM991" s="36"/>
      <c r="DN991" s="36"/>
      <c r="DO991" s="36"/>
      <c r="DP991" s="36"/>
      <c r="DQ991" s="36"/>
      <c r="DR991" s="36"/>
      <c r="DS991" s="36"/>
      <c r="DT991" s="36"/>
      <c r="DU991" s="36"/>
      <c r="DV991" s="36"/>
      <c r="DW991" s="36"/>
      <c r="DX991" s="36"/>
      <c r="DY991" s="36"/>
      <c r="DZ991" s="36"/>
      <c r="EA991" s="36"/>
      <c r="EB991" s="36"/>
      <c r="EC991" s="36"/>
      <c r="ED991" s="36"/>
      <c r="EE991" s="36"/>
      <c r="EF991" s="36"/>
      <c r="EG991" s="36"/>
      <c r="EH991" s="36"/>
      <c r="EI991" s="36"/>
      <c r="EJ991" s="36"/>
      <c r="EK991" s="36"/>
      <c r="EL991" s="36"/>
      <c r="EM991" s="36"/>
      <c r="EN991" s="36"/>
      <c r="EO991" s="36"/>
      <c r="EP991" s="36"/>
      <c r="EQ991" s="36"/>
      <c r="ER991" s="36"/>
      <c r="ES991" s="36"/>
      <c r="ET991" s="36"/>
      <c r="EU991" s="36"/>
      <c r="EV991" s="36"/>
      <c r="EW991" s="36"/>
      <c r="EX991" s="36"/>
      <c r="EY991" s="36"/>
      <c r="EZ991" s="36"/>
      <c r="FA991" s="36"/>
      <c r="FB991" s="36"/>
      <c r="FC991" s="36"/>
      <c r="FD991" s="36"/>
      <c r="FE991" s="36"/>
      <c r="FF991" s="36"/>
      <c r="FG991" s="36"/>
      <c r="FH991" s="36"/>
      <c r="FI991" s="36"/>
      <c r="FJ991" s="36"/>
      <c r="FK991" s="36"/>
      <c r="FL991" s="36"/>
      <c r="FM991" s="36"/>
      <c r="FN991" s="36"/>
      <c r="FO991" s="36"/>
      <c r="FP991" s="36"/>
      <c r="FQ991" s="36"/>
      <c r="FR991" s="36"/>
      <c r="FS991" s="36"/>
      <c r="FT991" s="36"/>
      <c r="FU991" s="36"/>
      <c r="FV991" s="36"/>
      <c r="FW991" s="36"/>
      <c r="FX991" s="36"/>
      <c r="FY991" s="36"/>
      <c r="FZ991" s="36"/>
      <c r="GA991" s="36"/>
      <c r="GB991" s="36"/>
      <c r="GC991" s="36"/>
      <c r="GD991" s="36"/>
      <c r="GE991" s="37"/>
    </row>
    <row r="992" spans="1:187" s="25" customFormat="1" ht="20.149999999999999" customHeight="1" x14ac:dyDescent="0.35">
      <c r="A992" s="212"/>
      <c r="B992" s="214"/>
      <c r="C992" s="216"/>
      <c r="D992" s="216"/>
      <c r="E992" s="218"/>
      <c r="F992" s="200"/>
      <c r="G992" s="28" t="s">
        <v>44</v>
      </c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38"/>
      <c r="CM992" s="38"/>
      <c r="CN992" s="38"/>
      <c r="CO992" s="38"/>
      <c r="CP992" s="38"/>
      <c r="CQ992" s="38"/>
      <c r="CR992" s="38"/>
      <c r="CS992" s="38"/>
      <c r="CT992" s="38"/>
      <c r="CU992" s="38"/>
      <c r="CV992" s="38"/>
      <c r="CW992" s="38"/>
      <c r="CX992" s="38"/>
      <c r="CY992" s="38"/>
      <c r="CZ992" s="38"/>
      <c r="DA992" s="38"/>
      <c r="DB992" s="38"/>
      <c r="DC992" s="38"/>
      <c r="DD992" s="38"/>
      <c r="DE992" s="38"/>
      <c r="DF992" s="38"/>
      <c r="DG992" s="38"/>
      <c r="DH992" s="38"/>
      <c r="DI992" s="38"/>
      <c r="DJ992" s="38"/>
      <c r="DK992" s="38"/>
      <c r="DL992" s="38"/>
      <c r="DM992" s="38"/>
      <c r="DN992" s="38"/>
      <c r="DO992" s="38"/>
      <c r="DP992" s="38"/>
      <c r="DQ992" s="38"/>
      <c r="DR992" s="38"/>
      <c r="DS992" s="38"/>
      <c r="DT992" s="38"/>
      <c r="DU992" s="38"/>
      <c r="DV992" s="38"/>
      <c r="DW992" s="38"/>
      <c r="DX992" s="38"/>
      <c r="DY992" s="38"/>
      <c r="DZ992" s="38"/>
      <c r="EA992" s="38"/>
      <c r="EB992" s="38"/>
      <c r="EC992" s="38"/>
      <c r="ED992" s="38"/>
      <c r="EE992" s="38"/>
      <c r="EF992" s="38"/>
      <c r="EG992" s="38"/>
      <c r="EH992" s="38"/>
      <c r="EI992" s="38"/>
      <c r="EJ992" s="38"/>
      <c r="EK992" s="38"/>
      <c r="EL992" s="38"/>
      <c r="EM992" s="38"/>
      <c r="EN992" s="38"/>
      <c r="EO992" s="38"/>
      <c r="EP992" s="38"/>
      <c r="EQ992" s="38"/>
      <c r="ER992" s="38"/>
      <c r="ES992" s="38"/>
      <c r="ET992" s="38"/>
      <c r="EU992" s="38"/>
      <c r="EV992" s="38"/>
      <c r="EW992" s="38"/>
      <c r="EX992" s="38"/>
      <c r="EY992" s="38"/>
      <c r="EZ992" s="38"/>
      <c r="FA992" s="38"/>
      <c r="FB992" s="38"/>
      <c r="FC992" s="38"/>
      <c r="FD992" s="38"/>
      <c r="FE992" s="38"/>
      <c r="FF992" s="38"/>
      <c r="FG992" s="38"/>
      <c r="FH992" s="38"/>
      <c r="FI992" s="38"/>
      <c r="FJ992" s="38"/>
      <c r="FK992" s="38"/>
      <c r="FL992" s="38"/>
      <c r="FM992" s="38"/>
      <c r="FN992" s="38"/>
      <c r="FO992" s="38"/>
      <c r="FP992" s="38"/>
      <c r="FQ992" s="38"/>
      <c r="FR992" s="38"/>
      <c r="FS992" s="38"/>
      <c r="FT992" s="38"/>
      <c r="FU992" s="38"/>
      <c r="FV992" s="38"/>
      <c r="FW992" s="38"/>
      <c r="FX992" s="38"/>
      <c r="FY992" s="38"/>
      <c r="FZ992" s="38"/>
      <c r="GA992" s="38"/>
      <c r="GB992" s="38"/>
      <c r="GC992" s="38"/>
      <c r="GD992" s="38"/>
      <c r="GE992" s="39"/>
    </row>
    <row r="993" spans="1:187" s="25" customFormat="1" ht="20.149999999999999" customHeight="1" x14ac:dyDescent="0.35">
      <c r="A993" s="203">
        <f t="shared" ref="A993" si="790">A991+1</f>
        <v>489</v>
      </c>
      <c r="B993" s="205" t="str">
        <f ca="1">HYPERLINK("#"&amp;"PAINEL!"&amp;ADDRESS(ROW(PAINEL!$B$40)+$A993,2),TRIM(INDIRECT("PAINEL!"&amp;ADDRESS(ROW(PAINEL!$B$40)+$A993,COLUMN(LANÇAMENTOS!C989)))))</f>
        <v/>
      </c>
      <c r="C993" s="207" t="str">
        <f ca="1">TRIM(INDIRECT("PAINEL!"&amp;ADDRESS(ROW(PAINEL!$B$40)+$A993,COLUMN(LANÇAMENTOS!E989))))</f>
        <v/>
      </c>
      <c r="D993" s="207" t="str">
        <f ca="1">TRIM(INDIRECT("PAINEL!"&amp;ADDRESS(ROW(PAINEL!$B$40)+$A993,COLUMN(LANÇAMENTOS!K989))))</f>
        <v/>
      </c>
      <c r="E993" s="209"/>
      <c r="F993" s="201" t="str">
        <f t="shared" ref="F993" ca="1" si="791">IF(B993&lt;&gt;"",E993+SUM(H993:GE993)-SUM(H994:GE994),"")</f>
        <v/>
      </c>
      <c r="G993" s="29" t="s">
        <v>43</v>
      </c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  <c r="CH993" s="40"/>
      <c r="CI993" s="40"/>
      <c r="CJ993" s="40"/>
      <c r="CK993" s="40"/>
      <c r="CL993" s="40"/>
      <c r="CM993" s="40"/>
      <c r="CN993" s="40"/>
      <c r="CO993" s="40"/>
      <c r="CP993" s="40"/>
      <c r="CQ993" s="40"/>
      <c r="CR993" s="40"/>
      <c r="CS993" s="40"/>
      <c r="CT993" s="40"/>
      <c r="CU993" s="40"/>
      <c r="CV993" s="40"/>
      <c r="CW993" s="40"/>
      <c r="CX993" s="40"/>
      <c r="CY993" s="40"/>
      <c r="CZ993" s="40"/>
      <c r="DA993" s="40"/>
      <c r="DB993" s="40"/>
      <c r="DC993" s="40"/>
      <c r="DD993" s="40"/>
      <c r="DE993" s="40"/>
      <c r="DF993" s="40"/>
      <c r="DG993" s="40"/>
      <c r="DH993" s="40"/>
      <c r="DI993" s="40"/>
      <c r="DJ993" s="40"/>
      <c r="DK993" s="40"/>
      <c r="DL993" s="40"/>
      <c r="DM993" s="40"/>
      <c r="DN993" s="40"/>
      <c r="DO993" s="40"/>
      <c r="DP993" s="40"/>
      <c r="DQ993" s="40"/>
      <c r="DR993" s="40"/>
      <c r="DS993" s="40"/>
      <c r="DT993" s="40"/>
      <c r="DU993" s="40"/>
      <c r="DV993" s="40"/>
      <c r="DW993" s="40"/>
      <c r="DX993" s="40"/>
      <c r="DY993" s="40"/>
      <c r="DZ993" s="40"/>
      <c r="EA993" s="40"/>
      <c r="EB993" s="40"/>
      <c r="EC993" s="40"/>
      <c r="ED993" s="40"/>
      <c r="EE993" s="40"/>
      <c r="EF993" s="40"/>
      <c r="EG993" s="40"/>
      <c r="EH993" s="40"/>
      <c r="EI993" s="40"/>
      <c r="EJ993" s="40"/>
      <c r="EK993" s="40"/>
      <c r="EL993" s="40"/>
      <c r="EM993" s="40"/>
      <c r="EN993" s="40"/>
      <c r="EO993" s="40"/>
      <c r="EP993" s="40"/>
      <c r="EQ993" s="40"/>
      <c r="ER993" s="40"/>
      <c r="ES993" s="40"/>
      <c r="ET993" s="40"/>
      <c r="EU993" s="40"/>
      <c r="EV993" s="40"/>
      <c r="EW993" s="40"/>
      <c r="EX993" s="40"/>
      <c r="EY993" s="40"/>
      <c r="EZ993" s="40"/>
      <c r="FA993" s="40"/>
      <c r="FB993" s="40"/>
      <c r="FC993" s="40"/>
      <c r="FD993" s="40"/>
      <c r="FE993" s="40"/>
      <c r="FF993" s="40"/>
      <c r="FG993" s="40"/>
      <c r="FH993" s="40"/>
      <c r="FI993" s="40"/>
      <c r="FJ993" s="40"/>
      <c r="FK993" s="40"/>
      <c r="FL993" s="40"/>
      <c r="FM993" s="40"/>
      <c r="FN993" s="40"/>
      <c r="FO993" s="40"/>
      <c r="FP993" s="40"/>
      <c r="FQ993" s="40"/>
      <c r="FR993" s="40"/>
      <c r="FS993" s="40"/>
      <c r="FT993" s="40"/>
      <c r="FU993" s="40"/>
      <c r="FV993" s="40"/>
      <c r="FW993" s="40"/>
      <c r="FX993" s="40"/>
      <c r="FY993" s="40"/>
      <c r="FZ993" s="40"/>
      <c r="GA993" s="40"/>
      <c r="GB993" s="40"/>
      <c r="GC993" s="40"/>
      <c r="GD993" s="40"/>
      <c r="GE993" s="41"/>
    </row>
    <row r="994" spans="1:187" s="25" customFormat="1" ht="20.149999999999999" customHeight="1" x14ac:dyDescent="0.35">
      <c r="A994" s="204"/>
      <c r="B994" s="206"/>
      <c r="C994" s="208"/>
      <c r="D994" s="208"/>
      <c r="E994" s="210"/>
      <c r="F994" s="202"/>
      <c r="G994" s="26" t="s">
        <v>44</v>
      </c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DN994" s="35"/>
      <c r="DO994" s="35"/>
      <c r="DP994" s="35"/>
      <c r="DQ994" s="35"/>
      <c r="DR994" s="35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  <c r="FL994" s="35"/>
      <c r="FM994" s="35"/>
      <c r="FN994" s="35"/>
      <c r="FO994" s="35"/>
      <c r="FP994" s="35"/>
      <c r="FQ994" s="35"/>
      <c r="FR994" s="35"/>
      <c r="FS994" s="35"/>
      <c r="FT994" s="35"/>
      <c r="FU994" s="35"/>
      <c r="FV994" s="35"/>
      <c r="FW994" s="35"/>
      <c r="FX994" s="35"/>
      <c r="FY994" s="35"/>
      <c r="FZ994" s="35"/>
      <c r="GA994" s="35"/>
      <c r="GB994" s="35"/>
      <c r="GC994" s="35"/>
      <c r="GD994" s="35"/>
      <c r="GE994" s="42"/>
    </row>
    <row r="995" spans="1:187" s="25" customFormat="1" ht="20.149999999999999" customHeight="1" x14ac:dyDescent="0.35">
      <c r="A995" s="211">
        <f t="shared" si="785"/>
        <v>490</v>
      </c>
      <c r="B995" s="213" t="str">
        <f ca="1">HYPERLINK("#"&amp;"PAINEL!"&amp;ADDRESS(ROW(PAINEL!$B$40)+$A995,2),TRIM(INDIRECT("PAINEL!"&amp;ADDRESS(ROW(PAINEL!$B$40)+$A995,COLUMN(LANÇAMENTOS!C991)))))</f>
        <v/>
      </c>
      <c r="C995" s="215" t="str">
        <f ca="1">TRIM(INDIRECT("PAINEL!"&amp;ADDRESS(ROW(PAINEL!$B$40)+$A995,COLUMN(LANÇAMENTOS!E991))))</f>
        <v/>
      </c>
      <c r="D995" s="215" t="str">
        <f ca="1">TRIM(INDIRECT("PAINEL!"&amp;ADDRESS(ROW(PAINEL!$B$40)+$A995,COLUMN(LANÇAMENTOS!K991))))</f>
        <v/>
      </c>
      <c r="E995" s="217"/>
      <c r="F995" s="199" t="str">
        <f t="shared" ref="F995" ca="1" si="792">IF(B995&lt;&gt;"",E995+SUM(H995:GE995)-SUM(H996:GE996),"")</f>
        <v/>
      </c>
      <c r="G995" s="27" t="s">
        <v>43</v>
      </c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36"/>
      <c r="BB995" s="36"/>
      <c r="BC995" s="36"/>
      <c r="BD995" s="36"/>
      <c r="BE995" s="36"/>
      <c r="BF995" s="36"/>
      <c r="BG995" s="36"/>
      <c r="BH995" s="36"/>
      <c r="BI995" s="36"/>
      <c r="BJ995" s="36"/>
      <c r="BK995" s="36"/>
      <c r="BL995" s="36"/>
      <c r="BM995" s="36"/>
      <c r="BN995" s="36"/>
      <c r="BO995" s="36"/>
      <c r="BP995" s="36"/>
      <c r="BQ995" s="36"/>
      <c r="BR995" s="36"/>
      <c r="BS995" s="36"/>
      <c r="BT995" s="36"/>
      <c r="BU995" s="36"/>
      <c r="BV995" s="36"/>
      <c r="BW995" s="36"/>
      <c r="BX995" s="36"/>
      <c r="BY995" s="36"/>
      <c r="BZ995" s="36"/>
      <c r="CA995" s="36"/>
      <c r="CB995" s="36"/>
      <c r="CC995" s="36"/>
      <c r="CD995" s="36"/>
      <c r="CE995" s="36"/>
      <c r="CF995" s="36"/>
      <c r="CG995" s="36"/>
      <c r="CH995" s="36"/>
      <c r="CI995" s="36"/>
      <c r="CJ995" s="36"/>
      <c r="CK995" s="36"/>
      <c r="CL995" s="36"/>
      <c r="CM995" s="36"/>
      <c r="CN995" s="36"/>
      <c r="CO995" s="36"/>
      <c r="CP995" s="36"/>
      <c r="CQ995" s="36"/>
      <c r="CR995" s="36"/>
      <c r="CS995" s="36"/>
      <c r="CT995" s="36"/>
      <c r="CU995" s="36"/>
      <c r="CV995" s="36"/>
      <c r="CW995" s="36"/>
      <c r="CX995" s="36"/>
      <c r="CY995" s="36"/>
      <c r="CZ995" s="36"/>
      <c r="DA995" s="36"/>
      <c r="DB995" s="36"/>
      <c r="DC995" s="36"/>
      <c r="DD995" s="36"/>
      <c r="DE995" s="36"/>
      <c r="DF995" s="36"/>
      <c r="DG995" s="36"/>
      <c r="DH995" s="36"/>
      <c r="DI995" s="36"/>
      <c r="DJ995" s="36"/>
      <c r="DK995" s="36"/>
      <c r="DL995" s="36"/>
      <c r="DM995" s="36"/>
      <c r="DN995" s="36"/>
      <c r="DO995" s="36"/>
      <c r="DP995" s="36"/>
      <c r="DQ995" s="36"/>
      <c r="DR995" s="36"/>
      <c r="DS995" s="36"/>
      <c r="DT995" s="36"/>
      <c r="DU995" s="36"/>
      <c r="DV995" s="36"/>
      <c r="DW995" s="36"/>
      <c r="DX995" s="36"/>
      <c r="DY995" s="36"/>
      <c r="DZ995" s="36"/>
      <c r="EA995" s="36"/>
      <c r="EB995" s="36"/>
      <c r="EC995" s="36"/>
      <c r="ED995" s="36"/>
      <c r="EE995" s="36"/>
      <c r="EF995" s="36"/>
      <c r="EG995" s="36"/>
      <c r="EH995" s="36"/>
      <c r="EI995" s="36"/>
      <c r="EJ995" s="36"/>
      <c r="EK995" s="36"/>
      <c r="EL995" s="36"/>
      <c r="EM995" s="36"/>
      <c r="EN995" s="36"/>
      <c r="EO995" s="36"/>
      <c r="EP995" s="36"/>
      <c r="EQ995" s="36"/>
      <c r="ER995" s="36"/>
      <c r="ES995" s="36"/>
      <c r="ET995" s="36"/>
      <c r="EU995" s="36"/>
      <c r="EV995" s="36"/>
      <c r="EW995" s="36"/>
      <c r="EX995" s="36"/>
      <c r="EY995" s="36"/>
      <c r="EZ995" s="36"/>
      <c r="FA995" s="36"/>
      <c r="FB995" s="36"/>
      <c r="FC995" s="36"/>
      <c r="FD995" s="36"/>
      <c r="FE995" s="36"/>
      <c r="FF995" s="36"/>
      <c r="FG995" s="36"/>
      <c r="FH995" s="36"/>
      <c r="FI995" s="36"/>
      <c r="FJ995" s="36"/>
      <c r="FK995" s="36"/>
      <c r="FL995" s="36"/>
      <c r="FM995" s="36"/>
      <c r="FN995" s="36"/>
      <c r="FO995" s="36"/>
      <c r="FP995" s="36"/>
      <c r="FQ995" s="36"/>
      <c r="FR995" s="36"/>
      <c r="FS995" s="36"/>
      <c r="FT995" s="36"/>
      <c r="FU995" s="36"/>
      <c r="FV995" s="36"/>
      <c r="FW995" s="36"/>
      <c r="FX995" s="36"/>
      <c r="FY995" s="36"/>
      <c r="FZ995" s="36"/>
      <c r="GA995" s="36"/>
      <c r="GB995" s="36"/>
      <c r="GC995" s="36"/>
      <c r="GD995" s="36"/>
      <c r="GE995" s="37"/>
    </row>
    <row r="996" spans="1:187" s="25" customFormat="1" ht="20.149999999999999" customHeight="1" x14ac:dyDescent="0.35">
      <c r="A996" s="212"/>
      <c r="B996" s="214"/>
      <c r="C996" s="216"/>
      <c r="D996" s="216"/>
      <c r="E996" s="218"/>
      <c r="F996" s="200"/>
      <c r="G996" s="28" t="s">
        <v>44</v>
      </c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  <c r="CH996" s="38"/>
      <c r="CI996" s="38"/>
      <c r="CJ996" s="38"/>
      <c r="CK996" s="38"/>
      <c r="CL996" s="38"/>
      <c r="CM996" s="38"/>
      <c r="CN996" s="38"/>
      <c r="CO996" s="38"/>
      <c r="CP996" s="38"/>
      <c r="CQ996" s="38"/>
      <c r="CR996" s="38"/>
      <c r="CS996" s="38"/>
      <c r="CT996" s="38"/>
      <c r="CU996" s="38"/>
      <c r="CV996" s="38"/>
      <c r="CW996" s="38"/>
      <c r="CX996" s="38"/>
      <c r="CY996" s="38"/>
      <c r="CZ996" s="38"/>
      <c r="DA996" s="38"/>
      <c r="DB996" s="38"/>
      <c r="DC996" s="38"/>
      <c r="DD996" s="38"/>
      <c r="DE996" s="38"/>
      <c r="DF996" s="38"/>
      <c r="DG996" s="38"/>
      <c r="DH996" s="38"/>
      <c r="DI996" s="38"/>
      <c r="DJ996" s="38"/>
      <c r="DK996" s="38"/>
      <c r="DL996" s="38"/>
      <c r="DM996" s="38"/>
      <c r="DN996" s="38"/>
      <c r="DO996" s="38"/>
      <c r="DP996" s="38"/>
      <c r="DQ996" s="38"/>
      <c r="DR996" s="38"/>
      <c r="DS996" s="38"/>
      <c r="DT996" s="38"/>
      <c r="DU996" s="38"/>
      <c r="DV996" s="38"/>
      <c r="DW996" s="38"/>
      <c r="DX996" s="38"/>
      <c r="DY996" s="38"/>
      <c r="DZ996" s="38"/>
      <c r="EA996" s="38"/>
      <c r="EB996" s="38"/>
      <c r="EC996" s="38"/>
      <c r="ED996" s="38"/>
      <c r="EE996" s="38"/>
      <c r="EF996" s="38"/>
      <c r="EG996" s="38"/>
      <c r="EH996" s="38"/>
      <c r="EI996" s="38"/>
      <c r="EJ996" s="38"/>
      <c r="EK996" s="38"/>
      <c r="EL996" s="38"/>
      <c r="EM996" s="38"/>
      <c r="EN996" s="38"/>
      <c r="EO996" s="38"/>
      <c r="EP996" s="38"/>
      <c r="EQ996" s="38"/>
      <c r="ER996" s="38"/>
      <c r="ES996" s="38"/>
      <c r="ET996" s="38"/>
      <c r="EU996" s="38"/>
      <c r="EV996" s="38"/>
      <c r="EW996" s="38"/>
      <c r="EX996" s="38"/>
      <c r="EY996" s="38"/>
      <c r="EZ996" s="38"/>
      <c r="FA996" s="38"/>
      <c r="FB996" s="38"/>
      <c r="FC996" s="38"/>
      <c r="FD996" s="38"/>
      <c r="FE996" s="38"/>
      <c r="FF996" s="38"/>
      <c r="FG996" s="38"/>
      <c r="FH996" s="38"/>
      <c r="FI996" s="38"/>
      <c r="FJ996" s="38"/>
      <c r="FK996" s="38"/>
      <c r="FL996" s="38"/>
      <c r="FM996" s="38"/>
      <c r="FN996" s="38"/>
      <c r="FO996" s="38"/>
      <c r="FP996" s="38"/>
      <c r="FQ996" s="38"/>
      <c r="FR996" s="38"/>
      <c r="FS996" s="38"/>
      <c r="FT996" s="38"/>
      <c r="FU996" s="38"/>
      <c r="FV996" s="38"/>
      <c r="FW996" s="38"/>
      <c r="FX996" s="38"/>
      <c r="FY996" s="38"/>
      <c r="FZ996" s="38"/>
      <c r="GA996" s="38"/>
      <c r="GB996" s="38"/>
      <c r="GC996" s="38"/>
      <c r="GD996" s="38"/>
      <c r="GE996" s="39"/>
    </row>
    <row r="997" spans="1:187" s="25" customFormat="1" ht="20.149999999999999" customHeight="1" x14ac:dyDescent="0.35">
      <c r="A997" s="203">
        <f t="shared" ref="A997" si="793">A995+1</f>
        <v>491</v>
      </c>
      <c r="B997" s="205" t="str">
        <f ca="1">HYPERLINK("#"&amp;"PAINEL!"&amp;ADDRESS(ROW(PAINEL!$B$40)+$A997,2),TRIM(INDIRECT("PAINEL!"&amp;ADDRESS(ROW(PAINEL!$B$40)+$A997,COLUMN(LANÇAMENTOS!C993)))))</f>
        <v/>
      </c>
      <c r="C997" s="207" t="str">
        <f ca="1">TRIM(INDIRECT("PAINEL!"&amp;ADDRESS(ROW(PAINEL!$B$40)+$A997,COLUMN(LANÇAMENTOS!E993))))</f>
        <v/>
      </c>
      <c r="D997" s="207" t="str">
        <f ca="1">TRIM(INDIRECT("PAINEL!"&amp;ADDRESS(ROW(PAINEL!$B$40)+$A997,COLUMN(LANÇAMENTOS!K993))))</f>
        <v/>
      </c>
      <c r="E997" s="209"/>
      <c r="F997" s="201" t="str">
        <f t="shared" ref="F997" ca="1" si="794">IF(B997&lt;&gt;"",E997+SUM(H997:GE997)-SUM(H998:GE998),"")</f>
        <v/>
      </c>
      <c r="G997" s="29" t="s">
        <v>43</v>
      </c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  <c r="CH997" s="40"/>
      <c r="CI997" s="40"/>
      <c r="CJ997" s="40"/>
      <c r="CK997" s="40"/>
      <c r="CL997" s="40"/>
      <c r="CM997" s="40"/>
      <c r="CN997" s="40"/>
      <c r="CO997" s="40"/>
      <c r="CP997" s="40"/>
      <c r="CQ997" s="40"/>
      <c r="CR997" s="40"/>
      <c r="CS997" s="40"/>
      <c r="CT997" s="40"/>
      <c r="CU997" s="40"/>
      <c r="CV997" s="40"/>
      <c r="CW997" s="40"/>
      <c r="CX997" s="40"/>
      <c r="CY997" s="40"/>
      <c r="CZ997" s="40"/>
      <c r="DA997" s="40"/>
      <c r="DB997" s="40"/>
      <c r="DC997" s="40"/>
      <c r="DD997" s="40"/>
      <c r="DE997" s="40"/>
      <c r="DF997" s="40"/>
      <c r="DG997" s="40"/>
      <c r="DH997" s="40"/>
      <c r="DI997" s="40"/>
      <c r="DJ997" s="40"/>
      <c r="DK997" s="40"/>
      <c r="DL997" s="40"/>
      <c r="DM997" s="40"/>
      <c r="DN997" s="40"/>
      <c r="DO997" s="40"/>
      <c r="DP997" s="40"/>
      <c r="DQ997" s="40"/>
      <c r="DR997" s="40"/>
      <c r="DS997" s="40"/>
      <c r="DT997" s="40"/>
      <c r="DU997" s="40"/>
      <c r="DV997" s="40"/>
      <c r="DW997" s="40"/>
      <c r="DX997" s="40"/>
      <c r="DY997" s="40"/>
      <c r="DZ997" s="40"/>
      <c r="EA997" s="40"/>
      <c r="EB997" s="40"/>
      <c r="EC997" s="40"/>
      <c r="ED997" s="40"/>
      <c r="EE997" s="40"/>
      <c r="EF997" s="40"/>
      <c r="EG997" s="40"/>
      <c r="EH997" s="40"/>
      <c r="EI997" s="40"/>
      <c r="EJ997" s="40"/>
      <c r="EK997" s="40"/>
      <c r="EL997" s="40"/>
      <c r="EM997" s="40"/>
      <c r="EN997" s="40"/>
      <c r="EO997" s="40"/>
      <c r="EP997" s="40"/>
      <c r="EQ997" s="40"/>
      <c r="ER997" s="40"/>
      <c r="ES997" s="40"/>
      <c r="ET997" s="40"/>
      <c r="EU997" s="40"/>
      <c r="EV997" s="40"/>
      <c r="EW997" s="40"/>
      <c r="EX997" s="40"/>
      <c r="EY997" s="40"/>
      <c r="EZ997" s="40"/>
      <c r="FA997" s="40"/>
      <c r="FB997" s="40"/>
      <c r="FC997" s="40"/>
      <c r="FD997" s="40"/>
      <c r="FE997" s="40"/>
      <c r="FF997" s="40"/>
      <c r="FG997" s="40"/>
      <c r="FH997" s="40"/>
      <c r="FI997" s="40"/>
      <c r="FJ997" s="40"/>
      <c r="FK997" s="40"/>
      <c r="FL997" s="40"/>
      <c r="FM997" s="40"/>
      <c r="FN997" s="40"/>
      <c r="FO997" s="40"/>
      <c r="FP997" s="40"/>
      <c r="FQ997" s="40"/>
      <c r="FR997" s="40"/>
      <c r="FS997" s="40"/>
      <c r="FT997" s="40"/>
      <c r="FU997" s="40"/>
      <c r="FV997" s="40"/>
      <c r="FW997" s="40"/>
      <c r="FX997" s="40"/>
      <c r="FY997" s="40"/>
      <c r="FZ997" s="40"/>
      <c r="GA997" s="40"/>
      <c r="GB997" s="40"/>
      <c r="GC997" s="40"/>
      <c r="GD997" s="40"/>
      <c r="GE997" s="41"/>
    </row>
    <row r="998" spans="1:187" s="25" customFormat="1" ht="20.149999999999999" customHeight="1" x14ac:dyDescent="0.35">
      <c r="A998" s="204"/>
      <c r="B998" s="206"/>
      <c r="C998" s="208"/>
      <c r="D998" s="208"/>
      <c r="E998" s="210"/>
      <c r="F998" s="202"/>
      <c r="G998" s="26" t="s">
        <v>44</v>
      </c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  <c r="FL998" s="35"/>
      <c r="FM998" s="35"/>
      <c r="FN998" s="35"/>
      <c r="FO998" s="35"/>
      <c r="FP998" s="35"/>
      <c r="FQ998" s="35"/>
      <c r="FR998" s="35"/>
      <c r="FS998" s="35"/>
      <c r="FT998" s="35"/>
      <c r="FU998" s="35"/>
      <c r="FV998" s="35"/>
      <c r="FW998" s="35"/>
      <c r="FX998" s="35"/>
      <c r="FY998" s="35"/>
      <c r="FZ998" s="35"/>
      <c r="GA998" s="35"/>
      <c r="GB998" s="35"/>
      <c r="GC998" s="35"/>
      <c r="GD998" s="35"/>
      <c r="GE998" s="42"/>
    </row>
    <row r="999" spans="1:187" s="25" customFormat="1" ht="20.149999999999999" customHeight="1" x14ac:dyDescent="0.35">
      <c r="A999" s="211">
        <f t="shared" si="785"/>
        <v>492</v>
      </c>
      <c r="B999" s="213" t="str">
        <f ca="1">HYPERLINK("#"&amp;"PAINEL!"&amp;ADDRESS(ROW(PAINEL!$B$40)+$A999,2),TRIM(INDIRECT("PAINEL!"&amp;ADDRESS(ROW(PAINEL!$B$40)+$A999,COLUMN(LANÇAMENTOS!C995)))))</f>
        <v/>
      </c>
      <c r="C999" s="215" t="str">
        <f ca="1">TRIM(INDIRECT("PAINEL!"&amp;ADDRESS(ROW(PAINEL!$B$40)+$A999,COLUMN(LANÇAMENTOS!E995))))</f>
        <v/>
      </c>
      <c r="D999" s="215" t="str">
        <f ca="1">TRIM(INDIRECT("PAINEL!"&amp;ADDRESS(ROW(PAINEL!$B$40)+$A999,COLUMN(LANÇAMENTOS!K995))))</f>
        <v/>
      </c>
      <c r="E999" s="217"/>
      <c r="F999" s="199" t="str">
        <f t="shared" ref="F999" ca="1" si="795">IF(B999&lt;&gt;"",E999+SUM(H999:GE999)-SUM(H1000:GE1000),"")</f>
        <v/>
      </c>
      <c r="G999" s="27" t="s">
        <v>43</v>
      </c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  <c r="BC999" s="36"/>
      <c r="BD999" s="36"/>
      <c r="BE999" s="36"/>
      <c r="BF999" s="36"/>
      <c r="BG999" s="36"/>
      <c r="BH999" s="36"/>
      <c r="BI999" s="36"/>
      <c r="BJ999" s="36"/>
      <c r="BK999" s="36"/>
      <c r="BL999" s="36"/>
      <c r="BM999" s="36"/>
      <c r="BN999" s="36"/>
      <c r="BO999" s="36"/>
      <c r="BP999" s="36"/>
      <c r="BQ999" s="36"/>
      <c r="BR999" s="36"/>
      <c r="BS999" s="36"/>
      <c r="BT999" s="36"/>
      <c r="BU999" s="36"/>
      <c r="BV999" s="36"/>
      <c r="BW999" s="36"/>
      <c r="BX999" s="36"/>
      <c r="BY999" s="36"/>
      <c r="BZ999" s="36"/>
      <c r="CA999" s="36"/>
      <c r="CB999" s="36"/>
      <c r="CC999" s="36"/>
      <c r="CD999" s="36"/>
      <c r="CE999" s="36"/>
      <c r="CF999" s="36"/>
      <c r="CG999" s="36"/>
      <c r="CH999" s="36"/>
      <c r="CI999" s="36"/>
      <c r="CJ999" s="36"/>
      <c r="CK999" s="36"/>
      <c r="CL999" s="36"/>
      <c r="CM999" s="36"/>
      <c r="CN999" s="36"/>
      <c r="CO999" s="36"/>
      <c r="CP999" s="36"/>
      <c r="CQ999" s="36"/>
      <c r="CR999" s="36"/>
      <c r="CS999" s="36"/>
      <c r="CT999" s="36"/>
      <c r="CU999" s="36"/>
      <c r="CV999" s="36"/>
      <c r="CW999" s="36"/>
      <c r="CX999" s="36"/>
      <c r="CY999" s="36"/>
      <c r="CZ999" s="36"/>
      <c r="DA999" s="36"/>
      <c r="DB999" s="36"/>
      <c r="DC999" s="36"/>
      <c r="DD999" s="36"/>
      <c r="DE999" s="36"/>
      <c r="DF999" s="36"/>
      <c r="DG999" s="36"/>
      <c r="DH999" s="36"/>
      <c r="DI999" s="36"/>
      <c r="DJ999" s="36"/>
      <c r="DK999" s="36"/>
      <c r="DL999" s="36"/>
      <c r="DM999" s="36"/>
      <c r="DN999" s="36"/>
      <c r="DO999" s="36"/>
      <c r="DP999" s="36"/>
      <c r="DQ999" s="36"/>
      <c r="DR999" s="36"/>
      <c r="DS999" s="36"/>
      <c r="DT999" s="36"/>
      <c r="DU999" s="36"/>
      <c r="DV999" s="36"/>
      <c r="DW999" s="36"/>
      <c r="DX999" s="36"/>
      <c r="DY999" s="36"/>
      <c r="DZ999" s="36"/>
      <c r="EA999" s="36"/>
      <c r="EB999" s="36"/>
      <c r="EC999" s="36"/>
      <c r="ED999" s="36"/>
      <c r="EE999" s="36"/>
      <c r="EF999" s="36"/>
      <c r="EG999" s="36"/>
      <c r="EH999" s="36"/>
      <c r="EI999" s="36"/>
      <c r="EJ999" s="36"/>
      <c r="EK999" s="36"/>
      <c r="EL999" s="36"/>
      <c r="EM999" s="36"/>
      <c r="EN999" s="36"/>
      <c r="EO999" s="36"/>
      <c r="EP999" s="36"/>
      <c r="EQ999" s="36"/>
      <c r="ER999" s="36"/>
      <c r="ES999" s="36"/>
      <c r="ET999" s="36"/>
      <c r="EU999" s="36"/>
      <c r="EV999" s="36"/>
      <c r="EW999" s="36"/>
      <c r="EX999" s="36"/>
      <c r="EY999" s="36"/>
      <c r="EZ999" s="36"/>
      <c r="FA999" s="36"/>
      <c r="FB999" s="36"/>
      <c r="FC999" s="36"/>
      <c r="FD999" s="36"/>
      <c r="FE999" s="36"/>
      <c r="FF999" s="36"/>
      <c r="FG999" s="36"/>
      <c r="FH999" s="36"/>
      <c r="FI999" s="36"/>
      <c r="FJ999" s="36"/>
      <c r="FK999" s="36"/>
      <c r="FL999" s="36"/>
      <c r="FM999" s="36"/>
      <c r="FN999" s="36"/>
      <c r="FO999" s="36"/>
      <c r="FP999" s="36"/>
      <c r="FQ999" s="36"/>
      <c r="FR999" s="36"/>
      <c r="FS999" s="36"/>
      <c r="FT999" s="36"/>
      <c r="FU999" s="36"/>
      <c r="FV999" s="36"/>
      <c r="FW999" s="36"/>
      <c r="FX999" s="36"/>
      <c r="FY999" s="36"/>
      <c r="FZ999" s="36"/>
      <c r="GA999" s="36"/>
      <c r="GB999" s="36"/>
      <c r="GC999" s="36"/>
      <c r="GD999" s="36"/>
      <c r="GE999" s="37"/>
    </row>
    <row r="1000" spans="1:187" s="25" customFormat="1" ht="20.149999999999999" customHeight="1" x14ac:dyDescent="0.35">
      <c r="A1000" s="212"/>
      <c r="B1000" s="214"/>
      <c r="C1000" s="216"/>
      <c r="D1000" s="216"/>
      <c r="E1000" s="218"/>
      <c r="F1000" s="200"/>
      <c r="G1000" s="28" t="s">
        <v>44</v>
      </c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  <c r="CH1000" s="38"/>
      <c r="CI1000" s="38"/>
      <c r="CJ1000" s="38"/>
      <c r="CK1000" s="38"/>
      <c r="CL1000" s="38"/>
      <c r="CM1000" s="38"/>
      <c r="CN1000" s="38"/>
      <c r="CO1000" s="38"/>
      <c r="CP1000" s="38"/>
      <c r="CQ1000" s="38"/>
      <c r="CR1000" s="38"/>
      <c r="CS1000" s="38"/>
      <c r="CT1000" s="38"/>
      <c r="CU1000" s="38"/>
      <c r="CV1000" s="38"/>
      <c r="CW1000" s="38"/>
      <c r="CX1000" s="38"/>
      <c r="CY1000" s="38"/>
      <c r="CZ1000" s="38"/>
      <c r="DA1000" s="38"/>
      <c r="DB1000" s="38"/>
      <c r="DC1000" s="38"/>
      <c r="DD1000" s="38"/>
      <c r="DE1000" s="38"/>
      <c r="DF1000" s="38"/>
      <c r="DG1000" s="38"/>
      <c r="DH1000" s="38"/>
      <c r="DI1000" s="38"/>
      <c r="DJ1000" s="38"/>
      <c r="DK1000" s="38"/>
      <c r="DL1000" s="38"/>
      <c r="DM1000" s="38"/>
      <c r="DN1000" s="38"/>
      <c r="DO1000" s="38"/>
      <c r="DP1000" s="38"/>
      <c r="DQ1000" s="38"/>
      <c r="DR1000" s="38"/>
      <c r="DS1000" s="38"/>
      <c r="DT1000" s="38"/>
      <c r="DU1000" s="38"/>
      <c r="DV1000" s="38"/>
      <c r="DW1000" s="38"/>
      <c r="DX1000" s="38"/>
      <c r="DY1000" s="38"/>
      <c r="DZ1000" s="38"/>
      <c r="EA1000" s="38"/>
      <c r="EB1000" s="38"/>
      <c r="EC1000" s="38"/>
      <c r="ED1000" s="38"/>
      <c r="EE1000" s="38"/>
      <c r="EF1000" s="38"/>
      <c r="EG1000" s="38"/>
      <c r="EH1000" s="38"/>
      <c r="EI1000" s="38"/>
      <c r="EJ1000" s="38"/>
      <c r="EK1000" s="38"/>
      <c r="EL1000" s="38"/>
      <c r="EM1000" s="38"/>
      <c r="EN1000" s="38"/>
      <c r="EO1000" s="38"/>
      <c r="EP1000" s="38"/>
      <c r="EQ1000" s="38"/>
      <c r="ER1000" s="38"/>
      <c r="ES1000" s="38"/>
      <c r="ET1000" s="38"/>
      <c r="EU1000" s="38"/>
      <c r="EV1000" s="38"/>
      <c r="EW1000" s="38"/>
      <c r="EX1000" s="38"/>
      <c r="EY1000" s="38"/>
      <c r="EZ1000" s="38"/>
      <c r="FA1000" s="38"/>
      <c r="FB1000" s="38"/>
      <c r="FC1000" s="38"/>
      <c r="FD1000" s="38"/>
      <c r="FE1000" s="38"/>
      <c r="FF1000" s="38"/>
      <c r="FG1000" s="38"/>
      <c r="FH1000" s="38"/>
      <c r="FI1000" s="38"/>
      <c r="FJ1000" s="38"/>
      <c r="FK1000" s="38"/>
      <c r="FL1000" s="38"/>
      <c r="FM1000" s="38"/>
      <c r="FN1000" s="38"/>
      <c r="FO1000" s="38"/>
      <c r="FP1000" s="38"/>
      <c r="FQ1000" s="38"/>
      <c r="FR1000" s="38"/>
      <c r="FS1000" s="38"/>
      <c r="FT1000" s="38"/>
      <c r="FU1000" s="38"/>
      <c r="FV1000" s="38"/>
      <c r="FW1000" s="38"/>
      <c r="FX1000" s="38"/>
      <c r="FY1000" s="38"/>
      <c r="FZ1000" s="38"/>
      <c r="GA1000" s="38"/>
      <c r="GB1000" s="38"/>
      <c r="GC1000" s="38"/>
      <c r="GD1000" s="38"/>
      <c r="GE1000" s="39"/>
    </row>
    <row r="1001" spans="1:187" s="25" customFormat="1" ht="20.149999999999999" customHeight="1" x14ac:dyDescent="0.35">
      <c r="A1001" s="203">
        <f t="shared" ref="A1001" si="796">A999+1</f>
        <v>493</v>
      </c>
      <c r="B1001" s="205" t="str">
        <f ca="1">HYPERLINK("#"&amp;"PAINEL!"&amp;ADDRESS(ROW(PAINEL!$B$40)+$A1001,2),TRIM(INDIRECT("PAINEL!"&amp;ADDRESS(ROW(PAINEL!$B$40)+$A1001,COLUMN(LANÇAMENTOS!C997)))))</f>
        <v/>
      </c>
      <c r="C1001" s="207" t="str">
        <f ca="1">TRIM(INDIRECT("PAINEL!"&amp;ADDRESS(ROW(PAINEL!$B$40)+$A1001,COLUMN(LANÇAMENTOS!E997))))</f>
        <v/>
      </c>
      <c r="D1001" s="207" t="str">
        <f ca="1">TRIM(INDIRECT("PAINEL!"&amp;ADDRESS(ROW(PAINEL!$B$40)+$A1001,COLUMN(LANÇAMENTOS!K997))))</f>
        <v/>
      </c>
      <c r="E1001" s="209"/>
      <c r="F1001" s="201" t="str">
        <f t="shared" ref="F1001" ca="1" si="797">IF(B1001&lt;&gt;"",E1001+SUM(H1001:GE1001)-SUM(H1002:GE1002),"")</f>
        <v/>
      </c>
      <c r="G1001" s="29" t="s">
        <v>43</v>
      </c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  <c r="CH1001" s="40"/>
      <c r="CI1001" s="40"/>
      <c r="CJ1001" s="40"/>
      <c r="CK1001" s="40"/>
      <c r="CL1001" s="40"/>
      <c r="CM1001" s="40"/>
      <c r="CN1001" s="40"/>
      <c r="CO1001" s="40"/>
      <c r="CP1001" s="40"/>
      <c r="CQ1001" s="40"/>
      <c r="CR1001" s="40"/>
      <c r="CS1001" s="40"/>
      <c r="CT1001" s="40"/>
      <c r="CU1001" s="40"/>
      <c r="CV1001" s="40"/>
      <c r="CW1001" s="40"/>
      <c r="CX1001" s="40"/>
      <c r="CY1001" s="40"/>
      <c r="CZ1001" s="40"/>
      <c r="DA1001" s="40"/>
      <c r="DB1001" s="40"/>
      <c r="DC1001" s="40"/>
      <c r="DD1001" s="40"/>
      <c r="DE1001" s="40"/>
      <c r="DF1001" s="40"/>
      <c r="DG1001" s="40"/>
      <c r="DH1001" s="40"/>
      <c r="DI1001" s="40"/>
      <c r="DJ1001" s="40"/>
      <c r="DK1001" s="40"/>
      <c r="DL1001" s="40"/>
      <c r="DM1001" s="40"/>
      <c r="DN1001" s="40"/>
      <c r="DO1001" s="40"/>
      <c r="DP1001" s="40"/>
      <c r="DQ1001" s="40"/>
      <c r="DR1001" s="40"/>
      <c r="DS1001" s="40"/>
      <c r="DT1001" s="40"/>
      <c r="DU1001" s="40"/>
      <c r="DV1001" s="40"/>
      <c r="DW1001" s="40"/>
      <c r="DX1001" s="40"/>
      <c r="DY1001" s="40"/>
      <c r="DZ1001" s="40"/>
      <c r="EA1001" s="40"/>
      <c r="EB1001" s="40"/>
      <c r="EC1001" s="40"/>
      <c r="ED1001" s="40"/>
      <c r="EE1001" s="40"/>
      <c r="EF1001" s="40"/>
      <c r="EG1001" s="40"/>
      <c r="EH1001" s="40"/>
      <c r="EI1001" s="40"/>
      <c r="EJ1001" s="40"/>
      <c r="EK1001" s="40"/>
      <c r="EL1001" s="40"/>
      <c r="EM1001" s="40"/>
      <c r="EN1001" s="40"/>
      <c r="EO1001" s="40"/>
      <c r="EP1001" s="40"/>
      <c r="EQ1001" s="40"/>
      <c r="ER1001" s="40"/>
      <c r="ES1001" s="40"/>
      <c r="ET1001" s="40"/>
      <c r="EU1001" s="40"/>
      <c r="EV1001" s="40"/>
      <c r="EW1001" s="40"/>
      <c r="EX1001" s="40"/>
      <c r="EY1001" s="40"/>
      <c r="EZ1001" s="40"/>
      <c r="FA1001" s="40"/>
      <c r="FB1001" s="40"/>
      <c r="FC1001" s="40"/>
      <c r="FD1001" s="40"/>
      <c r="FE1001" s="40"/>
      <c r="FF1001" s="40"/>
      <c r="FG1001" s="40"/>
      <c r="FH1001" s="40"/>
      <c r="FI1001" s="40"/>
      <c r="FJ1001" s="40"/>
      <c r="FK1001" s="40"/>
      <c r="FL1001" s="40"/>
      <c r="FM1001" s="40"/>
      <c r="FN1001" s="40"/>
      <c r="FO1001" s="40"/>
      <c r="FP1001" s="40"/>
      <c r="FQ1001" s="40"/>
      <c r="FR1001" s="40"/>
      <c r="FS1001" s="40"/>
      <c r="FT1001" s="40"/>
      <c r="FU1001" s="40"/>
      <c r="FV1001" s="40"/>
      <c r="FW1001" s="40"/>
      <c r="FX1001" s="40"/>
      <c r="FY1001" s="40"/>
      <c r="FZ1001" s="40"/>
      <c r="GA1001" s="40"/>
      <c r="GB1001" s="40"/>
      <c r="GC1001" s="40"/>
      <c r="GD1001" s="40"/>
      <c r="GE1001" s="41"/>
    </row>
    <row r="1002" spans="1:187" s="25" customFormat="1" ht="20.149999999999999" customHeight="1" x14ac:dyDescent="0.35">
      <c r="A1002" s="204"/>
      <c r="B1002" s="206"/>
      <c r="C1002" s="208"/>
      <c r="D1002" s="208"/>
      <c r="E1002" s="210"/>
      <c r="F1002" s="202"/>
      <c r="G1002" s="26" t="s">
        <v>44</v>
      </c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  <c r="DM1002" s="35"/>
      <c r="DN1002" s="35"/>
      <c r="DO1002" s="35"/>
      <c r="DP1002" s="35"/>
      <c r="DQ1002" s="35"/>
      <c r="DR1002" s="35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  <c r="FL1002" s="35"/>
      <c r="FM1002" s="35"/>
      <c r="FN1002" s="35"/>
      <c r="FO1002" s="35"/>
      <c r="FP1002" s="35"/>
      <c r="FQ1002" s="35"/>
      <c r="FR1002" s="35"/>
      <c r="FS1002" s="35"/>
      <c r="FT1002" s="35"/>
      <c r="FU1002" s="35"/>
      <c r="FV1002" s="35"/>
      <c r="FW1002" s="35"/>
      <c r="FX1002" s="35"/>
      <c r="FY1002" s="35"/>
      <c r="FZ1002" s="35"/>
      <c r="GA1002" s="35"/>
      <c r="GB1002" s="35"/>
      <c r="GC1002" s="35"/>
      <c r="GD1002" s="35"/>
      <c r="GE1002" s="42"/>
    </row>
    <row r="1003" spans="1:187" s="25" customFormat="1" ht="20.149999999999999" customHeight="1" x14ac:dyDescent="0.35">
      <c r="A1003" s="211">
        <f t="shared" si="785"/>
        <v>494</v>
      </c>
      <c r="B1003" s="213" t="str">
        <f ca="1">HYPERLINK("#"&amp;"PAINEL!"&amp;ADDRESS(ROW(PAINEL!$B$40)+$A1003,2),TRIM(INDIRECT("PAINEL!"&amp;ADDRESS(ROW(PAINEL!$B$40)+$A1003,COLUMN(LANÇAMENTOS!C999)))))</f>
        <v/>
      </c>
      <c r="C1003" s="215" t="str">
        <f ca="1">TRIM(INDIRECT("PAINEL!"&amp;ADDRESS(ROW(PAINEL!$B$40)+$A1003,COLUMN(LANÇAMENTOS!E999))))</f>
        <v/>
      </c>
      <c r="D1003" s="215" t="str">
        <f ca="1">TRIM(INDIRECT("PAINEL!"&amp;ADDRESS(ROW(PAINEL!$B$40)+$A1003,COLUMN(LANÇAMENTOS!K999))))</f>
        <v/>
      </c>
      <c r="E1003" s="217"/>
      <c r="F1003" s="199" t="str">
        <f t="shared" ref="F1003" ca="1" si="798">IF(B1003&lt;&gt;"",E1003+SUM(H1003:GE1003)-SUM(H1004:GE1004),"")</f>
        <v/>
      </c>
      <c r="G1003" s="27" t="s">
        <v>43</v>
      </c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36"/>
      <c r="BB1003" s="36"/>
      <c r="BC1003" s="36"/>
      <c r="BD1003" s="36"/>
      <c r="BE1003" s="36"/>
      <c r="BF1003" s="36"/>
      <c r="BG1003" s="36"/>
      <c r="BH1003" s="36"/>
      <c r="BI1003" s="36"/>
      <c r="BJ1003" s="36"/>
      <c r="BK1003" s="36"/>
      <c r="BL1003" s="36"/>
      <c r="BM1003" s="36"/>
      <c r="BN1003" s="36"/>
      <c r="BO1003" s="36"/>
      <c r="BP1003" s="36"/>
      <c r="BQ1003" s="36"/>
      <c r="BR1003" s="36"/>
      <c r="BS1003" s="36"/>
      <c r="BT1003" s="36"/>
      <c r="BU1003" s="36"/>
      <c r="BV1003" s="36"/>
      <c r="BW1003" s="36"/>
      <c r="BX1003" s="36"/>
      <c r="BY1003" s="36"/>
      <c r="BZ1003" s="36"/>
      <c r="CA1003" s="36"/>
      <c r="CB1003" s="36"/>
      <c r="CC1003" s="36"/>
      <c r="CD1003" s="36"/>
      <c r="CE1003" s="36"/>
      <c r="CF1003" s="36"/>
      <c r="CG1003" s="36"/>
      <c r="CH1003" s="36"/>
      <c r="CI1003" s="36"/>
      <c r="CJ1003" s="36"/>
      <c r="CK1003" s="36"/>
      <c r="CL1003" s="36"/>
      <c r="CM1003" s="36"/>
      <c r="CN1003" s="36"/>
      <c r="CO1003" s="36"/>
      <c r="CP1003" s="36"/>
      <c r="CQ1003" s="36"/>
      <c r="CR1003" s="36"/>
      <c r="CS1003" s="36"/>
      <c r="CT1003" s="36"/>
      <c r="CU1003" s="36"/>
      <c r="CV1003" s="36"/>
      <c r="CW1003" s="36"/>
      <c r="CX1003" s="36"/>
      <c r="CY1003" s="36"/>
      <c r="CZ1003" s="36"/>
      <c r="DA1003" s="36"/>
      <c r="DB1003" s="36"/>
      <c r="DC1003" s="36"/>
      <c r="DD1003" s="36"/>
      <c r="DE1003" s="36"/>
      <c r="DF1003" s="36"/>
      <c r="DG1003" s="36"/>
      <c r="DH1003" s="36"/>
      <c r="DI1003" s="36"/>
      <c r="DJ1003" s="36"/>
      <c r="DK1003" s="36"/>
      <c r="DL1003" s="36"/>
      <c r="DM1003" s="36"/>
      <c r="DN1003" s="36"/>
      <c r="DO1003" s="36"/>
      <c r="DP1003" s="36"/>
      <c r="DQ1003" s="36"/>
      <c r="DR1003" s="36"/>
      <c r="DS1003" s="36"/>
      <c r="DT1003" s="36"/>
      <c r="DU1003" s="36"/>
      <c r="DV1003" s="36"/>
      <c r="DW1003" s="36"/>
      <c r="DX1003" s="36"/>
      <c r="DY1003" s="36"/>
      <c r="DZ1003" s="36"/>
      <c r="EA1003" s="36"/>
      <c r="EB1003" s="36"/>
      <c r="EC1003" s="36"/>
      <c r="ED1003" s="36"/>
      <c r="EE1003" s="36"/>
      <c r="EF1003" s="36"/>
      <c r="EG1003" s="36"/>
      <c r="EH1003" s="36"/>
      <c r="EI1003" s="36"/>
      <c r="EJ1003" s="36"/>
      <c r="EK1003" s="36"/>
      <c r="EL1003" s="36"/>
      <c r="EM1003" s="36"/>
      <c r="EN1003" s="36"/>
      <c r="EO1003" s="36"/>
      <c r="EP1003" s="36"/>
      <c r="EQ1003" s="36"/>
      <c r="ER1003" s="36"/>
      <c r="ES1003" s="36"/>
      <c r="ET1003" s="36"/>
      <c r="EU1003" s="36"/>
      <c r="EV1003" s="36"/>
      <c r="EW1003" s="36"/>
      <c r="EX1003" s="36"/>
      <c r="EY1003" s="36"/>
      <c r="EZ1003" s="36"/>
      <c r="FA1003" s="36"/>
      <c r="FB1003" s="36"/>
      <c r="FC1003" s="36"/>
      <c r="FD1003" s="36"/>
      <c r="FE1003" s="36"/>
      <c r="FF1003" s="36"/>
      <c r="FG1003" s="36"/>
      <c r="FH1003" s="36"/>
      <c r="FI1003" s="36"/>
      <c r="FJ1003" s="36"/>
      <c r="FK1003" s="36"/>
      <c r="FL1003" s="36"/>
      <c r="FM1003" s="36"/>
      <c r="FN1003" s="36"/>
      <c r="FO1003" s="36"/>
      <c r="FP1003" s="36"/>
      <c r="FQ1003" s="36"/>
      <c r="FR1003" s="36"/>
      <c r="FS1003" s="36"/>
      <c r="FT1003" s="36"/>
      <c r="FU1003" s="36"/>
      <c r="FV1003" s="36"/>
      <c r="FW1003" s="36"/>
      <c r="FX1003" s="36"/>
      <c r="FY1003" s="36"/>
      <c r="FZ1003" s="36"/>
      <c r="GA1003" s="36"/>
      <c r="GB1003" s="36"/>
      <c r="GC1003" s="36"/>
      <c r="GD1003" s="36"/>
      <c r="GE1003" s="37"/>
    </row>
    <row r="1004" spans="1:187" s="25" customFormat="1" ht="20.149999999999999" customHeight="1" x14ac:dyDescent="0.35">
      <c r="A1004" s="212"/>
      <c r="B1004" s="214"/>
      <c r="C1004" s="216"/>
      <c r="D1004" s="216"/>
      <c r="E1004" s="218"/>
      <c r="F1004" s="200"/>
      <c r="G1004" s="28" t="s">
        <v>44</v>
      </c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8"/>
      <c r="BU1004" s="38"/>
      <c r="BV1004" s="38"/>
      <c r="BW1004" s="38"/>
      <c r="BX1004" s="38"/>
      <c r="BY1004" s="38"/>
      <c r="BZ1004" s="38"/>
      <c r="CA1004" s="38"/>
      <c r="CB1004" s="38"/>
      <c r="CC1004" s="38"/>
      <c r="CD1004" s="38"/>
      <c r="CE1004" s="38"/>
      <c r="CF1004" s="38"/>
      <c r="CG1004" s="38"/>
      <c r="CH1004" s="38"/>
      <c r="CI1004" s="38"/>
      <c r="CJ1004" s="38"/>
      <c r="CK1004" s="38"/>
      <c r="CL1004" s="38"/>
      <c r="CM1004" s="38"/>
      <c r="CN1004" s="38"/>
      <c r="CO1004" s="38"/>
      <c r="CP1004" s="38"/>
      <c r="CQ1004" s="38"/>
      <c r="CR1004" s="38"/>
      <c r="CS1004" s="38"/>
      <c r="CT1004" s="38"/>
      <c r="CU1004" s="38"/>
      <c r="CV1004" s="38"/>
      <c r="CW1004" s="38"/>
      <c r="CX1004" s="38"/>
      <c r="CY1004" s="38"/>
      <c r="CZ1004" s="38"/>
      <c r="DA1004" s="38"/>
      <c r="DB1004" s="38"/>
      <c r="DC1004" s="38"/>
      <c r="DD1004" s="38"/>
      <c r="DE1004" s="38"/>
      <c r="DF1004" s="38"/>
      <c r="DG1004" s="38"/>
      <c r="DH1004" s="38"/>
      <c r="DI1004" s="38"/>
      <c r="DJ1004" s="38"/>
      <c r="DK1004" s="38"/>
      <c r="DL1004" s="38"/>
      <c r="DM1004" s="38"/>
      <c r="DN1004" s="38"/>
      <c r="DO1004" s="38"/>
      <c r="DP1004" s="38"/>
      <c r="DQ1004" s="38"/>
      <c r="DR1004" s="38"/>
      <c r="DS1004" s="38"/>
      <c r="DT1004" s="38"/>
      <c r="DU1004" s="38"/>
      <c r="DV1004" s="38"/>
      <c r="DW1004" s="38"/>
      <c r="DX1004" s="38"/>
      <c r="DY1004" s="38"/>
      <c r="DZ1004" s="38"/>
      <c r="EA1004" s="38"/>
      <c r="EB1004" s="38"/>
      <c r="EC1004" s="38"/>
      <c r="ED1004" s="38"/>
      <c r="EE1004" s="38"/>
      <c r="EF1004" s="38"/>
      <c r="EG1004" s="38"/>
      <c r="EH1004" s="38"/>
      <c r="EI1004" s="38"/>
      <c r="EJ1004" s="38"/>
      <c r="EK1004" s="38"/>
      <c r="EL1004" s="38"/>
      <c r="EM1004" s="38"/>
      <c r="EN1004" s="38"/>
      <c r="EO1004" s="38"/>
      <c r="EP1004" s="38"/>
      <c r="EQ1004" s="38"/>
      <c r="ER1004" s="38"/>
      <c r="ES1004" s="38"/>
      <c r="ET1004" s="38"/>
      <c r="EU1004" s="38"/>
      <c r="EV1004" s="38"/>
      <c r="EW1004" s="38"/>
      <c r="EX1004" s="38"/>
      <c r="EY1004" s="38"/>
      <c r="EZ1004" s="38"/>
      <c r="FA1004" s="38"/>
      <c r="FB1004" s="38"/>
      <c r="FC1004" s="38"/>
      <c r="FD1004" s="38"/>
      <c r="FE1004" s="38"/>
      <c r="FF1004" s="38"/>
      <c r="FG1004" s="38"/>
      <c r="FH1004" s="38"/>
      <c r="FI1004" s="38"/>
      <c r="FJ1004" s="38"/>
      <c r="FK1004" s="38"/>
      <c r="FL1004" s="38"/>
      <c r="FM1004" s="38"/>
      <c r="FN1004" s="38"/>
      <c r="FO1004" s="38"/>
      <c r="FP1004" s="38"/>
      <c r="FQ1004" s="38"/>
      <c r="FR1004" s="38"/>
      <c r="FS1004" s="38"/>
      <c r="FT1004" s="38"/>
      <c r="FU1004" s="38"/>
      <c r="FV1004" s="38"/>
      <c r="FW1004" s="38"/>
      <c r="FX1004" s="38"/>
      <c r="FY1004" s="38"/>
      <c r="FZ1004" s="38"/>
      <c r="GA1004" s="38"/>
      <c r="GB1004" s="38"/>
      <c r="GC1004" s="38"/>
      <c r="GD1004" s="38"/>
      <c r="GE1004" s="39"/>
    </row>
    <row r="1005" spans="1:187" s="25" customFormat="1" ht="20.149999999999999" customHeight="1" x14ac:dyDescent="0.35">
      <c r="A1005" s="203">
        <f t="shared" ref="A1005" si="799">A1003+1</f>
        <v>495</v>
      </c>
      <c r="B1005" s="205" t="str">
        <f ca="1">HYPERLINK("#"&amp;"PAINEL!"&amp;ADDRESS(ROW(PAINEL!$B$40)+$A1005,2),TRIM(INDIRECT("PAINEL!"&amp;ADDRESS(ROW(PAINEL!$B$40)+$A1005,COLUMN(LANÇAMENTOS!C1001)))))</f>
        <v/>
      </c>
      <c r="C1005" s="207" t="str">
        <f ca="1">TRIM(INDIRECT("PAINEL!"&amp;ADDRESS(ROW(PAINEL!$B$40)+$A1005,COLUMN(LANÇAMENTOS!E1001))))</f>
        <v/>
      </c>
      <c r="D1005" s="207" t="str">
        <f ca="1">TRIM(INDIRECT("PAINEL!"&amp;ADDRESS(ROW(PAINEL!$B$40)+$A1005,COLUMN(LANÇAMENTOS!K1001))))</f>
        <v/>
      </c>
      <c r="E1005" s="209"/>
      <c r="F1005" s="201" t="str">
        <f t="shared" ref="F1005" ca="1" si="800">IF(B1005&lt;&gt;"",E1005+SUM(H1005:GE1005)-SUM(H1006:GE1006),"")</f>
        <v/>
      </c>
      <c r="G1005" s="29" t="s">
        <v>43</v>
      </c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  <c r="CH1005" s="40"/>
      <c r="CI1005" s="40"/>
      <c r="CJ1005" s="40"/>
      <c r="CK1005" s="40"/>
      <c r="CL1005" s="40"/>
      <c r="CM1005" s="40"/>
      <c r="CN1005" s="40"/>
      <c r="CO1005" s="40"/>
      <c r="CP1005" s="40"/>
      <c r="CQ1005" s="40"/>
      <c r="CR1005" s="40"/>
      <c r="CS1005" s="40"/>
      <c r="CT1005" s="40"/>
      <c r="CU1005" s="40"/>
      <c r="CV1005" s="40"/>
      <c r="CW1005" s="40"/>
      <c r="CX1005" s="40"/>
      <c r="CY1005" s="40"/>
      <c r="CZ1005" s="40"/>
      <c r="DA1005" s="40"/>
      <c r="DB1005" s="40"/>
      <c r="DC1005" s="40"/>
      <c r="DD1005" s="40"/>
      <c r="DE1005" s="40"/>
      <c r="DF1005" s="40"/>
      <c r="DG1005" s="40"/>
      <c r="DH1005" s="40"/>
      <c r="DI1005" s="40"/>
      <c r="DJ1005" s="40"/>
      <c r="DK1005" s="40"/>
      <c r="DL1005" s="40"/>
      <c r="DM1005" s="40"/>
      <c r="DN1005" s="40"/>
      <c r="DO1005" s="40"/>
      <c r="DP1005" s="40"/>
      <c r="DQ1005" s="40"/>
      <c r="DR1005" s="40"/>
      <c r="DS1005" s="40"/>
      <c r="DT1005" s="40"/>
      <c r="DU1005" s="40"/>
      <c r="DV1005" s="40"/>
      <c r="DW1005" s="40"/>
      <c r="DX1005" s="40"/>
      <c r="DY1005" s="40"/>
      <c r="DZ1005" s="40"/>
      <c r="EA1005" s="40"/>
      <c r="EB1005" s="40"/>
      <c r="EC1005" s="40"/>
      <c r="ED1005" s="40"/>
      <c r="EE1005" s="40"/>
      <c r="EF1005" s="40"/>
      <c r="EG1005" s="40"/>
      <c r="EH1005" s="40"/>
      <c r="EI1005" s="40"/>
      <c r="EJ1005" s="40"/>
      <c r="EK1005" s="40"/>
      <c r="EL1005" s="40"/>
      <c r="EM1005" s="40"/>
      <c r="EN1005" s="40"/>
      <c r="EO1005" s="40"/>
      <c r="EP1005" s="40"/>
      <c r="EQ1005" s="40"/>
      <c r="ER1005" s="40"/>
      <c r="ES1005" s="40"/>
      <c r="ET1005" s="40"/>
      <c r="EU1005" s="40"/>
      <c r="EV1005" s="40"/>
      <c r="EW1005" s="40"/>
      <c r="EX1005" s="40"/>
      <c r="EY1005" s="40"/>
      <c r="EZ1005" s="40"/>
      <c r="FA1005" s="40"/>
      <c r="FB1005" s="40"/>
      <c r="FC1005" s="40"/>
      <c r="FD1005" s="40"/>
      <c r="FE1005" s="40"/>
      <c r="FF1005" s="40"/>
      <c r="FG1005" s="40"/>
      <c r="FH1005" s="40"/>
      <c r="FI1005" s="40"/>
      <c r="FJ1005" s="40"/>
      <c r="FK1005" s="40"/>
      <c r="FL1005" s="40"/>
      <c r="FM1005" s="40"/>
      <c r="FN1005" s="40"/>
      <c r="FO1005" s="40"/>
      <c r="FP1005" s="40"/>
      <c r="FQ1005" s="40"/>
      <c r="FR1005" s="40"/>
      <c r="FS1005" s="40"/>
      <c r="FT1005" s="40"/>
      <c r="FU1005" s="40"/>
      <c r="FV1005" s="40"/>
      <c r="FW1005" s="40"/>
      <c r="FX1005" s="40"/>
      <c r="FY1005" s="40"/>
      <c r="FZ1005" s="40"/>
      <c r="GA1005" s="40"/>
      <c r="GB1005" s="40"/>
      <c r="GC1005" s="40"/>
      <c r="GD1005" s="40"/>
      <c r="GE1005" s="41"/>
    </row>
    <row r="1006" spans="1:187" s="25" customFormat="1" ht="20.149999999999999" customHeight="1" x14ac:dyDescent="0.35">
      <c r="A1006" s="204"/>
      <c r="B1006" s="206"/>
      <c r="C1006" s="208"/>
      <c r="D1006" s="208"/>
      <c r="E1006" s="210"/>
      <c r="F1006" s="202"/>
      <c r="G1006" s="26" t="s">
        <v>44</v>
      </c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  <c r="DM1006" s="35"/>
      <c r="DN1006" s="35"/>
      <c r="DO1006" s="35"/>
      <c r="DP1006" s="35"/>
      <c r="DQ1006" s="35"/>
      <c r="DR1006" s="35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  <c r="FL1006" s="35"/>
      <c r="FM1006" s="35"/>
      <c r="FN1006" s="35"/>
      <c r="FO1006" s="35"/>
      <c r="FP1006" s="35"/>
      <c r="FQ1006" s="35"/>
      <c r="FR1006" s="35"/>
      <c r="FS1006" s="35"/>
      <c r="FT1006" s="35"/>
      <c r="FU1006" s="35"/>
      <c r="FV1006" s="35"/>
      <c r="FW1006" s="35"/>
      <c r="FX1006" s="35"/>
      <c r="FY1006" s="35"/>
      <c r="FZ1006" s="35"/>
      <c r="GA1006" s="35"/>
      <c r="GB1006" s="35"/>
      <c r="GC1006" s="35"/>
      <c r="GD1006" s="35"/>
      <c r="GE1006" s="42"/>
    </row>
    <row r="1007" spans="1:187" s="25" customFormat="1" ht="20.149999999999999" customHeight="1" x14ac:dyDescent="0.35">
      <c r="A1007" s="211">
        <f t="shared" si="785"/>
        <v>496</v>
      </c>
      <c r="B1007" s="213" t="str">
        <f ca="1">HYPERLINK("#"&amp;"PAINEL!"&amp;ADDRESS(ROW(PAINEL!$B$40)+$A1007,2),TRIM(INDIRECT("PAINEL!"&amp;ADDRESS(ROW(PAINEL!$B$40)+$A1007,COLUMN(LANÇAMENTOS!C1003)))))</f>
        <v/>
      </c>
      <c r="C1007" s="215" t="str">
        <f ca="1">TRIM(INDIRECT("PAINEL!"&amp;ADDRESS(ROW(PAINEL!$B$40)+$A1007,COLUMN(LANÇAMENTOS!E1003))))</f>
        <v/>
      </c>
      <c r="D1007" s="215" t="str">
        <f ca="1">TRIM(INDIRECT("PAINEL!"&amp;ADDRESS(ROW(PAINEL!$B$40)+$A1007,COLUMN(LANÇAMENTOS!K1003))))</f>
        <v/>
      </c>
      <c r="E1007" s="217"/>
      <c r="F1007" s="199" t="str">
        <f t="shared" ref="F1007" ca="1" si="801">IF(B1007&lt;&gt;"",E1007+SUM(H1007:GE1007)-SUM(H1008:GE1008),"")</f>
        <v/>
      </c>
      <c r="G1007" s="27" t="s">
        <v>43</v>
      </c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36"/>
      <c r="BB1007" s="36"/>
      <c r="BC1007" s="36"/>
      <c r="BD1007" s="36"/>
      <c r="BE1007" s="36"/>
      <c r="BF1007" s="36"/>
      <c r="BG1007" s="36"/>
      <c r="BH1007" s="36"/>
      <c r="BI1007" s="36"/>
      <c r="BJ1007" s="36"/>
      <c r="BK1007" s="36"/>
      <c r="BL1007" s="36"/>
      <c r="BM1007" s="36"/>
      <c r="BN1007" s="36"/>
      <c r="BO1007" s="36"/>
      <c r="BP1007" s="36"/>
      <c r="BQ1007" s="36"/>
      <c r="BR1007" s="36"/>
      <c r="BS1007" s="36"/>
      <c r="BT1007" s="36"/>
      <c r="BU1007" s="36"/>
      <c r="BV1007" s="36"/>
      <c r="BW1007" s="36"/>
      <c r="BX1007" s="36"/>
      <c r="BY1007" s="36"/>
      <c r="BZ1007" s="36"/>
      <c r="CA1007" s="36"/>
      <c r="CB1007" s="36"/>
      <c r="CC1007" s="36"/>
      <c r="CD1007" s="36"/>
      <c r="CE1007" s="36"/>
      <c r="CF1007" s="36"/>
      <c r="CG1007" s="36"/>
      <c r="CH1007" s="36"/>
      <c r="CI1007" s="36"/>
      <c r="CJ1007" s="36"/>
      <c r="CK1007" s="36"/>
      <c r="CL1007" s="36"/>
      <c r="CM1007" s="36"/>
      <c r="CN1007" s="36"/>
      <c r="CO1007" s="36"/>
      <c r="CP1007" s="36"/>
      <c r="CQ1007" s="36"/>
      <c r="CR1007" s="36"/>
      <c r="CS1007" s="36"/>
      <c r="CT1007" s="36"/>
      <c r="CU1007" s="36"/>
      <c r="CV1007" s="36"/>
      <c r="CW1007" s="36"/>
      <c r="CX1007" s="36"/>
      <c r="CY1007" s="36"/>
      <c r="CZ1007" s="36"/>
      <c r="DA1007" s="36"/>
      <c r="DB1007" s="36"/>
      <c r="DC1007" s="36"/>
      <c r="DD1007" s="36"/>
      <c r="DE1007" s="36"/>
      <c r="DF1007" s="36"/>
      <c r="DG1007" s="36"/>
      <c r="DH1007" s="36"/>
      <c r="DI1007" s="36"/>
      <c r="DJ1007" s="36"/>
      <c r="DK1007" s="36"/>
      <c r="DL1007" s="36"/>
      <c r="DM1007" s="36"/>
      <c r="DN1007" s="36"/>
      <c r="DO1007" s="36"/>
      <c r="DP1007" s="36"/>
      <c r="DQ1007" s="36"/>
      <c r="DR1007" s="36"/>
      <c r="DS1007" s="36"/>
      <c r="DT1007" s="36"/>
      <c r="DU1007" s="36"/>
      <c r="DV1007" s="36"/>
      <c r="DW1007" s="36"/>
      <c r="DX1007" s="36"/>
      <c r="DY1007" s="36"/>
      <c r="DZ1007" s="36"/>
      <c r="EA1007" s="36"/>
      <c r="EB1007" s="36"/>
      <c r="EC1007" s="36"/>
      <c r="ED1007" s="36"/>
      <c r="EE1007" s="36"/>
      <c r="EF1007" s="36"/>
      <c r="EG1007" s="36"/>
      <c r="EH1007" s="36"/>
      <c r="EI1007" s="36"/>
      <c r="EJ1007" s="36"/>
      <c r="EK1007" s="36"/>
      <c r="EL1007" s="36"/>
      <c r="EM1007" s="36"/>
      <c r="EN1007" s="36"/>
      <c r="EO1007" s="36"/>
      <c r="EP1007" s="36"/>
      <c r="EQ1007" s="36"/>
      <c r="ER1007" s="36"/>
      <c r="ES1007" s="36"/>
      <c r="ET1007" s="36"/>
      <c r="EU1007" s="36"/>
      <c r="EV1007" s="36"/>
      <c r="EW1007" s="36"/>
      <c r="EX1007" s="36"/>
      <c r="EY1007" s="36"/>
      <c r="EZ1007" s="36"/>
      <c r="FA1007" s="36"/>
      <c r="FB1007" s="36"/>
      <c r="FC1007" s="36"/>
      <c r="FD1007" s="36"/>
      <c r="FE1007" s="36"/>
      <c r="FF1007" s="36"/>
      <c r="FG1007" s="36"/>
      <c r="FH1007" s="36"/>
      <c r="FI1007" s="36"/>
      <c r="FJ1007" s="36"/>
      <c r="FK1007" s="36"/>
      <c r="FL1007" s="36"/>
      <c r="FM1007" s="36"/>
      <c r="FN1007" s="36"/>
      <c r="FO1007" s="36"/>
      <c r="FP1007" s="36"/>
      <c r="FQ1007" s="36"/>
      <c r="FR1007" s="36"/>
      <c r="FS1007" s="36"/>
      <c r="FT1007" s="36"/>
      <c r="FU1007" s="36"/>
      <c r="FV1007" s="36"/>
      <c r="FW1007" s="36"/>
      <c r="FX1007" s="36"/>
      <c r="FY1007" s="36"/>
      <c r="FZ1007" s="36"/>
      <c r="GA1007" s="36"/>
      <c r="GB1007" s="36"/>
      <c r="GC1007" s="36"/>
      <c r="GD1007" s="36"/>
      <c r="GE1007" s="37"/>
    </row>
    <row r="1008" spans="1:187" s="25" customFormat="1" ht="20.149999999999999" customHeight="1" x14ac:dyDescent="0.35">
      <c r="A1008" s="212"/>
      <c r="B1008" s="214"/>
      <c r="C1008" s="216"/>
      <c r="D1008" s="216"/>
      <c r="E1008" s="218"/>
      <c r="F1008" s="200"/>
      <c r="G1008" s="28" t="s">
        <v>44</v>
      </c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  <c r="BG1008" s="38"/>
      <c r="BH1008" s="38"/>
      <c r="BI1008" s="38"/>
      <c r="BJ1008" s="38"/>
      <c r="BK1008" s="38"/>
      <c r="BL1008" s="38"/>
      <c r="BM1008" s="38"/>
      <c r="BN1008" s="38"/>
      <c r="BO1008" s="38"/>
      <c r="BP1008" s="38"/>
      <c r="BQ1008" s="38"/>
      <c r="BR1008" s="38"/>
      <c r="BS1008" s="38"/>
      <c r="BT1008" s="38"/>
      <c r="BU1008" s="38"/>
      <c r="BV1008" s="38"/>
      <c r="BW1008" s="38"/>
      <c r="BX1008" s="38"/>
      <c r="BY1008" s="38"/>
      <c r="BZ1008" s="38"/>
      <c r="CA1008" s="38"/>
      <c r="CB1008" s="38"/>
      <c r="CC1008" s="38"/>
      <c r="CD1008" s="38"/>
      <c r="CE1008" s="38"/>
      <c r="CF1008" s="38"/>
      <c r="CG1008" s="38"/>
      <c r="CH1008" s="38"/>
      <c r="CI1008" s="38"/>
      <c r="CJ1008" s="38"/>
      <c r="CK1008" s="38"/>
      <c r="CL1008" s="38"/>
      <c r="CM1008" s="38"/>
      <c r="CN1008" s="38"/>
      <c r="CO1008" s="38"/>
      <c r="CP1008" s="38"/>
      <c r="CQ1008" s="38"/>
      <c r="CR1008" s="38"/>
      <c r="CS1008" s="38"/>
      <c r="CT1008" s="38"/>
      <c r="CU1008" s="38"/>
      <c r="CV1008" s="38"/>
      <c r="CW1008" s="38"/>
      <c r="CX1008" s="38"/>
      <c r="CY1008" s="38"/>
      <c r="CZ1008" s="38"/>
      <c r="DA1008" s="38"/>
      <c r="DB1008" s="38"/>
      <c r="DC1008" s="38"/>
      <c r="DD1008" s="38"/>
      <c r="DE1008" s="38"/>
      <c r="DF1008" s="38"/>
      <c r="DG1008" s="38"/>
      <c r="DH1008" s="38"/>
      <c r="DI1008" s="38"/>
      <c r="DJ1008" s="38"/>
      <c r="DK1008" s="38"/>
      <c r="DL1008" s="38"/>
      <c r="DM1008" s="38"/>
      <c r="DN1008" s="38"/>
      <c r="DO1008" s="38"/>
      <c r="DP1008" s="38"/>
      <c r="DQ1008" s="38"/>
      <c r="DR1008" s="38"/>
      <c r="DS1008" s="38"/>
      <c r="DT1008" s="38"/>
      <c r="DU1008" s="38"/>
      <c r="DV1008" s="38"/>
      <c r="DW1008" s="38"/>
      <c r="DX1008" s="38"/>
      <c r="DY1008" s="38"/>
      <c r="DZ1008" s="38"/>
      <c r="EA1008" s="38"/>
      <c r="EB1008" s="38"/>
      <c r="EC1008" s="38"/>
      <c r="ED1008" s="38"/>
      <c r="EE1008" s="38"/>
      <c r="EF1008" s="38"/>
      <c r="EG1008" s="38"/>
      <c r="EH1008" s="38"/>
      <c r="EI1008" s="38"/>
      <c r="EJ1008" s="38"/>
      <c r="EK1008" s="38"/>
      <c r="EL1008" s="38"/>
      <c r="EM1008" s="38"/>
      <c r="EN1008" s="38"/>
      <c r="EO1008" s="38"/>
      <c r="EP1008" s="38"/>
      <c r="EQ1008" s="38"/>
      <c r="ER1008" s="38"/>
      <c r="ES1008" s="38"/>
      <c r="ET1008" s="38"/>
      <c r="EU1008" s="38"/>
      <c r="EV1008" s="38"/>
      <c r="EW1008" s="38"/>
      <c r="EX1008" s="38"/>
      <c r="EY1008" s="38"/>
      <c r="EZ1008" s="38"/>
      <c r="FA1008" s="38"/>
      <c r="FB1008" s="38"/>
      <c r="FC1008" s="38"/>
      <c r="FD1008" s="38"/>
      <c r="FE1008" s="38"/>
      <c r="FF1008" s="38"/>
      <c r="FG1008" s="38"/>
      <c r="FH1008" s="38"/>
      <c r="FI1008" s="38"/>
      <c r="FJ1008" s="38"/>
      <c r="FK1008" s="38"/>
      <c r="FL1008" s="38"/>
      <c r="FM1008" s="38"/>
      <c r="FN1008" s="38"/>
      <c r="FO1008" s="38"/>
      <c r="FP1008" s="38"/>
      <c r="FQ1008" s="38"/>
      <c r="FR1008" s="38"/>
      <c r="FS1008" s="38"/>
      <c r="FT1008" s="38"/>
      <c r="FU1008" s="38"/>
      <c r="FV1008" s="38"/>
      <c r="FW1008" s="38"/>
      <c r="FX1008" s="38"/>
      <c r="FY1008" s="38"/>
      <c r="FZ1008" s="38"/>
      <c r="GA1008" s="38"/>
      <c r="GB1008" s="38"/>
      <c r="GC1008" s="38"/>
      <c r="GD1008" s="38"/>
      <c r="GE1008" s="39"/>
    </row>
    <row r="1009" spans="1:187" s="25" customFormat="1" ht="20.149999999999999" customHeight="1" x14ac:dyDescent="0.35">
      <c r="A1009" s="203">
        <f t="shared" ref="A1009" si="802">A1007+1</f>
        <v>497</v>
      </c>
      <c r="B1009" s="205" t="str">
        <f ca="1">HYPERLINK("#"&amp;"PAINEL!"&amp;ADDRESS(ROW(PAINEL!$B$40)+$A1009,2),TRIM(INDIRECT("PAINEL!"&amp;ADDRESS(ROW(PAINEL!$B$40)+$A1009,COLUMN(LANÇAMENTOS!C1005)))))</f>
        <v/>
      </c>
      <c r="C1009" s="207" t="str">
        <f ca="1">TRIM(INDIRECT("PAINEL!"&amp;ADDRESS(ROW(PAINEL!$B$40)+$A1009,COLUMN(LANÇAMENTOS!E1005))))</f>
        <v/>
      </c>
      <c r="D1009" s="207" t="str">
        <f ca="1">TRIM(INDIRECT("PAINEL!"&amp;ADDRESS(ROW(PAINEL!$B$40)+$A1009,COLUMN(LANÇAMENTOS!K1005))))</f>
        <v/>
      </c>
      <c r="E1009" s="209"/>
      <c r="F1009" s="201" t="str">
        <f t="shared" ref="F1009" ca="1" si="803">IF(B1009&lt;&gt;"",E1009+SUM(H1009:GE1009)-SUM(H1010:GE1010),"")</f>
        <v/>
      </c>
      <c r="G1009" s="29" t="s">
        <v>43</v>
      </c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  <c r="CH1009" s="40"/>
      <c r="CI1009" s="40"/>
      <c r="CJ1009" s="40"/>
      <c r="CK1009" s="40"/>
      <c r="CL1009" s="40"/>
      <c r="CM1009" s="40"/>
      <c r="CN1009" s="40"/>
      <c r="CO1009" s="40"/>
      <c r="CP1009" s="40"/>
      <c r="CQ1009" s="40"/>
      <c r="CR1009" s="40"/>
      <c r="CS1009" s="40"/>
      <c r="CT1009" s="40"/>
      <c r="CU1009" s="40"/>
      <c r="CV1009" s="40"/>
      <c r="CW1009" s="40"/>
      <c r="CX1009" s="40"/>
      <c r="CY1009" s="40"/>
      <c r="CZ1009" s="40"/>
      <c r="DA1009" s="40"/>
      <c r="DB1009" s="40"/>
      <c r="DC1009" s="40"/>
      <c r="DD1009" s="40"/>
      <c r="DE1009" s="40"/>
      <c r="DF1009" s="40"/>
      <c r="DG1009" s="40"/>
      <c r="DH1009" s="40"/>
      <c r="DI1009" s="40"/>
      <c r="DJ1009" s="40"/>
      <c r="DK1009" s="40"/>
      <c r="DL1009" s="40"/>
      <c r="DM1009" s="40"/>
      <c r="DN1009" s="40"/>
      <c r="DO1009" s="40"/>
      <c r="DP1009" s="40"/>
      <c r="DQ1009" s="40"/>
      <c r="DR1009" s="40"/>
      <c r="DS1009" s="40"/>
      <c r="DT1009" s="40"/>
      <c r="DU1009" s="40"/>
      <c r="DV1009" s="40"/>
      <c r="DW1009" s="40"/>
      <c r="DX1009" s="40"/>
      <c r="DY1009" s="40"/>
      <c r="DZ1009" s="40"/>
      <c r="EA1009" s="40"/>
      <c r="EB1009" s="40"/>
      <c r="EC1009" s="40"/>
      <c r="ED1009" s="40"/>
      <c r="EE1009" s="40"/>
      <c r="EF1009" s="40"/>
      <c r="EG1009" s="40"/>
      <c r="EH1009" s="40"/>
      <c r="EI1009" s="40"/>
      <c r="EJ1009" s="40"/>
      <c r="EK1009" s="40"/>
      <c r="EL1009" s="40"/>
      <c r="EM1009" s="40"/>
      <c r="EN1009" s="40"/>
      <c r="EO1009" s="40"/>
      <c r="EP1009" s="40"/>
      <c r="EQ1009" s="40"/>
      <c r="ER1009" s="40"/>
      <c r="ES1009" s="40"/>
      <c r="ET1009" s="40"/>
      <c r="EU1009" s="40"/>
      <c r="EV1009" s="40"/>
      <c r="EW1009" s="40"/>
      <c r="EX1009" s="40"/>
      <c r="EY1009" s="40"/>
      <c r="EZ1009" s="40"/>
      <c r="FA1009" s="40"/>
      <c r="FB1009" s="40"/>
      <c r="FC1009" s="40"/>
      <c r="FD1009" s="40"/>
      <c r="FE1009" s="40"/>
      <c r="FF1009" s="40"/>
      <c r="FG1009" s="40"/>
      <c r="FH1009" s="40"/>
      <c r="FI1009" s="40"/>
      <c r="FJ1009" s="40"/>
      <c r="FK1009" s="40"/>
      <c r="FL1009" s="40"/>
      <c r="FM1009" s="40"/>
      <c r="FN1009" s="40"/>
      <c r="FO1009" s="40"/>
      <c r="FP1009" s="40"/>
      <c r="FQ1009" s="40"/>
      <c r="FR1009" s="40"/>
      <c r="FS1009" s="40"/>
      <c r="FT1009" s="40"/>
      <c r="FU1009" s="40"/>
      <c r="FV1009" s="40"/>
      <c r="FW1009" s="40"/>
      <c r="FX1009" s="40"/>
      <c r="FY1009" s="40"/>
      <c r="FZ1009" s="40"/>
      <c r="GA1009" s="40"/>
      <c r="GB1009" s="40"/>
      <c r="GC1009" s="40"/>
      <c r="GD1009" s="40"/>
      <c r="GE1009" s="41"/>
    </row>
    <row r="1010" spans="1:187" s="25" customFormat="1" ht="20.149999999999999" customHeight="1" x14ac:dyDescent="0.35">
      <c r="A1010" s="204"/>
      <c r="B1010" s="206"/>
      <c r="C1010" s="208"/>
      <c r="D1010" s="208"/>
      <c r="E1010" s="210"/>
      <c r="F1010" s="202"/>
      <c r="G1010" s="26" t="s">
        <v>44</v>
      </c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  <c r="DM1010" s="35"/>
      <c r="DN1010" s="35"/>
      <c r="DO1010" s="35"/>
      <c r="DP1010" s="35"/>
      <c r="DQ1010" s="35"/>
      <c r="DR1010" s="35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  <c r="FL1010" s="35"/>
      <c r="FM1010" s="35"/>
      <c r="FN1010" s="35"/>
      <c r="FO1010" s="35"/>
      <c r="FP1010" s="35"/>
      <c r="FQ1010" s="35"/>
      <c r="FR1010" s="35"/>
      <c r="FS1010" s="35"/>
      <c r="FT1010" s="35"/>
      <c r="FU1010" s="35"/>
      <c r="FV1010" s="35"/>
      <c r="FW1010" s="35"/>
      <c r="FX1010" s="35"/>
      <c r="FY1010" s="35"/>
      <c r="FZ1010" s="35"/>
      <c r="GA1010" s="35"/>
      <c r="GB1010" s="35"/>
      <c r="GC1010" s="35"/>
      <c r="GD1010" s="35"/>
      <c r="GE1010" s="42"/>
    </row>
    <row r="1011" spans="1:187" s="25" customFormat="1" ht="20.149999999999999" customHeight="1" x14ac:dyDescent="0.35">
      <c r="A1011" s="211">
        <f t="shared" si="785"/>
        <v>498</v>
      </c>
      <c r="B1011" s="213" t="str">
        <f ca="1">HYPERLINK("#"&amp;"PAINEL!"&amp;ADDRESS(ROW(PAINEL!$B$40)+$A1011,2),TRIM(INDIRECT("PAINEL!"&amp;ADDRESS(ROW(PAINEL!$B$40)+$A1011,COLUMN(LANÇAMENTOS!C1007)))))</f>
        <v/>
      </c>
      <c r="C1011" s="215" t="str">
        <f ca="1">TRIM(INDIRECT("PAINEL!"&amp;ADDRESS(ROW(PAINEL!$B$40)+$A1011,COLUMN(LANÇAMENTOS!E1007))))</f>
        <v/>
      </c>
      <c r="D1011" s="215" t="str">
        <f ca="1">TRIM(INDIRECT("PAINEL!"&amp;ADDRESS(ROW(PAINEL!$B$40)+$A1011,COLUMN(LANÇAMENTOS!K1007))))</f>
        <v/>
      </c>
      <c r="E1011" s="217"/>
      <c r="F1011" s="199" t="str">
        <f t="shared" ref="F1011" ca="1" si="804">IF(B1011&lt;&gt;"",E1011+SUM(H1011:GE1011)-SUM(H1012:GE1012),"")</f>
        <v/>
      </c>
      <c r="G1011" s="27" t="s">
        <v>43</v>
      </c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36"/>
      <c r="BB1011" s="36"/>
      <c r="BC1011" s="36"/>
      <c r="BD1011" s="36"/>
      <c r="BE1011" s="36"/>
      <c r="BF1011" s="36"/>
      <c r="BG1011" s="36"/>
      <c r="BH1011" s="36"/>
      <c r="BI1011" s="36"/>
      <c r="BJ1011" s="36"/>
      <c r="BK1011" s="36"/>
      <c r="BL1011" s="36"/>
      <c r="BM1011" s="36"/>
      <c r="BN1011" s="36"/>
      <c r="BO1011" s="36"/>
      <c r="BP1011" s="36"/>
      <c r="BQ1011" s="36"/>
      <c r="BR1011" s="36"/>
      <c r="BS1011" s="36"/>
      <c r="BT1011" s="36"/>
      <c r="BU1011" s="36"/>
      <c r="BV1011" s="36"/>
      <c r="BW1011" s="36"/>
      <c r="BX1011" s="36"/>
      <c r="BY1011" s="36"/>
      <c r="BZ1011" s="36"/>
      <c r="CA1011" s="36"/>
      <c r="CB1011" s="36"/>
      <c r="CC1011" s="36"/>
      <c r="CD1011" s="36"/>
      <c r="CE1011" s="36"/>
      <c r="CF1011" s="36"/>
      <c r="CG1011" s="36"/>
      <c r="CH1011" s="36"/>
      <c r="CI1011" s="36"/>
      <c r="CJ1011" s="36"/>
      <c r="CK1011" s="36"/>
      <c r="CL1011" s="36"/>
      <c r="CM1011" s="36"/>
      <c r="CN1011" s="36"/>
      <c r="CO1011" s="36"/>
      <c r="CP1011" s="36"/>
      <c r="CQ1011" s="36"/>
      <c r="CR1011" s="36"/>
      <c r="CS1011" s="36"/>
      <c r="CT1011" s="36"/>
      <c r="CU1011" s="36"/>
      <c r="CV1011" s="36"/>
      <c r="CW1011" s="36"/>
      <c r="CX1011" s="36"/>
      <c r="CY1011" s="36"/>
      <c r="CZ1011" s="36"/>
      <c r="DA1011" s="36"/>
      <c r="DB1011" s="36"/>
      <c r="DC1011" s="36"/>
      <c r="DD1011" s="36"/>
      <c r="DE1011" s="36"/>
      <c r="DF1011" s="36"/>
      <c r="DG1011" s="36"/>
      <c r="DH1011" s="36"/>
      <c r="DI1011" s="36"/>
      <c r="DJ1011" s="36"/>
      <c r="DK1011" s="36"/>
      <c r="DL1011" s="36"/>
      <c r="DM1011" s="36"/>
      <c r="DN1011" s="36"/>
      <c r="DO1011" s="36"/>
      <c r="DP1011" s="36"/>
      <c r="DQ1011" s="36"/>
      <c r="DR1011" s="36"/>
      <c r="DS1011" s="36"/>
      <c r="DT1011" s="36"/>
      <c r="DU1011" s="36"/>
      <c r="DV1011" s="36"/>
      <c r="DW1011" s="36"/>
      <c r="DX1011" s="36"/>
      <c r="DY1011" s="36"/>
      <c r="DZ1011" s="36"/>
      <c r="EA1011" s="36"/>
      <c r="EB1011" s="36"/>
      <c r="EC1011" s="36"/>
      <c r="ED1011" s="36"/>
      <c r="EE1011" s="36"/>
      <c r="EF1011" s="36"/>
      <c r="EG1011" s="36"/>
      <c r="EH1011" s="36"/>
      <c r="EI1011" s="36"/>
      <c r="EJ1011" s="36"/>
      <c r="EK1011" s="36"/>
      <c r="EL1011" s="36"/>
      <c r="EM1011" s="36"/>
      <c r="EN1011" s="36"/>
      <c r="EO1011" s="36"/>
      <c r="EP1011" s="36"/>
      <c r="EQ1011" s="36"/>
      <c r="ER1011" s="36"/>
      <c r="ES1011" s="36"/>
      <c r="ET1011" s="36"/>
      <c r="EU1011" s="36"/>
      <c r="EV1011" s="36"/>
      <c r="EW1011" s="36"/>
      <c r="EX1011" s="36"/>
      <c r="EY1011" s="36"/>
      <c r="EZ1011" s="36"/>
      <c r="FA1011" s="36"/>
      <c r="FB1011" s="36"/>
      <c r="FC1011" s="36"/>
      <c r="FD1011" s="36"/>
      <c r="FE1011" s="36"/>
      <c r="FF1011" s="36"/>
      <c r="FG1011" s="36"/>
      <c r="FH1011" s="36"/>
      <c r="FI1011" s="36"/>
      <c r="FJ1011" s="36"/>
      <c r="FK1011" s="36"/>
      <c r="FL1011" s="36"/>
      <c r="FM1011" s="36"/>
      <c r="FN1011" s="36"/>
      <c r="FO1011" s="36"/>
      <c r="FP1011" s="36"/>
      <c r="FQ1011" s="36"/>
      <c r="FR1011" s="36"/>
      <c r="FS1011" s="36"/>
      <c r="FT1011" s="36"/>
      <c r="FU1011" s="36"/>
      <c r="FV1011" s="36"/>
      <c r="FW1011" s="36"/>
      <c r="FX1011" s="36"/>
      <c r="FY1011" s="36"/>
      <c r="FZ1011" s="36"/>
      <c r="GA1011" s="36"/>
      <c r="GB1011" s="36"/>
      <c r="GC1011" s="36"/>
      <c r="GD1011" s="36"/>
      <c r="GE1011" s="37"/>
    </row>
    <row r="1012" spans="1:187" s="25" customFormat="1" ht="20.149999999999999" customHeight="1" x14ac:dyDescent="0.35">
      <c r="A1012" s="212"/>
      <c r="B1012" s="214"/>
      <c r="C1012" s="216"/>
      <c r="D1012" s="216"/>
      <c r="E1012" s="218"/>
      <c r="F1012" s="200"/>
      <c r="G1012" s="28" t="s">
        <v>44</v>
      </c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  <c r="BF1012" s="38"/>
      <c r="BG1012" s="38"/>
      <c r="BH1012" s="38"/>
      <c r="BI1012" s="38"/>
      <c r="BJ1012" s="38"/>
      <c r="BK1012" s="38"/>
      <c r="BL1012" s="38"/>
      <c r="BM1012" s="38"/>
      <c r="BN1012" s="38"/>
      <c r="BO1012" s="38"/>
      <c r="BP1012" s="38"/>
      <c r="BQ1012" s="38"/>
      <c r="BR1012" s="38"/>
      <c r="BS1012" s="38"/>
      <c r="BT1012" s="38"/>
      <c r="BU1012" s="38"/>
      <c r="BV1012" s="38"/>
      <c r="BW1012" s="38"/>
      <c r="BX1012" s="38"/>
      <c r="BY1012" s="38"/>
      <c r="BZ1012" s="38"/>
      <c r="CA1012" s="38"/>
      <c r="CB1012" s="38"/>
      <c r="CC1012" s="38"/>
      <c r="CD1012" s="38"/>
      <c r="CE1012" s="38"/>
      <c r="CF1012" s="38"/>
      <c r="CG1012" s="38"/>
      <c r="CH1012" s="38"/>
      <c r="CI1012" s="38"/>
      <c r="CJ1012" s="38"/>
      <c r="CK1012" s="38"/>
      <c r="CL1012" s="38"/>
      <c r="CM1012" s="38"/>
      <c r="CN1012" s="38"/>
      <c r="CO1012" s="38"/>
      <c r="CP1012" s="38"/>
      <c r="CQ1012" s="38"/>
      <c r="CR1012" s="38"/>
      <c r="CS1012" s="38"/>
      <c r="CT1012" s="38"/>
      <c r="CU1012" s="38"/>
      <c r="CV1012" s="38"/>
      <c r="CW1012" s="38"/>
      <c r="CX1012" s="38"/>
      <c r="CY1012" s="38"/>
      <c r="CZ1012" s="38"/>
      <c r="DA1012" s="38"/>
      <c r="DB1012" s="38"/>
      <c r="DC1012" s="38"/>
      <c r="DD1012" s="38"/>
      <c r="DE1012" s="38"/>
      <c r="DF1012" s="38"/>
      <c r="DG1012" s="38"/>
      <c r="DH1012" s="38"/>
      <c r="DI1012" s="38"/>
      <c r="DJ1012" s="38"/>
      <c r="DK1012" s="38"/>
      <c r="DL1012" s="38"/>
      <c r="DM1012" s="38"/>
      <c r="DN1012" s="38"/>
      <c r="DO1012" s="38"/>
      <c r="DP1012" s="38"/>
      <c r="DQ1012" s="38"/>
      <c r="DR1012" s="38"/>
      <c r="DS1012" s="38"/>
      <c r="DT1012" s="38"/>
      <c r="DU1012" s="38"/>
      <c r="DV1012" s="38"/>
      <c r="DW1012" s="38"/>
      <c r="DX1012" s="38"/>
      <c r="DY1012" s="38"/>
      <c r="DZ1012" s="38"/>
      <c r="EA1012" s="38"/>
      <c r="EB1012" s="38"/>
      <c r="EC1012" s="38"/>
      <c r="ED1012" s="38"/>
      <c r="EE1012" s="38"/>
      <c r="EF1012" s="38"/>
      <c r="EG1012" s="38"/>
      <c r="EH1012" s="38"/>
      <c r="EI1012" s="38"/>
      <c r="EJ1012" s="38"/>
      <c r="EK1012" s="38"/>
      <c r="EL1012" s="38"/>
      <c r="EM1012" s="38"/>
      <c r="EN1012" s="38"/>
      <c r="EO1012" s="38"/>
      <c r="EP1012" s="38"/>
      <c r="EQ1012" s="38"/>
      <c r="ER1012" s="38"/>
      <c r="ES1012" s="38"/>
      <c r="ET1012" s="38"/>
      <c r="EU1012" s="38"/>
      <c r="EV1012" s="38"/>
      <c r="EW1012" s="38"/>
      <c r="EX1012" s="38"/>
      <c r="EY1012" s="38"/>
      <c r="EZ1012" s="38"/>
      <c r="FA1012" s="38"/>
      <c r="FB1012" s="38"/>
      <c r="FC1012" s="38"/>
      <c r="FD1012" s="38"/>
      <c r="FE1012" s="38"/>
      <c r="FF1012" s="38"/>
      <c r="FG1012" s="38"/>
      <c r="FH1012" s="38"/>
      <c r="FI1012" s="38"/>
      <c r="FJ1012" s="38"/>
      <c r="FK1012" s="38"/>
      <c r="FL1012" s="38"/>
      <c r="FM1012" s="38"/>
      <c r="FN1012" s="38"/>
      <c r="FO1012" s="38"/>
      <c r="FP1012" s="38"/>
      <c r="FQ1012" s="38"/>
      <c r="FR1012" s="38"/>
      <c r="FS1012" s="38"/>
      <c r="FT1012" s="38"/>
      <c r="FU1012" s="38"/>
      <c r="FV1012" s="38"/>
      <c r="FW1012" s="38"/>
      <c r="FX1012" s="38"/>
      <c r="FY1012" s="38"/>
      <c r="FZ1012" s="38"/>
      <c r="GA1012" s="38"/>
      <c r="GB1012" s="38"/>
      <c r="GC1012" s="38"/>
      <c r="GD1012" s="38"/>
      <c r="GE1012" s="39"/>
    </row>
    <row r="1013" spans="1:187" s="25" customFormat="1" ht="20.149999999999999" customHeight="1" x14ac:dyDescent="0.35">
      <c r="A1013" s="203">
        <f t="shared" ref="A1013" si="805">A1011+1</f>
        <v>499</v>
      </c>
      <c r="B1013" s="205" t="str">
        <f ca="1">HYPERLINK("#"&amp;"PAINEL!"&amp;ADDRESS(ROW(PAINEL!$B$40)+$A1013,2),TRIM(INDIRECT("PAINEL!"&amp;ADDRESS(ROW(PAINEL!$B$40)+$A1013,COLUMN(LANÇAMENTOS!C1009)))))</f>
        <v/>
      </c>
      <c r="C1013" s="207" t="str">
        <f ca="1">TRIM(INDIRECT("PAINEL!"&amp;ADDRESS(ROW(PAINEL!$B$40)+$A1013,COLUMN(LANÇAMENTOS!E1009))))</f>
        <v/>
      </c>
      <c r="D1013" s="207" t="str">
        <f ca="1">TRIM(INDIRECT("PAINEL!"&amp;ADDRESS(ROW(PAINEL!$B$40)+$A1013,COLUMN(LANÇAMENTOS!K1009))))</f>
        <v/>
      </c>
      <c r="E1013" s="209"/>
      <c r="F1013" s="201" t="str">
        <f t="shared" ref="F1013" ca="1" si="806">IF(B1013&lt;&gt;"",E1013+SUM(H1013:GE1013)-SUM(H1014:GE1014),"")</f>
        <v/>
      </c>
      <c r="G1013" s="29" t="s">
        <v>43</v>
      </c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  <c r="CH1013" s="40"/>
      <c r="CI1013" s="40"/>
      <c r="CJ1013" s="40"/>
      <c r="CK1013" s="40"/>
      <c r="CL1013" s="40"/>
      <c r="CM1013" s="40"/>
      <c r="CN1013" s="40"/>
      <c r="CO1013" s="40"/>
      <c r="CP1013" s="40"/>
      <c r="CQ1013" s="40"/>
      <c r="CR1013" s="40"/>
      <c r="CS1013" s="40"/>
      <c r="CT1013" s="40"/>
      <c r="CU1013" s="40"/>
      <c r="CV1013" s="40"/>
      <c r="CW1013" s="40"/>
      <c r="CX1013" s="40"/>
      <c r="CY1013" s="40"/>
      <c r="CZ1013" s="40"/>
      <c r="DA1013" s="40"/>
      <c r="DB1013" s="40"/>
      <c r="DC1013" s="40"/>
      <c r="DD1013" s="40"/>
      <c r="DE1013" s="40"/>
      <c r="DF1013" s="40"/>
      <c r="DG1013" s="40"/>
      <c r="DH1013" s="40"/>
      <c r="DI1013" s="40"/>
      <c r="DJ1013" s="40"/>
      <c r="DK1013" s="40"/>
      <c r="DL1013" s="40"/>
      <c r="DM1013" s="40"/>
      <c r="DN1013" s="40"/>
      <c r="DO1013" s="40"/>
      <c r="DP1013" s="40"/>
      <c r="DQ1013" s="40"/>
      <c r="DR1013" s="40"/>
      <c r="DS1013" s="40"/>
      <c r="DT1013" s="40"/>
      <c r="DU1013" s="40"/>
      <c r="DV1013" s="40"/>
      <c r="DW1013" s="40"/>
      <c r="DX1013" s="40"/>
      <c r="DY1013" s="40"/>
      <c r="DZ1013" s="40"/>
      <c r="EA1013" s="40"/>
      <c r="EB1013" s="40"/>
      <c r="EC1013" s="40"/>
      <c r="ED1013" s="40"/>
      <c r="EE1013" s="40"/>
      <c r="EF1013" s="40"/>
      <c r="EG1013" s="40"/>
      <c r="EH1013" s="40"/>
      <c r="EI1013" s="40"/>
      <c r="EJ1013" s="40"/>
      <c r="EK1013" s="40"/>
      <c r="EL1013" s="40"/>
      <c r="EM1013" s="40"/>
      <c r="EN1013" s="40"/>
      <c r="EO1013" s="40"/>
      <c r="EP1013" s="40"/>
      <c r="EQ1013" s="40"/>
      <c r="ER1013" s="40"/>
      <c r="ES1013" s="40"/>
      <c r="ET1013" s="40"/>
      <c r="EU1013" s="40"/>
      <c r="EV1013" s="40"/>
      <c r="EW1013" s="40"/>
      <c r="EX1013" s="40"/>
      <c r="EY1013" s="40"/>
      <c r="EZ1013" s="40"/>
      <c r="FA1013" s="40"/>
      <c r="FB1013" s="40"/>
      <c r="FC1013" s="40"/>
      <c r="FD1013" s="40"/>
      <c r="FE1013" s="40"/>
      <c r="FF1013" s="40"/>
      <c r="FG1013" s="40"/>
      <c r="FH1013" s="40"/>
      <c r="FI1013" s="40"/>
      <c r="FJ1013" s="40"/>
      <c r="FK1013" s="40"/>
      <c r="FL1013" s="40"/>
      <c r="FM1013" s="40"/>
      <c r="FN1013" s="40"/>
      <c r="FO1013" s="40"/>
      <c r="FP1013" s="40"/>
      <c r="FQ1013" s="40"/>
      <c r="FR1013" s="40"/>
      <c r="FS1013" s="40"/>
      <c r="FT1013" s="40"/>
      <c r="FU1013" s="40"/>
      <c r="FV1013" s="40"/>
      <c r="FW1013" s="40"/>
      <c r="FX1013" s="40"/>
      <c r="FY1013" s="40"/>
      <c r="FZ1013" s="40"/>
      <c r="GA1013" s="40"/>
      <c r="GB1013" s="40"/>
      <c r="GC1013" s="40"/>
      <c r="GD1013" s="40"/>
      <c r="GE1013" s="41"/>
    </row>
    <row r="1014" spans="1:187" s="25" customFormat="1" ht="20.149999999999999" customHeight="1" x14ac:dyDescent="0.35">
      <c r="A1014" s="204"/>
      <c r="B1014" s="206"/>
      <c r="C1014" s="208"/>
      <c r="D1014" s="208"/>
      <c r="E1014" s="210"/>
      <c r="F1014" s="202"/>
      <c r="G1014" s="26" t="s">
        <v>44</v>
      </c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  <c r="DM1014" s="35"/>
      <c r="DN1014" s="35"/>
      <c r="DO1014" s="35"/>
      <c r="DP1014" s="35"/>
      <c r="DQ1014" s="35"/>
      <c r="DR1014" s="35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  <c r="FL1014" s="35"/>
      <c r="FM1014" s="35"/>
      <c r="FN1014" s="35"/>
      <c r="FO1014" s="35"/>
      <c r="FP1014" s="35"/>
      <c r="FQ1014" s="35"/>
      <c r="FR1014" s="35"/>
      <c r="FS1014" s="35"/>
      <c r="FT1014" s="35"/>
      <c r="FU1014" s="35"/>
      <c r="FV1014" s="35"/>
      <c r="FW1014" s="35"/>
      <c r="FX1014" s="35"/>
      <c r="FY1014" s="35"/>
      <c r="FZ1014" s="35"/>
      <c r="GA1014" s="35"/>
      <c r="GB1014" s="35"/>
      <c r="GC1014" s="35"/>
      <c r="GD1014" s="35"/>
      <c r="GE1014" s="42"/>
    </row>
    <row r="1015" spans="1:187" s="25" customFormat="1" ht="20.149999999999999" customHeight="1" x14ac:dyDescent="0.35">
      <c r="A1015" s="211">
        <f t="shared" si="785"/>
        <v>500</v>
      </c>
      <c r="B1015" s="213" t="str">
        <f ca="1">HYPERLINK("#"&amp;"PAINEL!"&amp;ADDRESS(ROW(PAINEL!$B$40)+$A1015,2),TRIM(INDIRECT("PAINEL!"&amp;ADDRESS(ROW(PAINEL!$B$40)+$A1015,COLUMN(LANÇAMENTOS!C1011)))))</f>
        <v/>
      </c>
      <c r="C1015" s="215" t="str">
        <f ca="1">TRIM(INDIRECT("PAINEL!"&amp;ADDRESS(ROW(PAINEL!$B$40)+$A1015,COLUMN(LANÇAMENTOS!E1011))))</f>
        <v/>
      </c>
      <c r="D1015" s="215" t="str">
        <f ca="1">TRIM(INDIRECT("PAINEL!"&amp;ADDRESS(ROW(PAINEL!$B$40)+$A1015,COLUMN(LANÇAMENTOS!K1011))))</f>
        <v/>
      </c>
      <c r="E1015" s="217"/>
      <c r="F1015" s="199" t="str">
        <f t="shared" ref="F1015" ca="1" si="807">IF(B1015&lt;&gt;"",E1015+SUM(H1015:GE1015)-SUM(H1016:GE1016),"")</f>
        <v/>
      </c>
      <c r="G1015" s="27" t="s">
        <v>43</v>
      </c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36"/>
      <c r="BB1015" s="36"/>
      <c r="BC1015" s="36"/>
      <c r="BD1015" s="36"/>
      <c r="BE1015" s="36"/>
      <c r="BF1015" s="36"/>
      <c r="BG1015" s="36"/>
      <c r="BH1015" s="36"/>
      <c r="BI1015" s="36"/>
      <c r="BJ1015" s="36"/>
      <c r="BK1015" s="36"/>
      <c r="BL1015" s="36"/>
      <c r="BM1015" s="36"/>
      <c r="BN1015" s="36"/>
      <c r="BO1015" s="36"/>
      <c r="BP1015" s="36"/>
      <c r="BQ1015" s="36"/>
      <c r="BR1015" s="36"/>
      <c r="BS1015" s="36"/>
      <c r="BT1015" s="36"/>
      <c r="BU1015" s="36"/>
      <c r="BV1015" s="36"/>
      <c r="BW1015" s="36"/>
      <c r="BX1015" s="36"/>
      <c r="BY1015" s="36"/>
      <c r="BZ1015" s="36"/>
      <c r="CA1015" s="36"/>
      <c r="CB1015" s="36"/>
      <c r="CC1015" s="36"/>
      <c r="CD1015" s="36"/>
      <c r="CE1015" s="36"/>
      <c r="CF1015" s="36"/>
      <c r="CG1015" s="36"/>
      <c r="CH1015" s="36"/>
      <c r="CI1015" s="36"/>
      <c r="CJ1015" s="36"/>
      <c r="CK1015" s="36"/>
      <c r="CL1015" s="36"/>
      <c r="CM1015" s="36"/>
      <c r="CN1015" s="36"/>
      <c r="CO1015" s="36"/>
      <c r="CP1015" s="36"/>
      <c r="CQ1015" s="36"/>
      <c r="CR1015" s="36"/>
      <c r="CS1015" s="36"/>
      <c r="CT1015" s="36"/>
      <c r="CU1015" s="36"/>
      <c r="CV1015" s="36"/>
      <c r="CW1015" s="36"/>
      <c r="CX1015" s="36"/>
      <c r="CY1015" s="36"/>
      <c r="CZ1015" s="36"/>
      <c r="DA1015" s="36"/>
      <c r="DB1015" s="36"/>
      <c r="DC1015" s="36"/>
      <c r="DD1015" s="36"/>
      <c r="DE1015" s="36"/>
      <c r="DF1015" s="36"/>
      <c r="DG1015" s="36"/>
      <c r="DH1015" s="36"/>
      <c r="DI1015" s="36"/>
      <c r="DJ1015" s="36"/>
      <c r="DK1015" s="36"/>
      <c r="DL1015" s="36"/>
      <c r="DM1015" s="36"/>
      <c r="DN1015" s="36"/>
      <c r="DO1015" s="36"/>
      <c r="DP1015" s="36"/>
      <c r="DQ1015" s="36"/>
      <c r="DR1015" s="36"/>
      <c r="DS1015" s="36"/>
      <c r="DT1015" s="36"/>
      <c r="DU1015" s="36"/>
      <c r="DV1015" s="36"/>
      <c r="DW1015" s="36"/>
      <c r="DX1015" s="36"/>
      <c r="DY1015" s="36"/>
      <c r="DZ1015" s="36"/>
      <c r="EA1015" s="36"/>
      <c r="EB1015" s="36"/>
      <c r="EC1015" s="36"/>
      <c r="ED1015" s="36"/>
      <c r="EE1015" s="36"/>
      <c r="EF1015" s="36"/>
      <c r="EG1015" s="36"/>
      <c r="EH1015" s="36"/>
      <c r="EI1015" s="36"/>
      <c r="EJ1015" s="36"/>
      <c r="EK1015" s="36"/>
      <c r="EL1015" s="36"/>
      <c r="EM1015" s="36"/>
      <c r="EN1015" s="36"/>
      <c r="EO1015" s="36"/>
      <c r="EP1015" s="36"/>
      <c r="EQ1015" s="36"/>
      <c r="ER1015" s="36"/>
      <c r="ES1015" s="36"/>
      <c r="ET1015" s="36"/>
      <c r="EU1015" s="36"/>
      <c r="EV1015" s="36"/>
      <c r="EW1015" s="36"/>
      <c r="EX1015" s="36"/>
      <c r="EY1015" s="36"/>
      <c r="EZ1015" s="36"/>
      <c r="FA1015" s="36"/>
      <c r="FB1015" s="36"/>
      <c r="FC1015" s="36"/>
      <c r="FD1015" s="36"/>
      <c r="FE1015" s="36"/>
      <c r="FF1015" s="36"/>
      <c r="FG1015" s="36"/>
      <c r="FH1015" s="36"/>
      <c r="FI1015" s="36"/>
      <c r="FJ1015" s="36"/>
      <c r="FK1015" s="36"/>
      <c r="FL1015" s="36"/>
      <c r="FM1015" s="36"/>
      <c r="FN1015" s="36"/>
      <c r="FO1015" s="36"/>
      <c r="FP1015" s="36"/>
      <c r="FQ1015" s="36"/>
      <c r="FR1015" s="36"/>
      <c r="FS1015" s="36"/>
      <c r="FT1015" s="36"/>
      <c r="FU1015" s="36"/>
      <c r="FV1015" s="36"/>
      <c r="FW1015" s="36"/>
      <c r="FX1015" s="36"/>
      <c r="FY1015" s="36"/>
      <c r="FZ1015" s="36"/>
      <c r="GA1015" s="36"/>
      <c r="GB1015" s="36"/>
      <c r="GC1015" s="36"/>
      <c r="GD1015" s="36"/>
      <c r="GE1015" s="37"/>
    </row>
    <row r="1016" spans="1:187" s="25" customFormat="1" ht="20.149999999999999" customHeight="1" x14ac:dyDescent="0.35">
      <c r="A1016" s="212"/>
      <c r="B1016" s="214"/>
      <c r="C1016" s="216"/>
      <c r="D1016" s="216"/>
      <c r="E1016" s="218"/>
      <c r="F1016" s="200"/>
      <c r="G1016" s="28" t="s">
        <v>44</v>
      </c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8"/>
      <c r="BP1016" s="38"/>
      <c r="BQ1016" s="38"/>
      <c r="BR1016" s="38"/>
      <c r="BS1016" s="38"/>
      <c r="BT1016" s="38"/>
      <c r="BU1016" s="38"/>
      <c r="BV1016" s="38"/>
      <c r="BW1016" s="38"/>
      <c r="BX1016" s="38"/>
      <c r="BY1016" s="38"/>
      <c r="BZ1016" s="38"/>
      <c r="CA1016" s="38"/>
      <c r="CB1016" s="38"/>
      <c r="CC1016" s="38"/>
      <c r="CD1016" s="38"/>
      <c r="CE1016" s="38"/>
      <c r="CF1016" s="38"/>
      <c r="CG1016" s="38"/>
      <c r="CH1016" s="38"/>
      <c r="CI1016" s="38"/>
      <c r="CJ1016" s="38"/>
      <c r="CK1016" s="38"/>
      <c r="CL1016" s="38"/>
      <c r="CM1016" s="38"/>
      <c r="CN1016" s="38"/>
      <c r="CO1016" s="38"/>
      <c r="CP1016" s="38"/>
      <c r="CQ1016" s="38"/>
      <c r="CR1016" s="38"/>
      <c r="CS1016" s="38"/>
      <c r="CT1016" s="38"/>
      <c r="CU1016" s="38"/>
      <c r="CV1016" s="38"/>
      <c r="CW1016" s="38"/>
      <c r="CX1016" s="38"/>
      <c r="CY1016" s="38"/>
      <c r="CZ1016" s="38"/>
      <c r="DA1016" s="38"/>
      <c r="DB1016" s="38"/>
      <c r="DC1016" s="38"/>
      <c r="DD1016" s="38"/>
      <c r="DE1016" s="38"/>
      <c r="DF1016" s="38"/>
      <c r="DG1016" s="38"/>
      <c r="DH1016" s="38"/>
      <c r="DI1016" s="38"/>
      <c r="DJ1016" s="38"/>
      <c r="DK1016" s="38"/>
      <c r="DL1016" s="38"/>
      <c r="DM1016" s="38"/>
      <c r="DN1016" s="38"/>
      <c r="DO1016" s="38"/>
      <c r="DP1016" s="38"/>
      <c r="DQ1016" s="38"/>
      <c r="DR1016" s="38"/>
      <c r="DS1016" s="38"/>
      <c r="DT1016" s="38"/>
      <c r="DU1016" s="38"/>
      <c r="DV1016" s="38"/>
      <c r="DW1016" s="38"/>
      <c r="DX1016" s="38"/>
      <c r="DY1016" s="38"/>
      <c r="DZ1016" s="38"/>
      <c r="EA1016" s="38"/>
      <c r="EB1016" s="38"/>
      <c r="EC1016" s="38"/>
      <c r="ED1016" s="38"/>
      <c r="EE1016" s="38"/>
      <c r="EF1016" s="38"/>
      <c r="EG1016" s="38"/>
      <c r="EH1016" s="38"/>
      <c r="EI1016" s="38"/>
      <c r="EJ1016" s="38"/>
      <c r="EK1016" s="38"/>
      <c r="EL1016" s="38"/>
      <c r="EM1016" s="38"/>
      <c r="EN1016" s="38"/>
      <c r="EO1016" s="38"/>
      <c r="EP1016" s="38"/>
      <c r="EQ1016" s="38"/>
      <c r="ER1016" s="38"/>
      <c r="ES1016" s="38"/>
      <c r="ET1016" s="38"/>
      <c r="EU1016" s="38"/>
      <c r="EV1016" s="38"/>
      <c r="EW1016" s="38"/>
      <c r="EX1016" s="38"/>
      <c r="EY1016" s="38"/>
      <c r="EZ1016" s="38"/>
      <c r="FA1016" s="38"/>
      <c r="FB1016" s="38"/>
      <c r="FC1016" s="38"/>
      <c r="FD1016" s="38"/>
      <c r="FE1016" s="38"/>
      <c r="FF1016" s="38"/>
      <c r="FG1016" s="38"/>
      <c r="FH1016" s="38"/>
      <c r="FI1016" s="38"/>
      <c r="FJ1016" s="38"/>
      <c r="FK1016" s="38"/>
      <c r="FL1016" s="38"/>
      <c r="FM1016" s="38"/>
      <c r="FN1016" s="38"/>
      <c r="FO1016" s="38"/>
      <c r="FP1016" s="38"/>
      <c r="FQ1016" s="38"/>
      <c r="FR1016" s="38"/>
      <c r="FS1016" s="38"/>
      <c r="FT1016" s="38"/>
      <c r="FU1016" s="38"/>
      <c r="FV1016" s="38"/>
      <c r="FW1016" s="38"/>
      <c r="FX1016" s="38"/>
      <c r="FY1016" s="38"/>
      <c r="FZ1016" s="38"/>
      <c r="GA1016" s="38"/>
      <c r="GB1016" s="38"/>
      <c r="GC1016" s="38"/>
      <c r="GD1016" s="38"/>
      <c r="GE1016" s="39"/>
    </row>
    <row r="1017" spans="1:187" s="25" customFormat="1" ht="20.149999999999999" customHeight="1" x14ac:dyDescent="0.35">
      <c r="A1017" s="203">
        <f t="shared" ref="A1017" si="808">A1015+1</f>
        <v>501</v>
      </c>
      <c r="B1017" s="205" t="str">
        <f ca="1">HYPERLINK("#"&amp;"PAINEL!"&amp;ADDRESS(ROW(PAINEL!$B$40)+$A1017,2),TRIM(INDIRECT("PAINEL!"&amp;ADDRESS(ROW(PAINEL!$B$40)+$A1017,COLUMN(LANÇAMENTOS!C1013)))))</f>
        <v/>
      </c>
      <c r="C1017" s="207" t="str">
        <f ca="1">TRIM(INDIRECT("PAINEL!"&amp;ADDRESS(ROW(PAINEL!$B$40)+$A1017,COLUMN(LANÇAMENTOS!E1013))))</f>
        <v/>
      </c>
      <c r="D1017" s="207" t="str">
        <f ca="1">TRIM(INDIRECT("PAINEL!"&amp;ADDRESS(ROW(PAINEL!$B$40)+$A1017,COLUMN(LANÇAMENTOS!K1013))))</f>
        <v/>
      </c>
      <c r="E1017" s="209"/>
      <c r="F1017" s="201" t="str">
        <f t="shared" ref="F1017" ca="1" si="809">IF(B1017&lt;&gt;"",E1017+SUM(H1017:GE1017)-SUM(H1018:GE1018),"")</f>
        <v/>
      </c>
      <c r="G1017" s="29" t="s">
        <v>43</v>
      </c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  <c r="CH1017" s="40"/>
      <c r="CI1017" s="40"/>
      <c r="CJ1017" s="40"/>
      <c r="CK1017" s="40"/>
      <c r="CL1017" s="40"/>
      <c r="CM1017" s="40"/>
      <c r="CN1017" s="40"/>
      <c r="CO1017" s="40"/>
      <c r="CP1017" s="40"/>
      <c r="CQ1017" s="40"/>
      <c r="CR1017" s="40"/>
      <c r="CS1017" s="40"/>
      <c r="CT1017" s="40"/>
      <c r="CU1017" s="40"/>
      <c r="CV1017" s="40"/>
      <c r="CW1017" s="40"/>
      <c r="CX1017" s="40"/>
      <c r="CY1017" s="40"/>
      <c r="CZ1017" s="40"/>
      <c r="DA1017" s="40"/>
      <c r="DB1017" s="40"/>
      <c r="DC1017" s="40"/>
      <c r="DD1017" s="40"/>
      <c r="DE1017" s="40"/>
      <c r="DF1017" s="40"/>
      <c r="DG1017" s="40"/>
      <c r="DH1017" s="40"/>
      <c r="DI1017" s="40"/>
      <c r="DJ1017" s="40"/>
      <c r="DK1017" s="40"/>
      <c r="DL1017" s="40"/>
      <c r="DM1017" s="40"/>
      <c r="DN1017" s="40"/>
      <c r="DO1017" s="40"/>
      <c r="DP1017" s="40"/>
      <c r="DQ1017" s="40"/>
      <c r="DR1017" s="40"/>
      <c r="DS1017" s="40"/>
      <c r="DT1017" s="40"/>
      <c r="DU1017" s="40"/>
      <c r="DV1017" s="40"/>
      <c r="DW1017" s="40"/>
      <c r="DX1017" s="40"/>
      <c r="DY1017" s="40"/>
      <c r="DZ1017" s="40"/>
      <c r="EA1017" s="40"/>
      <c r="EB1017" s="40"/>
      <c r="EC1017" s="40"/>
      <c r="ED1017" s="40"/>
      <c r="EE1017" s="40"/>
      <c r="EF1017" s="40"/>
      <c r="EG1017" s="40"/>
      <c r="EH1017" s="40"/>
      <c r="EI1017" s="40"/>
      <c r="EJ1017" s="40"/>
      <c r="EK1017" s="40"/>
      <c r="EL1017" s="40"/>
      <c r="EM1017" s="40"/>
      <c r="EN1017" s="40"/>
      <c r="EO1017" s="40"/>
      <c r="EP1017" s="40"/>
      <c r="EQ1017" s="40"/>
      <c r="ER1017" s="40"/>
      <c r="ES1017" s="40"/>
      <c r="ET1017" s="40"/>
      <c r="EU1017" s="40"/>
      <c r="EV1017" s="40"/>
      <c r="EW1017" s="40"/>
      <c r="EX1017" s="40"/>
      <c r="EY1017" s="40"/>
      <c r="EZ1017" s="40"/>
      <c r="FA1017" s="40"/>
      <c r="FB1017" s="40"/>
      <c r="FC1017" s="40"/>
      <c r="FD1017" s="40"/>
      <c r="FE1017" s="40"/>
      <c r="FF1017" s="40"/>
      <c r="FG1017" s="40"/>
      <c r="FH1017" s="40"/>
      <c r="FI1017" s="40"/>
      <c r="FJ1017" s="40"/>
      <c r="FK1017" s="40"/>
      <c r="FL1017" s="40"/>
      <c r="FM1017" s="40"/>
      <c r="FN1017" s="40"/>
      <c r="FO1017" s="40"/>
      <c r="FP1017" s="40"/>
      <c r="FQ1017" s="40"/>
      <c r="FR1017" s="40"/>
      <c r="FS1017" s="40"/>
      <c r="FT1017" s="40"/>
      <c r="FU1017" s="40"/>
      <c r="FV1017" s="40"/>
      <c r="FW1017" s="40"/>
      <c r="FX1017" s="40"/>
      <c r="FY1017" s="40"/>
      <c r="FZ1017" s="40"/>
      <c r="GA1017" s="40"/>
      <c r="GB1017" s="40"/>
      <c r="GC1017" s="40"/>
      <c r="GD1017" s="40"/>
      <c r="GE1017" s="41"/>
    </row>
    <row r="1018" spans="1:187" s="25" customFormat="1" ht="20.149999999999999" customHeight="1" x14ac:dyDescent="0.35">
      <c r="A1018" s="204"/>
      <c r="B1018" s="206"/>
      <c r="C1018" s="208"/>
      <c r="D1018" s="208"/>
      <c r="E1018" s="210"/>
      <c r="F1018" s="202"/>
      <c r="G1018" s="26" t="s">
        <v>44</v>
      </c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  <c r="DM1018" s="35"/>
      <c r="DN1018" s="35"/>
      <c r="DO1018" s="35"/>
      <c r="DP1018" s="35"/>
      <c r="DQ1018" s="35"/>
      <c r="DR1018" s="35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  <c r="FL1018" s="35"/>
      <c r="FM1018" s="35"/>
      <c r="FN1018" s="35"/>
      <c r="FO1018" s="35"/>
      <c r="FP1018" s="35"/>
      <c r="FQ1018" s="35"/>
      <c r="FR1018" s="35"/>
      <c r="FS1018" s="35"/>
      <c r="FT1018" s="35"/>
      <c r="FU1018" s="35"/>
      <c r="FV1018" s="35"/>
      <c r="FW1018" s="35"/>
      <c r="FX1018" s="35"/>
      <c r="FY1018" s="35"/>
      <c r="FZ1018" s="35"/>
      <c r="GA1018" s="35"/>
      <c r="GB1018" s="35"/>
      <c r="GC1018" s="35"/>
      <c r="GD1018" s="35"/>
      <c r="GE1018" s="42"/>
    </row>
    <row r="1019" spans="1:187" s="25" customFormat="1" ht="20.149999999999999" customHeight="1" x14ac:dyDescent="0.35">
      <c r="A1019" s="211">
        <f t="shared" si="785"/>
        <v>502</v>
      </c>
      <c r="B1019" s="213" t="str">
        <f ca="1">HYPERLINK("#"&amp;"PAINEL!"&amp;ADDRESS(ROW(PAINEL!$B$40)+$A1019,2),TRIM(INDIRECT("PAINEL!"&amp;ADDRESS(ROW(PAINEL!$B$40)+$A1019,COLUMN(LANÇAMENTOS!C1015)))))</f>
        <v/>
      </c>
      <c r="C1019" s="215" t="str">
        <f ca="1">TRIM(INDIRECT("PAINEL!"&amp;ADDRESS(ROW(PAINEL!$B$40)+$A1019,COLUMN(LANÇAMENTOS!E1015))))</f>
        <v/>
      </c>
      <c r="D1019" s="215" t="str">
        <f ca="1">TRIM(INDIRECT("PAINEL!"&amp;ADDRESS(ROW(PAINEL!$B$40)+$A1019,COLUMN(LANÇAMENTOS!K1015))))</f>
        <v/>
      </c>
      <c r="E1019" s="217"/>
      <c r="F1019" s="199" t="str">
        <f t="shared" ref="F1019" ca="1" si="810">IF(B1019&lt;&gt;"",E1019+SUM(H1019:GE1019)-SUM(H1020:GE1020),"")</f>
        <v/>
      </c>
      <c r="G1019" s="27" t="s">
        <v>43</v>
      </c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36"/>
      <c r="BB1019" s="36"/>
      <c r="BC1019" s="36"/>
      <c r="BD1019" s="36"/>
      <c r="BE1019" s="36"/>
      <c r="BF1019" s="36"/>
      <c r="BG1019" s="36"/>
      <c r="BH1019" s="36"/>
      <c r="BI1019" s="36"/>
      <c r="BJ1019" s="36"/>
      <c r="BK1019" s="36"/>
      <c r="BL1019" s="36"/>
      <c r="BM1019" s="36"/>
      <c r="BN1019" s="36"/>
      <c r="BO1019" s="36"/>
      <c r="BP1019" s="36"/>
      <c r="BQ1019" s="36"/>
      <c r="BR1019" s="36"/>
      <c r="BS1019" s="36"/>
      <c r="BT1019" s="36"/>
      <c r="BU1019" s="36"/>
      <c r="BV1019" s="36"/>
      <c r="BW1019" s="36"/>
      <c r="BX1019" s="36"/>
      <c r="BY1019" s="36"/>
      <c r="BZ1019" s="36"/>
      <c r="CA1019" s="36"/>
      <c r="CB1019" s="36"/>
      <c r="CC1019" s="36"/>
      <c r="CD1019" s="36"/>
      <c r="CE1019" s="36"/>
      <c r="CF1019" s="36"/>
      <c r="CG1019" s="36"/>
      <c r="CH1019" s="36"/>
      <c r="CI1019" s="36"/>
      <c r="CJ1019" s="36"/>
      <c r="CK1019" s="36"/>
      <c r="CL1019" s="36"/>
      <c r="CM1019" s="36"/>
      <c r="CN1019" s="36"/>
      <c r="CO1019" s="36"/>
      <c r="CP1019" s="36"/>
      <c r="CQ1019" s="36"/>
      <c r="CR1019" s="36"/>
      <c r="CS1019" s="36"/>
      <c r="CT1019" s="36"/>
      <c r="CU1019" s="36"/>
      <c r="CV1019" s="36"/>
      <c r="CW1019" s="36"/>
      <c r="CX1019" s="36"/>
      <c r="CY1019" s="36"/>
      <c r="CZ1019" s="36"/>
      <c r="DA1019" s="36"/>
      <c r="DB1019" s="36"/>
      <c r="DC1019" s="36"/>
      <c r="DD1019" s="36"/>
      <c r="DE1019" s="36"/>
      <c r="DF1019" s="36"/>
      <c r="DG1019" s="36"/>
      <c r="DH1019" s="36"/>
      <c r="DI1019" s="36"/>
      <c r="DJ1019" s="36"/>
      <c r="DK1019" s="36"/>
      <c r="DL1019" s="36"/>
      <c r="DM1019" s="36"/>
      <c r="DN1019" s="36"/>
      <c r="DO1019" s="36"/>
      <c r="DP1019" s="36"/>
      <c r="DQ1019" s="36"/>
      <c r="DR1019" s="36"/>
      <c r="DS1019" s="36"/>
      <c r="DT1019" s="36"/>
      <c r="DU1019" s="36"/>
      <c r="DV1019" s="36"/>
      <c r="DW1019" s="36"/>
      <c r="DX1019" s="36"/>
      <c r="DY1019" s="36"/>
      <c r="DZ1019" s="36"/>
      <c r="EA1019" s="36"/>
      <c r="EB1019" s="36"/>
      <c r="EC1019" s="36"/>
      <c r="ED1019" s="36"/>
      <c r="EE1019" s="36"/>
      <c r="EF1019" s="36"/>
      <c r="EG1019" s="36"/>
      <c r="EH1019" s="36"/>
      <c r="EI1019" s="36"/>
      <c r="EJ1019" s="36"/>
      <c r="EK1019" s="36"/>
      <c r="EL1019" s="36"/>
      <c r="EM1019" s="36"/>
      <c r="EN1019" s="36"/>
      <c r="EO1019" s="36"/>
      <c r="EP1019" s="36"/>
      <c r="EQ1019" s="36"/>
      <c r="ER1019" s="36"/>
      <c r="ES1019" s="36"/>
      <c r="ET1019" s="36"/>
      <c r="EU1019" s="36"/>
      <c r="EV1019" s="36"/>
      <c r="EW1019" s="36"/>
      <c r="EX1019" s="36"/>
      <c r="EY1019" s="36"/>
      <c r="EZ1019" s="36"/>
      <c r="FA1019" s="36"/>
      <c r="FB1019" s="36"/>
      <c r="FC1019" s="36"/>
      <c r="FD1019" s="36"/>
      <c r="FE1019" s="36"/>
      <c r="FF1019" s="36"/>
      <c r="FG1019" s="36"/>
      <c r="FH1019" s="36"/>
      <c r="FI1019" s="36"/>
      <c r="FJ1019" s="36"/>
      <c r="FK1019" s="36"/>
      <c r="FL1019" s="36"/>
      <c r="FM1019" s="36"/>
      <c r="FN1019" s="36"/>
      <c r="FO1019" s="36"/>
      <c r="FP1019" s="36"/>
      <c r="FQ1019" s="36"/>
      <c r="FR1019" s="36"/>
      <c r="FS1019" s="36"/>
      <c r="FT1019" s="36"/>
      <c r="FU1019" s="36"/>
      <c r="FV1019" s="36"/>
      <c r="FW1019" s="36"/>
      <c r="FX1019" s="36"/>
      <c r="FY1019" s="36"/>
      <c r="FZ1019" s="36"/>
      <c r="GA1019" s="36"/>
      <c r="GB1019" s="36"/>
      <c r="GC1019" s="36"/>
      <c r="GD1019" s="36"/>
      <c r="GE1019" s="37"/>
    </row>
    <row r="1020" spans="1:187" s="25" customFormat="1" ht="20.149999999999999" customHeight="1" x14ac:dyDescent="0.35">
      <c r="A1020" s="212"/>
      <c r="B1020" s="214"/>
      <c r="C1020" s="216"/>
      <c r="D1020" s="216"/>
      <c r="E1020" s="218"/>
      <c r="F1020" s="200"/>
      <c r="G1020" s="28" t="s">
        <v>44</v>
      </c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  <c r="BF1020" s="38"/>
      <c r="BG1020" s="38"/>
      <c r="BH1020" s="38"/>
      <c r="BI1020" s="38"/>
      <c r="BJ1020" s="38"/>
      <c r="BK1020" s="38"/>
      <c r="BL1020" s="38"/>
      <c r="BM1020" s="38"/>
      <c r="BN1020" s="38"/>
      <c r="BO1020" s="38"/>
      <c r="BP1020" s="38"/>
      <c r="BQ1020" s="38"/>
      <c r="BR1020" s="38"/>
      <c r="BS1020" s="38"/>
      <c r="BT1020" s="38"/>
      <c r="BU1020" s="38"/>
      <c r="BV1020" s="38"/>
      <c r="BW1020" s="38"/>
      <c r="BX1020" s="38"/>
      <c r="BY1020" s="38"/>
      <c r="BZ1020" s="38"/>
      <c r="CA1020" s="38"/>
      <c r="CB1020" s="38"/>
      <c r="CC1020" s="38"/>
      <c r="CD1020" s="38"/>
      <c r="CE1020" s="38"/>
      <c r="CF1020" s="38"/>
      <c r="CG1020" s="38"/>
      <c r="CH1020" s="38"/>
      <c r="CI1020" s="38"/>
      <c r="CJ1020" s="38"/>
      <c r="CK1020" s="38"/>
      <c r="CL1020" s="38"/>
      <c r="CM1020" s="38"/>
      <c r="CN1020" s="38"/>
      <c r="CO1020" s="38"/>
      <c r="CP1020" s="38"/>
      <c r="CQ1020" s="38"/>
      <c r="CR1020" s="38"/>
      <c r="CS1020" s="38"/>
      <c r="CT1020" s="38"/>
      <c r="CU1020" s="38"/>
      <c r="CV1020" s="38"/>
      <c r="CW1020" s="38"/>
      <c r="CX1020" s="38"/>
      <c r="CY1020" s="38"/>
      <c r="CZ1020" s="38"/>
      <c r="DA1020" s="38"/>
      <c r="DB1020" s="38"/>
      <c r="DC1020" s="38"/>
      <c r="DD1020" s="38"/>
      <c r="DE1020" s="38"/>
      <c r="DF1020" s="38"/>
      <c r="DG1020" s="38"/>
      <c r="DH1020" s="38"/>
      <c r="DI1020" s="38"/>
      <c r="DJ1020" s="38"/>
      <c r="DK1020" s="38"/>
      <c r="DL1020" s="38"/>
      <c r="DM1020" s="38"/>
      <c r="DN1020" s="38"/>
      <c r="DO1020" s="38"/>
      <c r="DP1020" s="38"/>
      <c r="DQ1020" s="38"/>
      <c r="DR1020" s="38"/>
      <c r="DS1020" s="38"/>
      <c r="DT1020" s="38"/>
      <c r="DU1020" s="38"/>
      <c r="DV1020" s="38"/>
      <c r="DW1020" s="38"/>
      <c r="DX1020" s="38"/>
      <c r="DY1020" s="38"/>
      <c r="DZ1020" s="38"/>
      <c r="EA1020" s="38"/>
      <c r="EB1020" s="38"/>
      <c r="EC1020" s="38"/>
      <c r="ED1020" s="38"/>
      <c r="EE1020" s="38"/>
      <c r="EF1020" s="38"/>
      <c r="EG1020" s="38"/>
      <c r="EH1020" s="38"/>
      <c r="EI1020" s="38"/>
      <c r="EJ1020" s="38"/>
      <c r="EK1020" s="38"/>
      <c r="EL1020" s="38"/>
      <c r="EM1020" s="38"/>
      <c r="EN1020" s="38"/>
      <c r="EO1020" s="38"/>
      <c r="EP1020" s="38"/>
      <c r="EQ1020" s="38"/>
      <c r="ER1020" s="38"/>
      <c r="ES1020" s="38"/>
      <c r="ET1020" s="38"/>
      <c r="EU1020" s="38"/>
      <c r="EV1020" s="38"/>
      <c r="EW1020" s="38"/>
      <c r="EX1020" s="38"/>
      <c r="EY1020" s="38"/>
      <c r="EZ1020" s="38"/>
      <c r="FA1020" s="38"/>
      <c r="FB1020" s="38"/>
      <c r="FC1020" s="38"/>
      <c r="FD1020" s="38"/>
      <c r="FE1020" s="38"/>
      <c r="FF1020" s="38"/>
      <c r="FG1020" s="38"/>
      <c r="FH1020" s="38"/>
      <c r="FI1020" s="38"/>
      <c r="FJ1020" s="38"/>
      <c r="FK1020" s="38"/>
      <c r="FL1020" s="38"/>
      <c r="FM1020" s="38"/>
      <c r="FN1020" s="38"/>
      <c r="FO1020" s="38"/>
      <c r="FP1020" s="38"/>
      <c r="FQ1020" s="38"/>
      <c r="FR1020" s="38"/>
      <c r="FS1020" s="38"/>
      <c r="FT1020" s="38"/>
      <c r="FU1020" s="38"/>
      <c r="FV1020" s="38"/>
      <c r="FW1020" s="38"/>
      <c r="FX1020" s="38"/>
      <c r="FY1020" s="38"/>
      <c r="FZ1020" s="38"/>
      <c r="GA1020" s="38"/>
      <c r="GB1020" s="38"/>
      <c r="GC1020" s="38"/>
      <c r="GD1020" s="38"/>
      <c r="GE1020" s="39"/>
    </row>
    <row r="1021" spans="1:187" s="25" customFormat="1" ht="20.149999999999999" customHeight="1" x14ac:dyDescent="0.35">
      <c r="A1021" s="203">
        <f t="shared" ref="A1021" si="811">A1019+1</f>
        <v>503</v>
      </c>
      <c r="B1021" s="205" t="str">
        <f ca="1">HYPERLINK("#"&amp;"PAINEL!"&amp;ADDRESS(ROW(PAINEL!$B$40)+$A1021,2),TRIM(INDIRECT("PAINEL!"&amp;ADDRESS(ROW(PAINEL!$B$40)+$A1021,COLUMN(LANÇAMENTOS!C1017)))))</f>
        <v/>
      </c>
      <c r="C1021" s="207" t="str">
        <f ca="1">TRIM(INDIRECT("PAINEL!"&amp;ADDRESS(ROW(PAINEL!$B$40)+$A1021,COLUMN(LANÇAMENTOS!E1017))))</f>
        <v/>
      </c>
      <c r="D1021" s="207" t="str">
        <f ca="1">TRIM(INDIRECT("PAINEL!"&amp;ADDRESS(ROW(PAINEL!$B$40)+$A1021,COLUMN(LANÇAMENTOS!K1017))))</f>
        <v/>
      </c>
      <c r="E1021" s="209"/>
      <c r="F1021" s="201" t="str">
        <f t="shared" ref="F1021" ca="1" si="812">IF(B1021&lt;&gt;"",E1021+SUM(H1021:GE1021)-SUM(H1022:GE1022),"")</f>
        <v/>
      </c>
      <c r="G1021" s="29" t="s">
        <v>43</v>
      </c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  <c r="CH1021" s="40"/>
      <c r="CI1021" s="40"/>
      <c r="CJ1021" s="40"/>
      <c r="CK1021" s="40"/>
      <c r="CL1021" s="40"/>
      <c r="CM1021" s="40"/>
      <c r="CN1021" s="40"/>
      <c r="CO1021" s="40"/>
      <c r="CP1021" s="40"/>
      <c r="CQ1021" s="40"/>
      <c r="CR1021" s="40"/>
      <c r="CS1021" s="40"/>
      <c r="CT1021" s="40"/>
      <c r="CU1021" s="40"/>
      <c r="CV1021" s="40"/>
      <c r="CW1021" s="40"/>
      <c r="CX1021" s="40"/>
      <c r="CY1021" s="40"/>
      <c r="CZ1021" s="40"/>
      <c r="DA1021" s="40"/>
      <c r="DB1021" s="40"/>
      <c r="DC1021" s="40"/>
      <c r="DD1021" s="40"/>
      <c r="DE1021" s="40"/>
      <c r="DF1021" s="40"/>
      <c r="DG1021" s="40"/>
      <c r="DH1021" s="40"/>
      <c r="DI1021" s="40"/>
      <c r="DJ1021" s="40"/>
      <c r="DK1021" s="40"/>
      <c r="DL1021" s="40"/>
      <c r="DM1021" s="40"/>
      <c r="DN1021" s="40"/>
      <c r="DO1021" s="40"/>
      <c r="DP1021" s="40"/>
      <c r="DQ1021" s="40"/>
      <c r="DR1021" s="40"/>
      <c r="DS1021" s="40"/>
      <c r="DT1021" s="40"/>
      <c r="DU1021" s="40"/>
      <c r="DV1021" s="40"/>
      <c r="DW1021" s="40"/>
      <c r="DX1021" s="40"/>
      <c r="DY1021" s="40"/>
      <c r="DZ1021" s="40"/>
      <c r="EA1021" s="40"/>
      <c r="EB1021" s="40"/>
      <c r="EC1021" s="40"/>
      <c r="ED1021" s="40"/>
      <c r="EE1021" s="40"/>
      <c r="EF1021" s="40"/>
      <c r="EG1021" s="40"/>
      <c r="EH1021" s="40"/>
      <c r="EI1021" s="40"/>
      <c r="EJ1021" s="40"/>
      <c r="EK1021" s="40"/>
      <c r="EL1021" s="40"/>
      <c r="EM1021" s="40"/>
      <c r="EN1021" s="40"/>
      <c r="EO1021" s="40"/>
      <c r="EP1021" s="40"/>
      <c r="EQ1021" s="40"/>
      <c r="ER1021" s="40"/>
      <c r="ES1021" s="40"/>
      <c r="ET1021" s="40"/>
      <c r="EU1021" s="40"/>
      <c r="EV1021" s="40"/>
      <c r="EW1021" s="40"/>
      <c r="EX1021" s="40"/>
      <c r="EY1021" s="40"/>
      <c r="EZ1021" s="40"/>
      <c r="FA1021" s="40"/>
      <c r="FB1021" s="40"/>
      <c r="FC1021" s="40"/>
      <c r="FD1021" s="40"/>
      <c r="FE1021" s="40"/>
      <c r="FF1021" s="40"/>
      <c r="FG1021" s="40"/>
      <c r="FH1021" s="40"/>
      <c r="FI1021" s="40"/>
      <c r="FJ1021" s="40"/>
      <c r="FK1021" s="40"/>
      <c r="FL1021" s="40"/>
      <c r="FM1021" s="40"/>
      <c r="FN1021" s="40"/>
      <c r="FO1021" s="40"/>
      <c r="FP1021" s="40"/>
      <c r="FQ1021" s="40"/>
      <c r="FR1021" s="40"/>
      <c r="FS1021" s="40"/>
      <c r="FT1021" s="40"/>
      <c r="FU1021" s="40"/>
      <c r="FV1021" s="40"/>
      <c r="FW1021" s="40"/>
      <c r="FX1021" s="40"/>
      <c r="FY1021" s="40"/>
      <c r="FZ1021" s="40"/>
      <c r="GA1021" s="40"/>
      <c r="GB1021" s="40"/>
      <c r="GC1021" s="40"/>
      <c r="GD1021" s="40"/>
      <c r="GE1021" s="41"/>
    </row>
    <row r="1022" spans="1:187" s="25" customFormat="1" ht="20.149999999999999" customHeight="1" x14ac:dyDescent="0.35">
      <c r="A1022" s="204"/>
      <c r="B1022" s="206"/>
      <c r="C1022" s="208"/>
      <c r="D1022" s="208"/>
      <c r="E1022" s="210"/>
      <c r="F1022" s="202"/>
      <c r="G1022" s="26" t="s">
        <v>44</v>
      </c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  <c r="CX1022" s="35"/>
      <c r="CY1022" s="35"/>
      <c r="CZ1022" s="35"/>
      <c r="DA1022" s="35"/>
      <c r="DB1022" s="35"/>
      <c r="DC1022" s="35"/>
      <c r="DD1022" s="35"/>
      <c r="DE1022" s="35"/>
      <c r="DF1022" s="35"/>
      <c r="DG1022" s="35"/>
      <c r="DH1022" s="35"/>
      <c r="DI1022" s="35"/>
      <c r="DJ1022" s="35"/>
      <c r="DK1022" s="35"/>
      <c r="DL1022" s="35"/>
      <c r="DM1022" s="35"/>
      <c r="DN1022" s="35"/>
      <c r="DO1022" s="35"/>
      <c r="DP1022" s="35"/>
      <c r="DQ1022" s="35"/>
      <c r="DR1022" s="35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  <c r="FL1022" s="35"/>
      <c r="FM1022" s="35"/>
      <c r="FN1022" s="35"/>
      <c r="FO1022" s="35"/>
      <c r="FP1022" s="35"/>
      <c r="FQ1022" s="35"/>
      <c r="FR1022" s="35"/>
      <c r="FS1022" s="35"/>
      <c r="FT1022" s="35"/>
      <c r="FU1022" s="35"/>
      <c r="FV1022" s="35"/>
      <c r="FW1022" s="35"/>
      <c r="FX1022" s="35"/>
      <c r="FY1022" s="35"/>
      <c r="FZ1022" s="35"/>
      <c r="GA1022" s="35"/>
      <c r="GB1022" s="35"/>
      <c r="GC1022" s="35"/>
      <c r="GD1022" s="35"/>
      <c r="GE1022" s="42"/>
    </row>
    <row r="1023" spans="1:187" s="25" customFormat="1" ht="20.149999999999999" customHeight="1" x14ac:dyDescent="0.35">
      <c r="A1023" s="211">
        <f t="shared" si="785"/>
        <v>504</v>
      </c>
      <c r="B1023" s="213" t="str">
        <f ca="1">HYPERLINK("#"&amp;"PAINEL!"&amp;ADDRESS(ROW(PAINEL!$B$40)+$A1023,2),TRIM(INDIRECT("PAINEL!"&amp;ADDRESS(ROW(PAINEL!$B$40)+$A1023,COLUMN(LANÇAMENTOS!C1019)))))</f>
        <v/>
      </c>
      <c r="C1023" s="215" t="str">
        <f ca="1">TRIM(INDIRECT("PAINEL!"&amp;ADDRESS(ROW(PAINEL!$B$40)+$A1023,COLUMN(LANÇAMENTOS!E1019))))</f>
        <v/>
      </c>
      <c r="D1023" s="215" t="str">
        <f ca="1">TRIM(INDIRECT("PAINEL!"&amp;ADDRESS(ROW(PAINEL!$B$40)+$A1023,COLUMN(LANÇAMENTOS!K1019))))</f>
        <v/>
      </c>
      <c r="E1023" s="217"/>
      <c r="F1023" s="199" t="str">
        <f t="shared" ref="F1023" ca="1" si="813">IF(B1023&lt;&gt;"",E1023+SUM(H1023:GE1023)-SUM(H1024:GE1024),"")</f>
        <v/>
      </c>
      <c r="G1023" s="27" t="s">
        <v>43</v>
      </c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36"/>
      <c r="BB1023" s="36"/>
      <c r="BC1023" s="36"/>
      <c r="BD1023" s="36"/>
      <c r="BE1023" s="36"/>
      <c r="BF1023" s="36"/>
      <c r="BG1023" s="36"/>
      <c r="BH1023" s="36"/>
      <c r="BI1023" s="36"/>
      <c r="BJ1023" s="36"/>
      <c r="BK1023" s="36"/>
      <c r="BL1023" s="36"/>
      <c r="BM1023" s="36"/>
      <c r="BN1023" s="36"/>
      <c r="BO1023" s="36"/>
      <c r="BP1023" s="36"/>
      <c r="BQ1023" s="36"/>
      <c r="BR1023" s="36"/>
      <c r="BS1023" s="36"/>
      <c r="BT1023" s="36"/>
      <c r="BU1023" s="36"/>
      <c r="BV1023" s="36"/>
      <c r="BW1023" s="36"/>
      <c r="BX1023" s="36"/>
      <c r="BY1023" s="36"/>
      <c r="BZ1023" s="36"/>
      <c r="CA1023" s="36"/>
      <c r="CB1023" s="36"/>
      <c r="CC1023" s="36"/>
      <c r="CD1023" s="36"/>
      <c r="CE1023" s="36"/>
      <c r="CF1023" s="36"/>
      <c r="CG1023" s="36"/>
      <c r="CH1023" s="36"/>
      <c r="CI1023" s="36"/>
      <c r="CJ1023" s="36"/>
      <c r="CK1023" s="36"/>
      <c r="CL1023" s="36"/>
      <c r="CM1023" s="36"/>
      <c r="CN1023" s="36"/>
      <c r="CO1023" s="36"/>
      <c r="CP1023" s="36"/>
      <c r="CQ1023" s="36"/>
      <c r="CR1023" s="36"/>
      <c r="CS1023" s="36"/>
      <c r="CT1023" s="36"/>
      <c r="CU1023" s="36"/>
      <c r="CV1023" s="36"/>
      <c r="CW1023" s="36"/>
      <c r="CX1023" s="36"/>
      <c r="CY1023" s="36"/>
      <c r="CZ1023" s="36"/>
      <c r="DA1023" s="36"/>
      <c r="DB1023" s="36"/>
      <c r="DC1023" s="36"/>
      <c r="DD1023" s="36"/>
      <c r="DE1023" s="36"/>
      <c r="DF1023" s="36"/>
      <c r="DG1023" s="36"/>
      <c r="DH1023" s="36"/>
      <c r="DI1023" s="36"/>
      <c r="DJ1023" s="36"/>
      <c r="DK1023" s="36"/>
      <c r="DL1023" s="36"/>
      <c r="DM1023" s="36"/>
      <c r="DN1023" s="36"/>
      <c r="DO1023" s="36"/>
      <c r="DP1023" s="36"/>
      <c r="DQ1023" s="36"/>
      <c r="DR1023" s="36"/>
      <c r="DS1023" s="36"/>
      <c r="DT1023" s="36"/>
      <c r="DU1023" s="36"/>
      <c r="DV1023" s="36"/>
      <c r="DW1023" s="36"/>
      <c r="DX1023" s="36"/>
      <c r="DY1023" s="36"/>
      <c r="DZ1023" s="36"/>
      <c r="EA1023" s="36"/>
      <c r="EB1023" s="36"/>
      <c r="EC1023" s="36"/>
      <c r="ED1023" s="36"/>
      <c r="EE1023" s="36"/>
      <c r="EF1023" s="36"/>
      <c r="EG1023" s="36"/>
      <c r="EH1023" s="36"/>
      <c r="EI1023" s="36"/>
      <c r="EJ1023" s="36"/>
      <c r="EK1023" s="36"/>
      <c r="EL1023" s="36"/>
      <c r="EM1023" s="36"/>
      <c r="EN1023" s="36"/>
      <c r="EO1023" s="36"/>
      <c r="EP1023" s="36"/>
      <c r="EQ1023" s="36"/>
      <c r="ER1023" s="36"/>
      <c r="ES1023" s="36"/>
      <c r="ET1023" s="36"/>
      <c r="EU1023" s="36"/>
      <c r="EV1023" s="36"/>
      <c r="EW1023" s="36"/>
      <c r="EX1023" s="36"/>
      <c r="EY1023" s="36"/>
      <c r="EZ1023" s="36"/>
      <c r="FA1023" s="36"/>
      <c r="FB1023" s="36"/>
      <c r="FC1023" s="36"/>
      <c r="FD1023" s="36"/>
      <c r="FE1023" s="36"/>
      <c r="FF1023" s="36"/>
      <c r="FG1023" s="36"/>
      <c r="FH1023" s="36"/>
      <c r="FI1023" s="36"/>
      <c r="FJ1023" s="36"/>
      <c r="FK1023" s="36"/>
      <c r="FL1023" s="36"/>
      <c r="FM1023" s="36"/>
      <c r="FN1023" s="36"/>
      <c r="FO1023" s="36"/>
      <c r="FP1023" s="36"/>
      <c r="FQ1023" s="36"/>
      <c r="FR1023" s="36"/>
      <c r="FS1023" s="36"/>
      <c r="FT1023" s="36"/>
      <c r="FU1023" s="36"/>
      <c r="FV1023" s="36"/>
      <c r="FW1023" s="36"/>
      <c r="FX1023" s="36"/>
      <c r="FY1023" s="36"/>
      <c r="FZ1023" s="36"/>
      <c r="GA1023" s="36"/>
      <c r="GB1023" s="36"/>
      <c r="GC1023" s="36"/>
      <c r="GD1023" s="36"/>
      <c r="GE1023" s="37"/>
    </row>
    <row r="1024" spans="1:187" s="25" customFormat="1" ht="20.149999999999999" customHeight="1" x14ac:dyDescent="0.35">
      <c r="A1024" s="212"/>
      <c r="B1024" s="214"/>
      <c r="C1024" s="216"/>
      <c r="D1024" s="216"/>
      <c r="E1024" s="218"/>
      <c r="F1024" s="200"/>
      <c r="G1024" s="28" t="s">
        <v>44</v>
      </c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  <c r="CD1024" s="38"/>
      <c r="CE1024" s="38"/>
      <c r="CF1024" s="38"/>
      <c r="CG1024" s="38"/>
      <c r="CH1024" s="38"/>
      <c r="CI1024" s="38"/>
      <c r="CJ1024" s="38"/>
      <c r="CK1024" s="38"/>
      <c r="CL1024" s="38"/>
      <c r="CM1024" s="38"/>
      <c r="CN1024" s="38"/>
      <c r="CO1024" s="38"/>
      <c r="CP1024" s="38"/>
      <c r="CQ1024" s="38"/>
      <c r="CR1024" s="38"/>
      <c r="CS1024" s="38"/>
      <c r="CT1024" s="38"/>
      <c r="CU1024" s="38"/>
      <c r="CV1024" s="38"/>
      <c r="CW1024" s="38"/>
      <c r="CX1024" s="38"/>
      <c r="CY1024" s="38"/>
      <c r="CZ1024" s="38"/>
      <c r="DA1024" s="38"/>
      <c r="DB1024" s="38"/>
      <c r="DC1024" s="38"/>
      <c r="DD1024" s="38"/>
      <c r="DE1024" s="38"/>
      <c r="DF1024" s="38"/>
      <c r="DG1024" s="38"/>
      <c r="DH1024" s="38"/>
      <c r="DI1024" s="38"/>
      <c r="DJ1024" s="38"/>
      <c r="DK1024" s="38"/>
      <c r="DL1024" s="38"/>
      <c r="DM1024" s="38"/>
      <c r="DN1024" s="38"/>
      <c r="DO1024" s="38"/>
      <c r="DP1024" s="38"/>
      <c r="DQ1024" s="38"/>
      <c r="DR1024" s="38"/>
      <c r="DS1024" s="38"/>
      <c r="DT1024" s="38"/>
      <c r="DU1024" s="38"/>
      <c r="DV1024" s="38"/>
      <c r="DW1024" s="38"/>
      <c r="DX1024" s="38"/>
      <c r="DY1024" s="38"/>
      <c r="DZ1024" s="38"/>
      <c r="EA1024" s="38"/>
      <c r="EB1024" s="38"/>
      <c r="EC1024" s="38"/>
      <c r="ED1024" s="38"/>
      <c r="EE1024" s="38"/>
      <c r="EF1024" s="38"/>
      <c r="EG1024" s="38"/>
      <c r="EH1024" s="38"/>
      <c r="EI1024" s="38"/>
      <c r="EJ1024" s="38"/>
      <c r="EK1024" s="38"/>
      <c r="EL1024" s="38"/>
      <c r="EM1024" s="38"/>
      <c r="EN1024" s="38"/>
      <c r="EO1024" s="38"/>
      <c r="EP1024" s="38"/>
      <c r="EQ1024" s="38"/>
      <c r="ER1024" s="38"/>
      <c r="ES1024" s="38"/>
      <c r="ET1024" s="38"/>
      <c r="EU1024" s="38"/>
      <c r="EV1024" s="38"/>
      <c r="EW1024" s="38"/>
      <c r="EX1024" s="38"/>
      <c r="EY1024" s="38"/>
      <c r="EZ1024" s="38"/>
      <c r="FA1024" s="38"/>
      <c r="FB1024" s="38"/>
      <c r="FC1024" s="38"/>
      <c r="FD1024" s="38"/>
      <c r="FE1024" s="38"/>
      <c r="FF1024" s="38"/>
      <c r="FG1024" s="38"/>
      <c r="FH1024" s="38"/>
      <c r="FI1024" s="38"/>
      <c r="FJ1024" s="38"/>
      <c r="FK1024" s="38"/>
      <c r="FL1024" s="38"/>
      <c r="FM1024" s="38"/>
      <c r="FN1024" s="38"/>
      <c r="FO1024" s="38"/>
      <c r="FP1024" s="38"/>
      <c r="FQ1024" s="38"/>
      <c r="FR1024" s="38"/>
      <c r="FS1024" s="38"/>
      <c r="FT1024" s="38"/>
      <c r="FU1024" s="38"/>
      <c r="FV1024" s="38"/>
      <c r="FW1024" s="38"/>
      <c r="FX1024" s="38"/>
      <c r="FY1024" s="38"/>
      <c r="FZ1024" s="38"/>
      <c r="GA1024" s="38"/>
      <c r="GB1024" s="38"/>
      <c r="GC1024" s="38"/>
      <c r="GD1024" s="38"/>
      <c r="GE1024" s="39"/>
    </row>
    <row r="1025" spans="1:187" s="25" customFormat="1" ht="20.149999999999999" customHeight="1" x14ac:dyDescent="0.35">
      <c r="A1025" s="203">
        <f t="shared" ref="A1025" si="814">A1023+1</f>
        <v>505</v>
      </c>
      <c r="B1025" s="205" t="str">
        <f ca="1">HYPERLINK("#"&amp;"PAINEL!"&amp;ADDRESS(ROW(PAINEL!$B$40)+$A1025,2),TRIM(INDIRECT("PAINEL!"&amp;ADDRESS(ROW(PAINEL!$B$40)+$A1025,COLUMN(LANÇAMENTOS!C1021)))))</f>
        <v/>
      </c>
      <c r="C1025" s="207" t="str">
        <f ca="1">TRIM(INDIRECT("PAINEL!"&amp;ADDRESS(ROW(PAINEL!$B$40)+$A1025,COLUMN(LANÇAMENTOS!E1021))))</f>
        <v/>
      </c>
      <c r="D1025" s="207" t="str">
        <f ca="1">TRIM(INDIRECT("PAINEL!"&amp;ADDRESS(ROW(PAINEL!$B$40)+$A1025,COLUMN(LANÇAMENTOS!K1021))))</f>
        <v/>
      </c>
      <c r="E1025" s="209"/>
      <c r="F1025" s="201" t="str">
        <f t="shared" ref="F1025" ca="1" si="815">IF(B1025&lt;&gt;"",E1025+SUM(H1025:GE1025)-SUM(H1026:GE1026),"")</f>
        <v/>
      </c>
      <c r="G1025" s="29" t="s">
        <v>43</v>
      </c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  <c r="CH1025" s="40"/>
      <c r="CI1025" s="40"/>
      <c r="CJ1025" s="40"/>
      <c r="CK1025" s="40"/>
      <c r="CL1025" s="40"/>
      <c r="CM1025" s="40"/>
      <c r="CN1025" s="40"/>
      <c r="CO1025" s="40"/>
      <c r="CP1025" s="40"/>
      <c r="CQ1025" s="40"/>
      <c r="CR1025" s="40"/>
      <c r="CS1025" s="40"/>
      <c r="CT1025" s="40"/>
      <c r="CU1025" s="40"/>
      <c r="CV1025" s="40"/>
      <c r="CW1025" s="40"/>
      <c r="CX1025" s="40"/>
      <c r="CY1025" s="40"/>
      <c r="CZ1025" s="40"/>
      <c r="DA1025" s="40"/>
      <c r="DB1025" s="40"/>
      <c r="DC1025" s="40"/>
      <c r="DD1025" s="40"/>
      <c r="DE1025" s="40"/>
      <c r="DF1025" s="40"/>
      <c r="DG1025" s="40"/>
      <c r="DH1025" s="40"/>
      <c r="DI1025" s="40"/>
      <c r="DJ1025" s="40"/>
      <c r="DK1025" s="40"/>
      <c r="DL1025" s="40"/>
      <c r="DM1025" s="40"/>
      <c r="DN1025" s="40"/>
      <c r="DO1025" s="40"/>
      <c r="DP1025" s="40"/>
      <c r="DQ1025" s="40"/>
      <c r="DR1025" s="40"/>
      <c r="DS1025" s="40"/>
      <c r="DT1025" s="40"/>
      <c r="DU1025" s="40"/>
      <c r="DV1025" s="40"/>
      <c r="DW1025" s="40"/>
      <c r="DX1025" s="40"/>
      <c r="DY1025" s="40"/>
      <c r="DZ1025" s="40"/>
      <c r="EA1025" s="40"/>
      <c r="EB1025" s="40"/>
      <c r="EC1025" s="40"/>
      <c r="ED1025" s="40"/>
      <c r="EE1025" s="40"/>
      <c r="EF1025" s="40"/>
      <c r="EG1025" s="40"/>
      <c r="EH1025" s="40"/>
      <c r="EI1025" s="40"/>
      <c r="EJ1025" s="40"/>
      <c r="EK1025" s="40"/>
      <c r="EL1025" s="40"/>
      <c r="EM1025" s="40"/>
      <c r="EN1025" s="40"/>
      <c r="EO1025" s="40"/>
      <c r="EP1025" s="40"/>
      <c r="EQ1025" s="40"/>
      <c r="ER1025" s="40"/>
      <c r="ES1025" s="40"/>
      <c r="ET1025" s="40"/>
      <c r="EU1025" s="40"/>
      <c r="EV1025" s="40"/>
      <c r="EW1025" s="40"/>
      <c r="EX1025" s="40"/>
      <c r="EY1025" s="40"/>
      <c r="EZ1025" s="40"/>
      <c r="FA1025" s="40"/>
      <c r="FB1025" s="40"/>
      <c r="FC1025" s="40"/>
      <c r="FD1025" s="40"/>
      <c r="FE1025" s="40"/>
      <c r="FF1025" s="40"/>
      <c r="FG1025" s="40"/>
      <c r="FH1025" s="40"/>
      <c r="FI1025" s="40"/>
      <c r="FJ1025" s="40"/>
      <c r="FK1025" s="40"/>
      <c r="FL1025" s="40"/>
      <c r="FM1025" s="40"/>
      <c r="FN1025" s="40"/>
      <c r="FO1025" s="40"/>
      <c r="FP1025" s="40"/>
      <c r="FQ1025" s="40"/>
      <c r="FR1025" s="40"/>
      <c r="FS1025" s="40"/>
      <c r="FT1025" s="40"/>
      <c r="FU1025" s="40"/>
      <c r="FV1025" s="40"/>
      <c r="FW1025" s="40"/>
      <c r="FX1025" s="40"/>
      <c r="FY1025" s="40"/>
      <c r="FZ1025" s="40"/>
      <c r="GA1025" s="40"/>
      <c r="GB1025" s="40"/>
      <c r="GC1025" s="40"/>
      <c r="GD1025" s="40"/>
      <c r="GE1025" s="41"/>
    </row>
    <row r="1026" spans="1:187" s="25" customFormat="1" ht="20.149999999999999" customHeight="1" x14ac:dyDescent="0.35">
      <c r="A1026" s="204"/>
      <c r="B1026" s="206"/>
      <c r="C1026" s="208"/>
      <c r="D1026" s="208"/>
      <c r="E1026" s="210"/>
      <c r="F1026" s="202"/>
      <c r="G1026" s="26" t="s">
        <v>44</v>
      </c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  <c r="CX1026" s="35"/>
      <c r="CY1026" s="35"/>
      <c r="CZ1026" s="35"/>
      <c r="DA1026" s="35"/>
      <c r="DB1026" s="35"/>
      <c r="DC1026" s="35"/>
      <c r="DD1026" s="35"/>
      <c r="DE1026" s="35"/>
      <c r="DF1026" s="35"/>
      <c r="DG1026" s="35"/>
      <c r="DH1026" s="35"/>
      <c r="DI1026" s="35"/>
      <c r="DJ1026" s="35"/>
      <c r="DK1026" s="35"/>
      <c r="DL1026" s="35"/>
      <c r="DM1026" s="35"/>
      <c r="DN1026" s="35"/>
      <c r="DO1026" s="35"/>
      <c r="DP1026" s="35"/>
      <c r="DQ1026" s="35"/>
      <c r="DR1026" s="35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  <c r="FL1026" s="35"/>
      <c r="FM1026" s="35"/>
      <c r="FN1026" s="35"/>
      <c r="FO1026" s="35"/>
      <c r="FP1026" s="35"/>
      <c r="FQ1026" s="35"/>
      <c r="FR1026" s="35"/>
      <c r="FS1026" s="35"/>
      <c r="FT1026" s="35"/>
      <c r="FU1026" s="35"/>
      <c r="FV1026" s="35"/>
      <c r="FW1026" s="35"/>
      <c r="FX1026" s="35"/>
      <c r="FY1026" s="35"/>
      <c r="FZ1026" s="35"/>
      <c r="GA1026" s="35"/>
      <c r="GB1026" s="35"/>
      <c r="GC1026" s="35"/>
      <c r="GD1026" s="35"/>
      <c r="GE1026" s="42"/>
    </row>
    <row r="1027" spans="1:187" s="25" customFormat="1" ht="20.149999999999999" customHeight="1" x14ac:dyDescent="0.35">
      <c r="A1027" s="211">
        <f t="shared" si="785"/>
        <v>506</v>
      </c>
      <c r="B1027" s="213" t="str">
        <f ca="1">HYPERLINK("#"&amp;"PAINEL!"&amp;ADDRESS(ROW(PAINEL!$B$40)+$A1027,2),TRIM(INDIRECT("PAINEL!"&amp;ADDRESS(ROW(PAINEL!$B$40)+$A1027,COLUMN(LANÇAMENTOS!C1023)))))</f>
        <v/>
      </c>
      <c r="C1027" s="215" t="str">
        <f ca="1">TRIM(INDIRECT("PAINEL!"&amp;ADDRESS(ROW(PAINEL!$B$40)+$A1027,COLUMN(LANÇAMENTOS!E1023))))</f>
        <v/>
      </c>
      <c r="D1027" s="215" t="str">
        <f ca="1">TRIM(INDIRECT("PAINEL!"&amp;ADDRESS(ROW(PAINEL!$B$40)+$A1027,COLUMN(LANÇAMENTOS!K1023))))</f>
        <v/>
      </c>
      <c r="E1027" s="217"/>
      <c r="F1027" s="199" t="str">
        <f t="shared" ref="F1027" ca="1" si="816">IF(B1027&lt;&gt;"",E1027+SUM(H1027:GE1027)-SUM(H1028:GE1028),"")</f>
        <v/>
      </c>
      <c r="G1027" s="27" t="s">
        <v>43</v>
      </c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36"/>
      <c r="BB1027" s="36"/>
      <c r="BC1027" s="36"/>
      <c r="BD1027" s="36"/>
      <c r="BE1027" s="36"/>
      <c r="BF1027" s="36"/>
      <c r="BG1027" s="36"/>
      <c r="BH1027" s="36"/>
      <c r="BI1027" s="36"/>
      <c r="BJ1027" s="36"/>
      <c r="BK1027" s="36"/>
      <c r="BL1027" s="36"/>
      <c r="BM1027" s="36"/>
      <c r="BN1027" s="36"/>
      <c r="BO1027" s="36"/>
      <c r="BP1027" s="36"/>
      <c r="BQ1027" s="36"/>
      <c r="BR1027" s="36"/>
      <c r="BS1027" s="36"/>
      <c r="BT1027" s="36"/>
      <c r="BU1027" s="36"/>
      <c r="BV1027" s="36"/>
      <c r="BW1027" s="36"/>
      <c r="BX1027" s="36"/>
      <c r="BY1027" s="36"/>
      <c r="BZ1027" s="36"/>
      <c r="CA1027" s="36"/>
      <c r="CB1027" s="36"/>
      <c r="CC1027" s="36"/>
      <c r="CD1027" s="36"/>
      <c r="CE1027" s="36"/>
      <c r="CF1027" s="36"/>
      <c r="CG1027" s="36"/>
      <c r="CH1027" s="36"/>
      <c r="CI1027" s="36"/>
      <c r="CJ1027" s="36"/>
      <c r="CK1027" s="36"/>
      <c r="CL1027" s="36"/>
      <c r="CM1027" s="36"/>
      <c r="CN1027" s="36"/>
      <c r="CO1027" s="36"/>
      <c r="CP1027" s="36"/>
      <c r="CQ1027" s="36"/>
      <c r="CR1027" s="36"/>
      <c r="CS1027" s="36"/>
      <c r="CT1027" s="36"/>
      <c r="CU1027" s="36"/>
      <c r="CV1027" s="36"/>
      <c r="CW1027" s="36"/>
      <c r="CX1027" s="36"/>
      <c r="CY1027" s="36"/>
      <c r="CZ1027" s="36"/>
      <c r="DA1027" s="36"/>
      <c r="DB1027" s="36"/>
      <c r="DC1027" s="36"/>
      <c r="DD1027" s="36"/>
      <c r="DE1027" s="36"/>
      <c r="DF1027" s="36"/>
      <c r="DG1027" s="36"/>
      <c r="DH1027" s="36"/>
      <c r="DI1027" s="36"/>
      <c r="DJ1027" s="36"/>
      <c r="DK1027" s="36"/>
      <c r="DL1027" s="36"/>
      <c r="DM1027" s="36"/>
      <c r="DN1027" s="36"/>
      <c r="DO1027" s="36"/>
      <c r="DP1027" s="36"/>
      <c r="DQ1027" s="36"/>
      <c r="DR1027" s="36"/>
      <c r="DS1027" s="36"/>
      <c r="DT1027" s="36"/>
      <c r="DU1027" s="36"/>
      <c r="DV1027" s="36"/>
      <c r="DW1027" s="36"/>
      <c r="DX1027" s="36"/>
      <c r="DY1027" s="36"/>
      <c r="DZ1027" s="36"/>
      <c r="EA1027" s="36"/>
      <c r="EB1027" s="36"/>
      <c r="EC1027" s="36"/>
      <c r="ED1027" s="36"/>
      <c r="EE1027" s="36"/>
      <c r="EF1027" s="36"/>
      <c r="EG1027" s="36"/>
      <c r="EH1027" s="36"/>
      <c r="EI1027" s="36"/>
      <c r="EJ1027" s="36"/>
      <c r="EK1027" s="36"/>
      <c r="EL1027" s="36"/>
      <c r="EM1027" s="36"/>
      <c r="EN1027" s="36"/>
      <c r="EO1027" s="36"/>
      <c r="EP1027" s="36"/>
      <c r="EQ1027" s="36"/>
      <c r="ER1027" s="36"/>
      <c r="ES1027" s="36"/>
      <c r="ET1027" s="36"/>
      <c r="EU1027" s="36"/>
      <c r="EV1027" s="36"/>
      <c r="EW1027" s="36"/>
      <c r="EX1027" s="36"/>
      <c r="EY1027" s="36"/>
      <c r="EZ1027" s="36"/>
      <c r="FA1027" s="36"/>
      <c r="FB1027" s="36"/>
      <c r="FC1027" s="36"/>
      <c r="FD1027" s="36"/>
      <c r="FE1027" s="36"/>
      <c r="FF1027" s="36"/>
      <c r="FG1027" s="36"/>
      <c r="FH1027" s="36"/>
      <c r="FI1027" s="36"/>
      <c r="FJ1027" s="36"/>
      <c r="FK1027" s="36"/>
      <c r="FL1027" s="36"/>
      <c r="FM1027" s="36"/>
      <c r="FN1027" s="36"/>
      <c r="FO1027" s="36"/>
      <c r="FP1027" s="36"/>
      <c r="FQ1027" s="36"/>
      <c r="FR1027" s="36"/>
      <c r="FS1027" s="36"/>
      <c r="FT1027" s="36"/>
      <c r="FU1027" s="36"/>
      <c r="FV1027" s="36"/>
      <c r="FW1027" s="36"/>
      <c r="FX1027" s="36"/>
      <c r="FY1027" s="36"/>
      <c r="FZ1027" s="36"/>
      <c r="GA1027" s="36"/>
      <c r="GB1027" s="36"/>
      <c r="GC1027" s="36"/>
      <c r="GD1027" s="36"/>
      <c r="GE1027" s="37"/>
    </row>
    <row r="1028" spans="1:187" s="25" customFormat="1" ht="20.149999999999999" customHeight="1" x14ac:dyDescent="0.35">
      <c r="A1028" s="212"/>
      <c r="B1028" s="214"/>
      <c r="C1028" s="216"/>
      <c r="D1028" s="216"/>
      <c r="E1028" s="218"/>
      <c r="F1028" s="200"/>
      <c r="G1028" s="28" t="s">
        <v>44</v>
      </c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  <c r="BF1028" s="38"/>
      <c r="BG1028" s="38"/>
      <c r="BH1028" s="38"/>
      <c r="BI1028" s="38"/>
      <c r="BJ1028" s="38"/>
      <c r="BK1028" s="38"/>
      <c r="BL1028" s="38"/>
      <c r="BM1028" s="38"/>
      <c r="BN1028" s="38"/>
      <c r="BO1028" s="38"/>
      <c r="BP1028" s="38"/>
      <c r="BQ1028" s="38"/>
      <c r="BR1028" s="38"/>
      <c r="BS1028" s="38"/>
      <c r="BT1028" s="38"/>
      <c r="BU1028" s="38"/>
      <c r="BV1028" s="38"/>
      <c r="BW1028" s="38"/>
      <c r="BX1028" s="38"/>
      <c r="BY1028" s="38"/>
      <c r="BZ1028" s="38"/>
      <c r="CA1028" s="38"/>
      <c r="CB1028" s="38"/>
      <c r="CC1028" s="38"/>
      <c r="CD1028" s="38"/>
      <c r="CE1028" s="38"/>
      <c r="CF1028" s="38"/>
      <c r="CG1028" s="38"/>
      <c r="CH1028" s="38"/>
      <c r="CI1028" s="38"/>
      <c r="CJ1028" s="38"/>
      <c r="CK1028" s="38"/>
      <c r="CL1028" s="38"/>
      <c r="CM1028" s="38"/>
      <c r="CN1028" s="38"/>
      <c r="CO1028" s="38"/>
      <c r="CP1028" s="38"/>
      <c r="CQ1028" s="38"/>
      <c r="CR1028" s="38"/>
      <c r="CS1028" s="38"/>
      <c r="CT1028" s="38"/>
      <c r="CU1028" s="38"/>
      <c r="CV1028" s="38"/>
      <c r="CW1028" s="38"/>
      <c r="CX1028" s="38"/>
      <c r="CY1028" s="38"/>
      <c r="CZ1028" s="38"/>
      <c r="DA1028" s="38"/>
      <c r="DB1028" s="38"/>
      <c r="DC1028" s="38"/>
      <c r="DD1028" s="38"/>
      <c r="DE1028" s="38"/>
      <c r="DF1028" s="38"/>
      <c r="DG1028" s="38"/>
      <c r="DH1028" s="38"/>
      <c r="DI1028" s="38"/>
      <c r="DJ1028" s="38"/>
      <c r="DK1028" s="38"/>
      <c r="DL1028" s="38"/>
      <c r="DM1028" s="38"/>
      <c r="DN1028" s="38"/>
      <c r="DO1028" s="38"/>
      <c r="DP1028" s="38"/>
      <c r="DQ1028" s="38"/>
      <c r="DR1028" s="38"/>
      <c r="DS1028" s="38"/>
      <c r="DT1028" s="38"/>
      <c r="DU1028" s="38"/>
      <c r="DV1028" s="38"/>
      <c r="DW1028" s="38"/>
      <c r="DX1028" s="38"/>
      <c r="DY1028" s="38"/>
      <c r="DZ1028" s="38"/>
      <c r="EA1028" s="38"/>
      <c r="EB1028" s="38"/>
      <c r="EC1028" s="38"/>
      <c r="ED1028" s="38"/>
      <c r="EE1028" s="38"/>
      <c r="EF1028" s="38"/>
      <c r="EG1028" s="38"/>
      <c r="EH1028" s="38"/>
      <c r="EI1028" s="38"/>
      <c r="EJ1028" s="38"/>
      <c r="EK1028" s="38"/>
      <c r="EL1028" s="38"/>
      <c r="EM1028" s="38"/>
      <c r="EN1028" s="38"/>
      <c r="EO1028" s="38"/>
      <c r="EP1028" s="38"/>
      <c r="EQ1028" s="38"/>
      <c r="ER1028" s="38"/>
      <c r="ES1028" s="38"/>
      <c r="ET1028" s="38"/>
      <c r="EU1028" s="38"/>
      <c r="EV1028" s="38"/>
      <c r="EW1028" s="38"/>
      <c r="EX1028" s="38"/>
      <c r="EY1028" s="38"/>
      <c r="EZ1028" s="38"/>
      <c r="FA1028" s="38"/>
      <c r="FB1028" s="38"/>
      <c r="FC1028" s="38"/>
      <c r="FD1028" s="38"/>
      <c r="FE1028" s="38"/>
      <c r="FF1028" s="38"/>
      <c r="FG1028" s="38"/>
      <c r="FH1028" s="38"/>
      <c r="FI1028" s="38"/>
      <c r="FJ1028" s="38"/>
      <c r="FK1028" s="38"/>
      <c r="FL1028" s="38"/>
      <c r="FM1028" s="38"/>
      <c r="FN1028" s="38"/>
      <c r="FO1028" s="38"/>
      <c r="FP1028" s="38"/>
      <c r="FQ1028" s="38"/>
      <c r="FR1028" s="38"/>
      <c r="FS1028" s="38"/>
      <c r="FT1028" s="38"/>
      <c r="FU1028" s="38"/>
      <c r="FV1028" s="38"/>
      <c r="FW1028" s="38"/>
      <c r="FX1028" s="38"/>
      <c r="FY1028" s="38"/>
      <c r="FZ1028" s="38"/>
      <c r="GA1028" s="38"/>
      <c r="GB1028" s="38"/>
      <c r="GC1028" s="38"/>
      <c r="GD1028" s="38"/>
      <c r="GE1028" s="39"/>
    </row>
    <row r="1029" spans="1:187" s="25" customFormat="1" ht="20.149999999999999" customHeight="1" x14ac:dyDescent="0.35">
      <c r="A1029" s="203">
        <f t="shared" ref="A1029" si="817">A1027+1</f>
        <v>507</v>
      </c>
      <c r="B1029" s="205" t="str">
        <f ca="1">HYPERLINK("#"&amp;"PAINEL!"&amp;ADDRESS(ROW(PAINEL!$B$40)+$A1029,2),TRIM(INDIRECT("PAINEL!"&amp;ADDRESS(ROW(PAINEL!$B$40)+$A1029,COLUMN(LANÇAMENTOS!C1025)))))</f>
        <v/>
      </c>
      <c r="C1029" s="207" t="str">
        <f ca="1">TRIM(INDIRECT("PAINEL!"&amp;ADDRESS(ROW(PAINEL!$B$40)+$A1029,COLUMN(LANÇAMENTOS!E1025))))</f>
        <v/>
      </c>
      <c r="D1029" s="207" t="str">
        <f ca="1">TRIM(INDIRECT("PAINEL!"&amp;ADDRESS(ROW(PAINEL!$B$40)+$A1029,COLUMN(LANÇAMENTOS!K1025))))</f>
        <v/>
      </c>
      <c r="E1029" s="209"/>
      <c r="F1029" s="201" t="str">
        <f t="shared" ref="F1029" ca="1" si="818">IF(B1029&lt;&gt;"",E1029+SUM(H1029:GE1029)-SUM(H1030:GE1030),"")</f>
        <v/>
      </c>
      <c r="G1029" s="29" t="s">
        <v>43</v>
      </c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  <c r="CH1029" s="40"/>
      <c r="CI1029" s="40"/>
      <c r="CJ1029" s="40"/>
      <c r="CK1029" s="40"/>
      <c r="CL1029" s="40"/>
      <c r="CM1029" s="40"/>
      <c r="CN1029" s="40"/>
      <c r="CO1029" s="40"/>
      <c r="CP1029" s="40"/>
      <c r="CQ1029" s="40"/>
      <c r="CR1029" s="40"/>
      <c r="CS1029" s="40"/>
      <c r="CT1029" s="40"/>
      <c r="CU1029" s="40"/>
      <c r="CV1029" s="40"/>
      <c r="CW1029" s="40"/>
      <c r="CX1029" s="40"/>
      <c r="CY1029" s="40"/>
      <c r="CZ1029" s="40"/>
      <c r="DA1029" s="40"/>
      <c r="DB1029" s="40"/>
      <c r="DC1029" s="40"/>
      <c r="DD1029" s="40"/>
      <c r="DE1029" s="40"/>
      <c r="DF1029" s="40"/>
      <c r="DG1029" s="40"/>
      <c r="DH1029" s="40"/>
      <c r="DI1029" s="40"/>
      <c r="DJ1029" s="40"/>
      <c r="DK1029" s="40"/>
      <c r="DL1029" s="40"/>
      <c r="DM1029" s="40"/>
      <c r="DN1029" s="40"/>
      <c r="DO1029" s="40"/>
      <c r="DP1029" s="40"/>
      <c r="DQ1029" s="40"/>
      <c r="DR1029" s="40"/>
      <c r="DS1029" s="40"/>
      <c r="DT1029" s="40"/>
      <c r="DU1029" s="40"/>
      <c r="DV1029" s="40"/>
      <c r="DW1029" s="40"/>
      <c r="DX1029" s="40"/>
      <c r="DY1029" s="40"/>
      <c r="DZ1029" s="40"/>
      <c r="EA1029" s="40"/>
      <c r="EB1029" s="40"/>
      <c r="EC1029" s="40"/>
      <c r="ED1029" s="40"/>
      <c r="EE1029" s="40"/>
      <c r="EF1029" s="40"/>
      <c r="EG1029" s="40"/>
      <c r="EH1029" s="40"/>
      <c r="EI1029" s="40"/>
      <c r="EJ1029" s="40"/>
      <c r="EK1029" s="40"/>
      <c r="EL1029" s="40"/>
      <c r="EM1029" s="40"/>
      <c r="EN1029" s="40"/>
      <c r="EO1029" s="40"/>
      <c r="EP1029" s="40"/>
      <c r="EQ1029" s="40"/>
      <c r="ER1029" s="40"/>
      <c r="ES1029" s="40"/>
      <c r="ET1029" s="40"/>
      <c r="EU1029" s="40"/>
      <c r="EV1029" s="40"/>
      <c r="EW1029" s="40"/>
      <c r="EX1029" s="40"/>
      <c r="EY1029" s="40"/>
      <c r="EZ1029" s="40"/>
      <c r="FA1029" s="40"/>
      <c r="FB1029" s="40"/>
      <c r="FC1029" s="40"/>
      <c r="FD1029" s="40"/>
      <c r="FE1029" s="40"/>
      <c r="FF1029" s="40"/>
      <c r="FG1029" s="40"/>
      <c r="FH1029" s="40"/>
      <c r="FI1029" s="40"/>
      <c r="FJ1029" s="40"/>
      <c r="FK1029" s="40"/>
      <c r="FL1029" s="40"/>
      <c r="FM1029" s="40"/>
      <c r="FN1029" s="40"/>
      <c r="FO1029" s="40"/>
      <c r="FP1029" s="40"/>
      <c r="FQ1029" s="40"/>
      <c r="FR1029" s="40"/>
      <c r="FS1029" s="40"/>
      <c r="FT1029" s="40"/>
      <c r="FU1029" s="40"/>
      <c r="FV1029" s="40"/>
      <c r="FW1029" s="40"/>
      <c r="FX1029" s="40"/>
      <c r="FY1029" s="40"/>
      <c r="FZ1029" s="40"/>
      <c r="GA1029" s="40"/>
      <c r="GB1029" s="40"/>
      <c r="GC1029" s="40"/>
      <c r="GD1029" s="40"/>
      <c r="GE1029" s="41"/>
    </row>
    <row r="1030" spans="1:187" s="25" customFormat="1" ht="20.149999999999999" customHeight="1" x14ac:dyDescent="0.35">
      <c r="A1030" s="204"/>
      <c r="B1030" s="206"/>
      <c r="C1030" s="208"/>
      <c r="D1030" s="208"/>
      <c r="E1030" s="210"/>
      <c r="F1030" s="202"/>
      <c r="G1030" s="26" t="s">
        <v>44</v>
      </c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  <c r="CX1030" s="35"/>
      <c r="CY1030" s="35"/>
      <c r="CZ1030" s="35"/>
      <c r="DA1030" s="35"/>
      <c r="DB1030" s="35"/>
      <c r="DC1030" s="35"/>
      <c r="DD1030" s="35"/>
      <c r="DE1030" s="35"/>
      <c r="DF1030" s="35"/>
      <c r="DG1030" s="35"/>
      <c r="DH1030" s="35"/>
      <c r="DI1030" s="35"/>
      <c r="DJ1030" s="35"/>
      <c r="DK1030" s="35"/>
      <c r="DL1030" s="35"/>
      <c r="DM1030" s="35"/>
      <c r="DN1030" s="35"/>
      <c r="DO1030" s="35"/>
      <c r="DP1030" s="35"/>
      <c r="DQ1030" s="35"/>
      <c r="DR1030" s="35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  <c r="FL1030" s="35"/>
      <c r="FM1030" s="35"/>
      <c r="FN1030" s="35"/>
      <c r="FO1030" s="35"/>
      <c r="FP1030" s="35"/>
      <c r="FQ1030" s="35"/>
      <c r="FR1030" s="35"/>
      <c r="FS1030" s="35"/>
      <c r="FT1030" s="35"/>
      <c r="FU1030" s="35"/>
      <c r="FV1030" s="35"/>
      <c r="FW1030" s="35"/>
      <c r="FX1030" s="35"/>
      <c r="FY1030" s="35"/>
      <c r="FZ1030" s="35"/>
      <c r="GA1030" s="35"/>
      <c r="GB1030" s="35"/>
      <c r="GC1030" s="35"/>
      <c r="GD1030" s="35"/>
      <c r="GE1030" s="42"/>
    </row>
    <row r="1031" spans="1:187" s="25" customFormat="1" ht="20.149999999999999" customHeight="1" x14ac:dyDescent="0.35">
      <c r="A1031" s="211">
        <f t="shared" si="785"/>
        <v>508</v>
      </c>
      <c r="B1031" s="213" t="str">
        <f ca="1">HYPERLINK("#"&amp;"PAINEL!"&amp;ADDRESS(ROW(PAINEL!$B$40)+$A1031,2),TRIM(INDIRECT("PAINEL!"&amp;ADDRESS(ROW(PAINEL!$B$40)+$A1031,COLUMN(LANÇAMENTOS!C1027)))))</f>
        <v/>
      </c>
      <c r="C1031" s="215" t="str">
        <f ca="1">TRIM(INDIRECT("PAINEL!"&amp;ADDRESS(ROW(PAINEL!$B$40)+$A1031,COLUMN(LANÇAMENTOS!E1027))))</f>
        <v/>
      </c>
      <c r="D1031" s="215" t="str">
        <f ca="1">TRIM(INDIRECT("PAINEL!"&amp;ADDRESS(ROW(PAINEL!$B$40)+$A1031,COLUMN(LANÇAMENTOS!K1027))))</f>
        <v/>
      </c>
      <c r="E1031" s="217"/>
      <c r="F1031" s="199" t="str">
        <f t="shared" ref="F1031" ca="1" si="819">IF(B1031&lt;&gt;"",E1031+SUM(H1031:GE1031)-SUM(H1032:GE1032),"")</f>
        <v/>
      </c>
      <c r="G1031" s="27" t="s">
        <v>43</v>
      </c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36"/>
      <c r="BB1031" s="36"/>
      <c r="BC1031" s="36"/>
      <c r="BD1031" s="36"/>
      <c r="BE1031" s="36"/>
      <c r="BF1031" s="36"/>
      <c r="BG1031" s="36"/>
      <c r="BH1031" s="36"/>
      <c r="BI1031" s="36"/>
      <c r="BJ1031" s="36"/>
      <c r="BK1031" s="36"/>
      <c r="BL1031" s="36"/>
      <c r="BM1031" s="36"/>
      <c r="BN1031" s="36"/>
      <c r="BO1031" s="36"/>
      <c r="BP1031" s="36"/>
      <c r="BQ1031" s="36"/>
      <c r="BR1031" s="36"/>
      <c r="BS1031" s="36"/>
      <c r="BT1031" s="36"/>
      <c r="BU1031" s="36"/>
      <c r="BV1031" s="36"/>
      <c r="BW1031" s="36"/>
      <c r="BX1031" s="36"/>
      <c r="BY1031" s="36"/>
      <c r="BZ1031" s="36"/>
      <c r="CA1031" s="36"/>
      <c r="CB1031" s="36"/>
      <c r="CC1031" s="36"/>
      <c r="CD1031" s="36"/>
      <c r="CE1031" s="36"/>
      <c r="CF1031" s="36"/>
      <c r="CG1031" s="36"/>
      <c r="CH1031" s="36"/>
      <c r="CI1031" s="36"/>
      <c r="CJ1031" s="36"/>
      <c r="CK1031" s="36"/>
      <c r="CL1031" s="36"/>
      <c r="CM1031" s="36"/>
      <c r="CN1031" s="36"/>
      <c r="CO1031" s="36"/>
      <c r="CP1031" s="36"/>
      <c r="CQ1031" s="36"/>
      <c r="CR1031" s="36"/>
      <c r="CS1031" s="36"/>
      <c r="CT1031" s="36"/>
      <c r="CU1031" s="36"/>
      <c r="CV1031" s="36"/>
      <c r="CW1031" s="36"/>
      <c r="CX1031" s="36"/>
      <c r="CY1031" s="36"/>
      <c r="CZ1031" s="36"/>
      <c r="DA1031" s="36"/>
      <c r="DB1031" s="36"/>
      <c r="DC1031" s="36"/>
      <c r="DD1031" s="36"/>
      <c r="DE1031" s="36"/>
      <c r="DF1031" s="36"/>
      <c r="DG1031" s="36"/>
      <c r="DH1031" s="36"/>
      <c r="DI1031" s="36"/>
      <c r="DJ1031" s="36"/>
      <c r="DK1031" s="36"/>
      <c r="DL1031" s="36"/>
      <c r="DM1031" s="36"/>
      <c r="DN1031" s="36"/>
      <c r="DO1031" s="36"/>
      <c r="DP1031" s="36"/>
      <c r="DQ1031" s="36"/>
      <c r="DR1031" s="36"/>
      <c r="DS1031" s="36"/>
      <c r="DT1031" s="36"/>
      <c r="DU1031" s="36"/>
      <c r="DV1031" s="36"/>
      <c r="DW1031" s="36"/>
      <c r="DX1031" s="36"/>
      <c r="DY1031" s="36"/>
      <c r="DZ1031" s="36"/>
      <c r="EA1031" s="36"/>
      <c r="EB1031" s="36"/>
      <c r="EC1031" s="36"/>
      <c r="ED1031" s="36"/>
      <c r="EE1031" s="36"/>
      <c r="EF1031" s="36"/>
      <c r="EG1031" s="36"/>
      <c r="EH1031" s="36"/>
      <c r="EI1031" s="36"/>
      <c r="EJ1031" s="36"/>
      <c r="EK1031" s="36"/>
      <c r="EL1031" s="36"/>
      <c r="EM1031" s="36"/>
      <c r="EN1031" s="36"/>
      <c r="EO1031" s="36"/>
      <c r="EP1031" s="36"/>
      <c r="EQ1031" s="36"/>
      <c r="ER1031" s="36"/>
      <c r="ES1031" s="36"/>
      <c r="ET1031" s="36"/>
      <c r="EU1031" s="36"/>
      <c r="EV1031" s="36"/>
      <c r="EW1031" s="36"/>
      <c r="EX1031" s="36"/>
      <c r="EY1031" s="36"/>
      <c r="EZ1031" s="36"/>
      <c r="FA1031" s="36"/>
      <c r="FB1031" s="36"/>
      <c r="FC1031" s="36"/>
      <c r="FD1031" s="36"/>
      <c r="FE1031" s="36"/>
      <c r="FF1031" s="36"/>
      <c r="FG1031" s="36"/>
      <c r="FH1031" s="36"/>
      <c r="FI1031" s="36"/>
      <c r="FJ1031" s="36"/>
      <c r="FK1031" s="36"/>
      <c r="FL1031" s="36"/>
      <c r="FM1031" s="36"/>
      <c r="FN1031" s="36"/>
      <c r="FO1031" s="36"/>
      <c r="FP1031" s="36"/>
      <c r="FQ1031" s="36"/>
      <c r="FR1031" s="36"/>
      <c r="FS1031" s="36"/>
      <c r="FT1031" s="36"/>
      <c r="FU1031" s="36"/>
      <c r="FV1031" s="36"/>
      <c r="FW1031" s="36"/>
      <c r="FX1031" s="36"/>
      <c r="FY1031" s="36"/>
      <c r="FZ1031" s="36"/>
      <c r="GA1031" s="36"/>
      <c r="GB1031" s="36"/>
      <c r="GC1031" s="36"/>
      <c r="GD1031" s="36"/>
      <c r="GE1031" s="37"/>
    </row>
    <row r="1032" spans="1:187" s="25" customFormat="1" ht="20.149999999999999" customHeight="1" x14ac:dyDescent="0.35">
      <c r="A1032" s="212"/>
      <c r="B1032" s="214"/>
      <c r="C1032" s="216"/>
      <c r="D1032" s="216"/>
      <c r="E1032" s="218"/>
      <c r="F1032" s="200"/>
      <c r="G1032" s="28" t="s">
        <v>44</v>
      </c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38"/>
      <c r="BR1032" s="38"/>
      <c r="BS1032" s="38"/>
      <c r="BT1032" s="38"/>
      <c r="BU1032" s="38"/>
      <c r="BV1032" s="38"/>
      <c r="BW1032" s="38"/>
      <c r="BX1032" s="38"/>
      <c r="BY1032" s="38"/>
      <c r="BZ1032" s="38"/>
      <c r="CA1032" s="38"/>
      <c r="CB1032" s="38"/>
      <c r="CC1032" s="38"/>
      <c r="CD1032" s="38"/>
      <c r="CE1032" s="38"/>
      <c r="CF1032" s="38"/>
      <c r="CG1032" s="38"/>
      <c r="CH1032" s="38"/>
      <c r="CI1032" s="38"/>
      <c r="CJ1032" s="38"/>
      <c r="CK1032" s="38"/>
      <c r="CL1032" s="38"/>
      <c r="CM1032" s="38"/>
      <c r="CN1032" s="38"/>
      <c r="CO1032" s="38"/>
      <c r="CP1032" s="38"/>
      <c r="CQ1032" s="38"/>
      <c r="CR1032" s="38"/>
      <c r="CS1032" s="38"/>
      <c r="CT1032" s="38"/>
      <c r="CU1032" s="38"/>
      <c r="CV1032" s="38"/>
      <c r="CW1032" s="38"/>
      <c r="CX1032" s="38"/>
      <c r="CY1032" s="38"/>
      <c r="CZ1032" s="38"/>
      <c r="DA1032" s="38"/>
      <c r="DB1032" s="38"/>
      <c r="DC1032" s="38"/>
      <c r="DD1032" s="38"/>
      <c r="DE1032" s="38"/>
      <c r="DF1032" s="38"/>
      <c r="DG1032" s="38"/>
      <c r="DH1032" s="38"/>
      <c r="DI1032" s="38"/>
      <c r="DJ1032" s="38"/>
      <c r="DK1032" s="38"/>
      <c r="DL1032" s="38"/>
      <c r="DM1032" s="38"/>
      <c r="DN1032" s="38"/>
      <c r="DO1032" s="38"/>
      <c r="DP1032" s="38"/>
      <c r="DQ1032" s="38"/>
      <c r="DR1032" s="38"/>
      <c r="DS1032" s="38"/>
      <c r="DT1032" s="38"/>
      <c r="DU1032" s="38"/>
      <c r="DV1032" s="38"/>
      <c r="DW1032" s="38"/>
      <c r="DX1032" s="38"/>
      <c r="DY1032" s="38"/>
      <c r="DZ1032" s="38"/>
      <c r="EA1032" s="38"/>
      <c r="EB1032" s="38"/>
      <c r="EC1032" s="38"/>
      <c r="ED1032" s="38"/>
      <c r="EE1032" s="38"/>
      <c r="EF1032" s="38"/>
      <c r="EG1032" s="38"/>
      <c r="EH1032" s="38"/>
      <c r="EI1032" s="38"/>
      <c r="EJ1032" s="38"/>
      <c r="EK1032" s="38"/>
      <c r="EL1032" s="38"/>
      <c r="EM1032" s="38"/>
      <c r="EN1032" s="38"/>
      <c r="EO1032" s="38"/>
      <c r="EP1032" s="38"/>
      <c r="EQ1032" s="38"/>
      <c r="ER1032" s="38"/>
      <c r="ES1032" s="38"/>
      <c r="ET1032" s="38"/>
      <c r="EU1032" s="38"/>
      <c r="EV1032" s="38"/>
      <c r="EW1032" s="38"/>
      <c r="EX1032" s="38"/>
      <c r="EY1032" s="38"/>
      <c r="EZ1032" s="38"/>
      <c r="FA1032" s="38"/>
      <c r="FB1032" s="38"/>
      <c r="FC1032" s="38"/>
      <c r="FD1032" s="38"/>
      <c r="FE1032" s="38"/>
      <c r="FF1032" s="38"/>
      <c r="FG1032" s="38"/>
      <c r="FH1032" s="38"/>
      <c r="FI1032" s="38"/>
      <c r="FJ1032" s="38"/>
      <c r="FK1032" s="38"/>
      <c r="FL1032" s="38"/>
      <c r="FM1032" s="38"/>
      <c r="FN1032" s="38"/>
      <c r="FO1032" s="38"/>
      <c r="FP1032" s="38"/>
      <c r="FQ1032" s="38"/>
      <c r="FR1032" s="38"/>
      <c r="FS1032" s="38"/>
      <c r="FT1032" s="38"/>
      <c r="FU1032" s="38"/>
      <c r="FV1032" s="38"/>
      <c r="FW1032" s="38"/>
      <c r="FX1032" s="38"/>
      <c r="FY1032" s="38"/>
      <c r="FZ1032" s="38"/>
      <c r="GA1032" s="38"/>
      <c r="GB1032" s="38"/>
      <c r="GC1032" s="38"/>
      <c r="GD1032" s="38"/>
      <c r="GE1032" s="39"/>
    </row>
    <row r="1033" spans="1:187" s="25" customFormat="1" ht="20.149999999999999" customHeight="1" x14ac:dyDescent="0.35">
      <c r="A1033" s="203">
        <f t="shared" ref="A1033" si="820">A1031+1</f>
        <v>509</v>
      </c>
      <c r="B1033" s="205" t="str">
        <f ca="1">HYPERLINK("#"&amp;"PAINEL!"&amp;ADDRESS(ROW(PAINEL!$B$40)+$A1033,2),TRIM(INDIRECT("PAINEL!"&amp;ADDRESS(ROW(PAINEL!$B$40)+$A1033,COLUMN(LANÇAMENTOS!C1029)))))</f>
        <v/>
      </c>
      <c r="C1033" s="207" t="str">
        <f ca="1">TRIM(INDIRECT("PAINEL!"&amp;ADDRESS(ROW(PAINEL!$B$40)+$A1033,COLUMN(LANÇAMENTOS!E1029))))</f>
        <v/>
      </c>
      <c r="D1033" s="207" t="str">
        <f ca="1">TRIM(INDIRECT("PAINEL!"&amp;ADDRESS(ROW(PAINEL!$B$40)+$A1033,COLUMN(LANÇAMENTOS!K1029))))</f>
        <v/>
      </c>
      <c r="E1033" s="209"/>
      <c r="F1033" s="201" t="str">
        <f t="shared" ref="F1033" ca="1" si="821">IF(B1033&lt;&gt;"",E1033+SUM(H1033:GE1033)-SUM(H1034:GE1034),"")</f>
        <v/>
      </c>
      <c r="G1033" s="29" t="s">
        <v>43</v>
      </c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  <c r="CH1033" s="40"/>
      <c r="CI1033" s="40"/>
      <c r="CJ1033" s="40"/>
      <c r="CK1033" s="40"/>
      <c r="CL1033" s="40"/>
      <c r="CM1033" s="40"/>
      <c r="CN1033" s="40"/>
      <c r="CO1033" s="40"/>
      <c r="CP1033" s="40"/>
      <c r="CQ1033" s="40"/>
      <c r="CR1033" s="40"/>
      <c r="CS1033" s="40"/>
      <c r="CT1033" s="40"/>
      <c r="CU1033" s="40"/>
      <c r="CV1033" s="40"/>
      <c r="CW1033" s="40"/>
      <c r="CX1033" s="40"/>
      <c r="CY1033" s="40"/>
      <c r="CZ1033" s="40"/>
      <c r="DA1033" s="40"/>
      <c r="DB1033" s="40"/>
      <c r="DC1033" s="40"/>
      <c r="DD1033" s="40"/>
      <c r="DE1033" s="40"/>
      <c r="DF1033" s="40"/>
      <c r="DG1033" s="40"/>
      <c r="DH1033" s="40"/>
      <c r="DI1033" s="40"/>
      <c r="DJ1033" s="40"/>
      <c r="DK1033" s="40"/>
      <c r="DL1033" s="40"/>
      <c r="DM1033" s="40"/>
      <c r="DN1033" s="40"/>
      <c r="DO1033" s="40"/>
      <c r="DP1033" s="40"/>
      <c r="DQ1033" s="40"/>
      <c r="DR1033" s="40"/>
      <c r="DS1033" s="40"/>
      <c r="DT1033" s="40"/>
      <c r="DU1033" s="40"/>
      <c r="DV1033" s="40"/>
      <c r="DW1033" s="40"/>
      <c r="DX1033" s="40"/>
      <c r="DY1033" s="40"/>
      <c r="DZ1033" s="40"/>
      <c r="EA1033" s="40"/>
      <c r="EB1033" s="40"/>
      <c r="EC1033" s="40"/>
      <c r="ED1033" s="40"/>
      <c r="EE1033" s="40"/>
      <c r="EF1033" s="40"/>
      <c r="EG1033" s="40"/>
      <c r="EH1033" s="40"/>
      <c r="EI1033" s="40"/>
      <c r="EJ1033" s="40"/>
      <c r="EK1033" s="40"/>
      <c r="EL1033" s="40"/>
      <c r="EM1033" s="40"/>
      <c r="EN1033" s="40"/>
      <c r="EO1033" s="40"/>
      <c r="EP1033" s="40"/>
      <c r="EQ1033" s="40"/>
      <c r="ER1033" s="40"/>
      <c r="ES1033" s="40"/>
      <c r="ET1033" s="40"/>
      <c r="EU1033" s="40"/>
      <c r="EV1033" s="40"/>
      <c r="EW1033" s="40"/>
      <c r="EX1033" s="40"/>
      <c r="EY1033" s="40"/>
      <c r="EZ1033" s="40"/>
      <c r="FA1033" s="40"/>
      <c r="FB1033" s="40"/>
      <c r="FC1033" s="40"/>
      <c r="FD1033" s="40"/>
      <c r="FE1033" s="40"/>
      <c r="FF1033" s="40"/>
      <c r="FG1033" s="40"/>
      <c r="FH1033" s="40"/>
      <c r="FI1033" s="40"/>
      <c r="FJ1033" s="40"/>
      <c r="FK1033" s="40"/>
      <c r="FL1033" s="40"/>
      <c r="FM1033" s="40"/>
      <c r="FN1033" s="40"/>
      <c r="FO1033" s="40"/>
      <c r="FP1033" s="40"/>
      <c r="FQ1033" s="40"/>
      <c r="FR1033" s="40"/>
      <c r="FS1033" s="40"/>
      <c r="FT1033" s="40"/>
      <c r="FU1033" s="40"/>
      <c r="FV1033" s="40"/>
      <c r="FW1033" s="40"/>
      <c r="FX1033" s="40"/>
      <c r="FY1033" s="40"/>
      <c r="FZ1033" s="40"/>
      <c r="GA1033" s="40"/>
      <c r="GB1033" s="40"/>
      <c r="GC1033" s="40"/>
      <c r="GD1033" s="40"/>
      <c r="GE1033" s="41"/>
    </row>
    <row r="1034" spans="1:187" s="25" customFormat="1" ht="20.149999999999999" customHeight="1" x14ac:dyDescent="0.35">
      <c r="A1034" s="204"/>
      <c r="B1034" s="206"/>
      <c r="C1034" s="208"/>
      <c r="D1034" s="208"/>
      <c r="E1034" s="210"/>
      <c r="F1034" s="202"/>
      <c r="G1034" s="26" t="s">
        <v>44</v>
      </c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  <c r="CX1034" s="35"/>
      <c r="CY1034" s="35"/>
      <c r="CZ1034" s="35"/>
      <c r="DA1034" s="35"/>
      <c r="DB1034" s="35"/>
      <c r="DC1034" s="35"/>
      <c r="DD1034" s="35"/>
      <c r="DE1034" s="35"/>
      <c r="DF1034" s="35"/>
      <c r="DG1034" s="35"/>
      <c r="DH1034" s="35"/>
      <c r="DI1034" s="35"/>
      <c r="DJ1034" s="35"/>
      <c r="DK1034" s="35"/>
      <c r="DL1034" s="35"/>
      <c r="DM1034" s="35"/>
      <c r="DN1034" s="35"/>
      <c r="DO1034" s="35"/>
      <c r="DP1034" s="35"/>
      <c r="DQ1034" s="35"/>
      <c r="DR1034" s="35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  <c r="FL1034" s="35"/>
      <c r="FM1034" s="35"/>
      <c r="FN1034" s="35"/>
      <c r="FO1034" s="35"/>
      <c r="FP1034" s="35"/>
      <c r="FQ1034" s="35"/>
      <c r="FR1034" s="35"/>
      <c r="FS1034" s="35"/>
      <c r="FT1034" s="35"/>
      <c r="FU1034" s="35"/>
      <c r="FV1034" s="35"/>
      <c r="FW1034" s="35"/>
      <c r="FX1034" s="35"/>
      <c r="FY1034" s="35"/>
      <c r="FZ1034" s="35"/>
      <c r="GA1034" s="35"/>
      <c r="GB1034" s="35"/>
      <c r="GC1034" s="35"/>
      <c r="GD1034" s="35"/>
      <c r="GE1034" s="42"/>
    </row>
    <row r="1035" spans="1:187" s="25" customFormat="1" ht="20.149999999999999" customHeight="1" x14ac:dyDescent="0.35">
      <c r="A1035" s="211">
        <f t="shared" si="785"/>
        <v>510</v>
      </c>
      <c r="B1035" s="213" t="str">
        <f ca="1">HYPERLINK("#"&amp;"PAINEL!"&amp;ADDRESS(ROW(PAINEL!$B$40)+$A1035,2),TRIM(INDIRECT("PAINEL!"&amp;ADDRESS(ROW(PAINEL!$B$40)+$A1035,COLUMN(LANÇAMENTOS!C1031)))))</f>
        <v/>
      </c>
      <c r="C1035" s="215" t="str">
        <f ca="1">TRIM(INDIRECT("PAINEL!"&amp;ADDRESS(ROW(PAINEL!$B$40)+$A1035,COLUMN(LANÇAMENTOS!E1031))))</f>
        <v/>
      </c>
      <c r="D1035" s="215" t="str">
        <f ca="1">TRIM(INDIRECT("PAINEL!"&amp;ADDRESS(ROW(PAINEL!$B$40)+$A1035,COLUMN(LANÇAMENTOS!K1031))))</f>
        <v/>
      </c>
      <c r="E1035" s="217"/>
      <c r="F1035" s="199" t="str">
        <f t="shared" ref="F1035" ca="1" si="822">IF(B1035&lt;&gt;"",E1035+SUM(H1035:GE1035)-SUM(H1036:GE1036),"")</f>
        <v/>
      </c>
      <c r="G1035" s="27" t="s">
        <v>43</v>
      </c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36"/>
      <c r="BB1035" s="36"/>
      <c r="BC1035" s="36"/>
      <c r="BD1035" s="36"/>
      <c r="BE1035" s="36"/>
      <c r="BF1035" s="36"/>
      <c r="BG1035" s="36"/>
      <c r="BH1035" s="36"/>
      <c r="BI1035" s="36"/>
      <c r="BJ1035" s="36"/>
      <c r="BK1035" s="36"/>
      <c r="BL1035" s="36"/>
      <c r="BM1035" s="36"/>
      <c r="BN1035" s="36"/>
      <c r="BO1035" s="36"/>
      <c r="BP1035" s="36"/>
      <c r="BQ1035" s="36"/>
      <c r="BR1035" s="36"/>
      <c r="BS1035" s="36"/>
      <c r="BT1035" s="36"/>
      <c r="BU1035" s="36"/>
      <c r="BV1035" s="36"/>
      <c r="BW1035" s="36"/>
      <c r="BX1035" s="36"/>
      <c r="BY1035" s="36"/>
      <c r="BZ1035" s="36"/>
      <c r="CA1035" s="36"/>
      <c r="CB1035" s="36"/>
      <c r="CC1035" s="36"/>
      <c r="CD1035" s="36"/>
      <c r="CE1035" s="36"/>
      <c r="CF1035" s="36"/>
      <c r="CG1035" s="36"/>
      <c r="CH1035" s="36"/>
      <c r="CI1035" s="36"/>
      <c r="CJ1035" s="36"/>
      <c r="CK1035" s="36"/>
      <c r="CL1035" s="36"/>
      <c r="CM1035" s="36"/>
      <c r="CN1035" s="36"/>
      <c r="CO1035" s="36"/>
      <c r="CP1035" s="36"/>
      <c r="CQ1035" s="36"/>
      <c r="CR1035" s="36"/>
      <c r="CS1035" s="36"/>
      <c r="CT1035" s="36"/>
      <c r="CU1035" s="36"/>
      <c r="CV1035" s="36"/>
      <c r="CW1035" s="36"/>
      <c r="CX1035" s="36"/>
      <c r="CY1035" s="36"/>
      <c r="CZ1035" s="36"/>
      <c r="DA1035" s="36"/>
      <c r="DB1035" s="36"/>
      <c r="DC1035" s="36"/>
      <c r="DD1035" s="36"/>
      <c r="DE1035" s="36"/>
      <c r="DF1035" s="36"/>
      <c r="DG1035" s="36"/>
      <c r="DH1035" s="36"/>
      <c r="DI1035" s="36"/>
      <c r="DJ1035" s="36"/>
      <c r="DK1035" s="36"/>
      <c r="DL1035" s="36"/>
      <c r="DM1035" s="36"/>
      <c r="DN1035" s="36"/>
      <c r="DO1035" s="36"/>
      <c r="DP1035" s="36"/>
      <c r="DQ1035" s="36"/>
      <c r="DR1035" s="36"/>
      <c r="DS1035" s="36"/>
      <c r="DT1035" s="36"/>
      <c r="DU1035" s="36"/>
      <c r="DV1035" s="36"/>
      <c r="DW1035" s="36"/>
      <c r="DX1035" s="36"/>
      <c r="DY1035" s="36"/>
      <c r="DZ1035" s="36"/>
      <c r="EA1035" s="36"/>
      <c r="EB1035" s="36"/>
      <c r="EC1035" s="36"/>
      <c r="ED1035" s="36"/>
      <c r="EE1035" s="36"/>
      <c r="EF1035" s="36"/>
      <c r="EG1035" s="36"/>
      <c r="EH1035" s="36"/>
      <c r="EI1035" s="36"/>
      <c r="EJ1035" s="36"/>
      <c r="EK1035" s="36"/>
      <c r="EL1035" s="36"/>
      <c r="EM1035" s="36"/>
      <c r="EN1035" s="36"/>
      <c r="EO1035" s="36"/>
      <c r="EP1035" s="36"/>
      <c r="EQ1035" s="36"/>
      <c r="ER1035" s="36"/>
      <c r="ES1035" s="36"/>
      <c r="ET1035" s="36"/>
      <c r="EU1035" s="36"/>
      <c r="EV1035" s="36"/>
      <c r="EW1035" s="36"/>
      <c r="EX1035" s="36"/>
      <c r="EY1035" s="36"/>
      <c r="EZ1035" s="36"/>
      <c r="FA1035" s="36"/>
      <c r="FB1035" s="36"/>
      <c r="FC1035" s="36"/>
      <c r="FD1035" s="36"/>
      <c r="FE1035" s="36"/>
      <c r="FF1035" s="36"/>
      <c r="FG1035" s="36"/>
      <c r="FH1035" s="36"/>
      <c r="FI1035" s="36"/>
      <c r="FJ1035" s="36"/>
      <c r="FK1035" s="36"/>
      <c r="FL1035" s="36"/>
      <c r="FM1035" s="36"/>
      <c r="FN1035" s="36"/>
      <c r="FO1035" s="36"/>
      <c r="FP1035" s="36"/>
      <c r="FQ1035" s="36"/>
      <c r="FR1035" s="36"/>
      <c r="FS1035" s="36"/>
      <c r="FT1035" s="36"/>
      <c r="FU1035" s="36"/>
      <c r="FV1035" s="36"/>
      <c r="FW1035" s="36"/>
      <c r="FX1035" s="36"/>
      <c r="FY1035" s="36"/>
      <c r="FZ1035" s="36"/>
      <c r="GA1035" s="36"/>
      <c r="GB1035" s="36"/>
      <c r="GC1035" s="36"/>
      <c r="GD1035" s="36"/>
      <c r="GE1035" s="37"/>
    </row>
    <row r="1036" spans="1:187" s="25" customFormat="1" ht="20.149999999999999" customHeight="1" x14ac:dyDescent="0.35">
      <c r="A1036" s="212"/>
      <c r="B1036" s="214"/>
      <c r="C1036" s="216"/>
      <c r="D1036" s="216"/>
      <c r="E1036" s="218"/>
      <c r="F1036" s="200"/>
      <c r="G1036" s="28" t="s">
        <v>44</v>
      </c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  <c r="CD1036" s="38"/>
      <c r="CE1036" s="38"/>
      <c r="CF1036" s="38"/>
      <c r="CG1036" s="38"/>
      <c r="CH1036" s="38"/>
      <c r="CI1036" s="38"/>
      <c r="CJ1036" s="38"/>
      <c r="CK1036" s="38"/>
      <c r="CL1036" s="38"/>
      <c r="CM1036" s="38"/>
      <c r="CN1036" s="38"/>
      <c r="CO1036" s="38"/>
      <c r="CP1036" s="38"/>
      <c r="CQ1036" s="38"/>
      <c r="CR1036" s="38"/>
      <c r="CS1036" s="38"/>
      <c r="CT1036" s="38"/>
      <c r="CU1036" s="38"/>
      <c r="CV1036" s="38"/>
      <c r="CW1036" s="38"/>
      <c r="CX1036" s="38"/>
      <c r="CY1036" s="38"/>
      <c r="CZ1036" s="38"/>
      <c r="DA1036" s="38"/>
      <c r="DB1036" s="38"/>
      <c r="DC1036" s="38"/>
      <c r="DD1036" s="38"/>
      <c r="DE1036" s="38"/>
      <c r="DF1036" s="38"/>
      <c r="DG1036" s="38"/>
      <c r="DH1036" s="38"/>
      <c r="DI1036" s="38"/>
      <c r="DJ1036" s="38"/>
      <c r="DK1036" s="38"/>
      <c r="DL1036" s="38"/>
      <c r="DM1036" s="38"/>
      <c r="DN1036" s="38"/>
      <c r="DO1036" s="38"/>
      <c r="DP1036" s="38"/>
      <c r="DQ1036" s="38"/>
      <c r="DR1036" s="38"/>
      <c r="DS1036" s="38"/>
      <c r="DT1036" s="38"/>
      <c r="DU1036" s="38"/>
      <c r="DV1036" s="38"/>
      <c r="DW1036" s="38"/>
      <c r="DX1036" s="38"/>
      <c r="DY1036" s="38"/>
      <c r="DZ1036" s="38"/>
      <c r="EA1036" s="38"/>
      <c r="EB1036" s="38"/>
      <c r="EC1036" s="38"/>
      <c r="ED1036" s="38"/>
      <c r="EE1036" s="38"/>
      <c r="EF1036" s="38"/>
      <c r="EG1036" s="38"/>
      <c r="EH1036" s="38"/>
      <c r="EI1036" s="38"/>
      <c r="EJ1036" s="38"/>
      <c r="EK1036" s="38"/>
      <c r="EL1036" s="38"/>
      <c r="EM1036" s="38"/>
      <c r="EN1036" s="38"/>
      <c r="EO1036" s="38"/>
      <c r="EP1036" s="38"/>
      <c r="EQ1036" s="38"/>
      <c r="ER1036" s="38"/>
      <c r="ES1036" s="38"/>
      <c r="ET1036" s="38"/>
      <c r="EU1036" s="38"/>
      <c r="EV1036" s="38"/>
      <c r="EW1036" s="38"/>
      <c r="EX1036" s="38"/>
      <c r="EY1036" s="38"/>
      <c r="EZ1036" s="38"/>
      <c r="FA1036" s="38"/>
      <c r="FB1036" s="38"/>
      <c r="FC1036" s="38"/>
      <c r="FD1036" s="38"/>
      <c r="FE1036" s="38"/>
      <c r="FF1036" s="38"/>
      <c r="FG1036" s="38"/>
      <c r="FH1036" s="38"/>
      <c r="FI1036" s="38"/>
      <c r="FJ1036" s="38"/>
      <c r="FK1036" s="38"/>
      <c r="FL1036" s="38"/>
      <c r="FM1036" s="38"/>
      <c r="FN1036" s="38"/>
      <c r="FO1036" s="38"/>
      <c r="FP1036" s="38"/>
      <c r="FQ1036" s="38"/>
      <c r="FR1036" s="38"/>
      <c r="FS1036" s="38"/>
      <c r="FT1036" s="38"/>
      <c r="FU1036" s="38"/>
      <c r="FV1036" s="38"/>
      <c r="FW1036" s="38"/>
      <c r="FX1036" s="38"/>
      <c r="FY1036" s="38"/>
      <c r="FZ1036" s="38"/>
      <c r="GA1036" s="38"/>
      <c r="GB1036" s="38"/>
      <c r="GC1036" s="38"/>
      <c r="GD1036" s="38"/>
      <c r="GE1036" s="39"/>
    </row>
    <row r="1037" spans="1:187" s="25" customFormat="1" ht="20.149999999999999" customHeight="1" x14ac:dyDescent="0.35">
      <c r="A1037" s="203">
        <f t="shared" ref="A1037" si="823">A1035+1</f>
        <v>511</v>
      </c>
      <c r="B1037" s="205" t="str">
        <f ca="1">HYPERLINK("#"&amp;"PAINEL!"&amp;ADDRESS(ROW(PAINEL!$B$40)+$A1037,2),TRIM(INDIRECT("PAINEL!"&amp;ADDRESS(ROW(PAINEL!$B$40)+$A1037,COLUMN(LANÇAMENTOS!C1033)))))</f>
        <v/>
      </c>
      <c r="C1037" s="207" t="str">
        <f ca="1">TRIM(INDIRECT("PAINEL!"&amp;ADDRESS(ROW(PAINEL!$B$40)+$A1037,COLUMN(LANÇAMENTOS!E1033))))</f>
        <v/>
      </c>
      <c r="D1037" s="207" t="str">
        <f ca="1">TRIM(INDIRECT("PAINEL!"&amp;ADDRESS(ROW(PAINEL!$B$40)+$A1037,COLUMN(LANÇAMENTOS!K1033))))</f>
        <v/>
      </c>
      <c r="E1037" s="209"/>
      <c r="F1037" s="201" t="str">
        <f t="shared" ref="F1037" ca="1" si="824">IF(B1037&lt;&gt;"",E1037+SUM(H1037:GE1037)-SUM(H1038:GE1038),"")</f>
        <v/>
      </c>
      <c r="G1037" s="29" t="s">
        <v>43</v>
      </c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  <c r="CH1037" s="40"/>
      <c r="CI1037" s="40"/>
      <c r="CJ1037" s="40"/>
      <c r="CK1037" s="40"/>
      <c r="CL1037" s="40"/>
      <c r="CM1037" s="40"/>
      <c r="CN1037" s="40"/>
      <c r="CO1037" s="40"/>
      <c r="CP1037" s="40"/>
      <c r="CQ1037" s="40"/>
      <c r="CR1037" s="40"/>
      <c r="CS1037" s="40"/>
      <c r="CT1037" s="40"/>
      <c r="CU1037" s="40"/>
      <c r="CV1037" s="40"/>
      <c r="CW1037" s="40"/>
      <c r="CX1037" s="40"/>
      <c r="CY1037" s="40"/>
      <c r="CZ1037" s="40"/>
      <c r="DA1037" s="40"/>
      <c r="DB1037" s="40"/>
      <c r="DC1037" s="40"/>
      <c r="DD1037" s="40"/>
      <c r="DE1037" s="40"/>
      <c r="DF1037" s="40"/>
      <c r="DG1037" s="40"/>
      <c r="DH1037" s="40"/>
      <c r="DI1037" s="40"/>
      <c r="DJ1037" s="40"/>
      <c r="DK1037" s="40"/>
      <c r="DL1037" s="40"/>
      <c r="DM1037" s="40"/>
      <c r="DN1037" s="40"/>
      <c r="DO1037" s="40"/>
      <c r="DP1037" s="40"/>
      <c r="DQ1037" s="40"/>
      <c r="DR1037" s="40"/>
      <c r="DS1037" s="40"/>
      <c r="DT1037" s="40"/>
      <c r="DU1037" s="40"/>
      <c r="DV1037" s="40"/>
      <c r="DW1037" s="40"/>
      <c r="DX1037" s="40"/>
      <c r="DY1037" s="40"/>
      <c r="DZ1037" s="40"/>
      <c r="EA1037" s="40"/>
      <c r="EB1037" s="40"/>
      <c r="EC1037" s="40"/>
      <c r="ED1037" s="40"/>
      <c r="EE1037" s="40"/>
      <c r="EF1037" s="40"/>
      <c r="EG1037" s="40"/>
      <c r="EH1037" s="40"/>
      <c r="EI1037" s="40"/>
      <c r="EJ1037" s="40"/>
      <c r="EK1037" s="40"/>
      <c r="EL1037" s="40"/>
      <c r="EM1037" s="40"/>
      <c r="EN1037" s="40"/>
      <c r="EO1037" s="40"/>
      <c r="EP1037" s="40"/>
      <c r="EQ1037" s="40"/>
      <c r="ER1037" s="40"/>
      <c r="ES1037" s="40"/>
      <c r="ET1037" s="40"/>
      <c r="EU1037" s="40"/>
      <c r="EV1037" s="40"/>
      <c r="EW1037" s="40"/>
      <c r="EX1037" s="40"/>
      <c r="EY1037" s="40"/>
      <c r="EZ1037" s="40"/>
      <c r="FA1037" s="40"/>
      <c r="FB1037" s="40"/>
      <c r="FC1037" s="40"/>
      <c r="FD1037" s="40"/>
      <c r="FE1037" s="40"/>
      <c r="FF1037" s="40"/>
      <c r="FG1037" s="40"/>
      <c r="FH1037" s="40"/>
      <c r="FI1037" s="40"/>
      <c r="FJ1037" s="40"/>
      <c r="FK1037" s="40"/>
      <c r="FL1037" s="40"/>
      <c r="FM1037" s="40"/>
      <c r="FN1037" s="40"/>
      <c r="FO1037" s="40"/>
      <c r="FP1037" s="40"/>
      <c r="FQ1037" s="40"/>
      <c r="FR1037" s="40"/>
      <c r="FS1037" s="40"/>
      <c r="FT1037" s="40"/>
      <c r="FU1037" s="40"/>
      <c r="FV1037" s="40"/>
      <c r="FW1037" s="40"/>
      <c r="FX1037" s="40"/>
      <c r="FY1037" s="40"/>
      <c r="FZ1037" s="40"/>
      <c r="GA1037" s="40"/>
      <c r="GB1037" s="40"/>
      <c r="GC1037" s="40"/>
      <c r="GD1037" s="40"/>
      <c r="GE1037" s="41"/>
    </row>
    <row r="1038" spans="1:187" s="25" customFormat="1" ht="20.149999999999999" customHeight="1" x14ac:dyDescent="0.35">
      <c r="A1038" s="204"/>
      <c r="B1038" s="206"/>
      <c r="C1038" s="208"/>
      <c r="D1038" s="208"/>
      <c r="E1038" s="210"/>
      <c r="F1038" s="202"/>
      <c r="G1038" s="26" t="s">
        <v>44</v>
      </c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  <c r="CX1038" s="35"/>
      <c r="CY1038" s="35"/>
      <c r="CZ1038" s="35"/>
      <c r="DA1038" s="35"/>
      <c r="DB1038" s="35"/>
      <c r="DC1038" s="35"/>
      <c r="DD1038" s="35"/>
      <c r="DE1038" s="35"/>
      <c r="DF1038" s="35"/>
      <c r="DG1038" s="35"/>
      <c r="DH1038" s="35"/>
      <c r="DI1038" s="35"/>
      <c r="DJ1038" s="35"/>
      <c r="DK1038" s="35"/>
      <c r="DL1038" s="35"/>
      <c r="DM1038" s="35"/>
      <c r="DN1038" s="35"/>
      <c r="DO1038" s="35"/>
      <c r="DP1038" s="35"/>
      <c r="DQ1038" s="35"/>
      <c r="DR1038" s="35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  <c r="FL1038" s="35"/>
      <c r="FM1038" s="35"/>
      <c r="FN1038" s="35"/>
      <c r="FO1038" s="35"/>
      <c r="FP1038" s="35"/>
      <c r="FQ1038" s="35"/>
      <c r="FR1038" s="35"/>
      <c r="FS1038" s="35"/>
      <c r="FT1038" s="35"/>
      <c r="FU1038" s="35"/>
      <c r="FV1038" s="35"/>
      <c r="FW1038" s="35"/>
      <c r="FX1038" s="35"/>
      <c r="FY1038" s="35"/>
      <c r="FZ1038" s="35"/>
      <c r="GA1038" s="35"/>
      <c r="GB1038" s="35"/>
      <c r="GC1038" s="35"/>
      <c r="GD1038" s="35"/>
      <c r="GE1038" s="42"/>
    </row>
    <row r="1039" spans="1:187" s="25" customFormat="1" ht="20.149999999999999" customHeight="1" x14ac:dyDescent="0.35">
      <c r="A1039" s="211">
        <f t="shared" si="785"/>
        <v>512</v>
      </c>
      <c r="B1039" s="213" t="str">
        <f ca="1">HYPERLINK("#"&amp;"PAINEL!"&amp;ADDRESS(ROW(PAINEL!$B$40)+$A1039,2),TRIM(INDIRECT("PAINEL!"&amp;ADDRESS(ROW(PAINEL!$B$40)+$A1039,COLUMN(LANÇAMENTOS!C1035)))))</f>
        <v/>
      </c>
      <c r="C1039" s="215" t="str">
        <f ca="1">TRIM(INDIRECT("PAINEL!"&amp;ADDRESS(ROW(PAINEL!$B$40)+$A1039,COLUMN(LANÇAMENTOS!E1035))))</f>
        <v/>
      </c>
      <c r="D1039" s="215" t="str">
        <f ca="1">TRIM(INDIRECT("PAINEL!"&amp;ADDRESS(ROW(PAINEL!$B$40)+$A1039,COLUMN(LANÇAMENTOS!K1035))))</f>
        <v/>
      </c>
      <c r="E1039" s="217"/>
      <c r="F1039" s="199" t="str">
        <f t="shared" ref="F1039" ca="1" si="825">IF(B1039&lt;&gt;"",E1039+SUM(H1039:GE1039)-SUM(H1040:GE1040),"")</f>
        <v/>
      </c>
      <c r="G1039" s="27" t="s">
        <v>43</v>
      </c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6"/>
      <c r="AV1039" s="36"/>
      <c r="AW1039" s="36"/>
      <c r="AX1039" s="36"/>
      <c r="AY1039" s="36"/>
      <c r="AZ1039" s="36"/>
      <c r="BA1039" s="36"/>
      <c r="BB1039" s="36"/>
      <c r="BC1039" s="36"/>
      <c r="BD1039" s="36"/>
      <c r="BE1039" s="36"/>
      <c r="BF1039" s="36"/>
      <c r="BG1039" s="36"/>
      <c r="BH1039" s="36"/>
      <c r="BI1039" s="36"/>
      <c r="BJ1039" s="36"/>
      <c r="BK1039" s="36"/>
      <c r="BL1039" s="36"/>
      <c r="BM1039" s="36"/>
      <c r="BN1039" s="36"/>
      <c r="BO1039" s="36"/>
      <c r="BP1039" s="36"/>
      <c r="BQ1039" s="36"/>
      <c r="BR1039" s="36"/>
      <c r="BS1039" s="36"/>
      <c r="BT1039" s="36"/>
      <c r="BU1039" s="36"/>
      <c r="BV1039" s="36"/>
      <c r="BW1039" s="36"/>
      <c r="BX1039" s="36"/>
      <c r="BY1039" s="36"/>
      <c r="BZ1039" s="36"/>
      <c r="CA1039" s="36"/>
      <c r="CB1039" s="36"/>
      <c r="CC1039" s="36"/>
      <c r="CD1039" s="36"/>
      <c r="CE1039" s="36"/>
      <c r="CF1039" s="36"/>
      <c r="CG1039" s="36"/>
      <c r="CH1039" s="36"/>
      <c r="CI1039" s="36"/>
      <c r="CJ1039" s="36"/>
      <c r="CK1039" s="36"/>
      <c r="CL1039" s="36"/>
      <c r="CM1039" s="36"/>
      <c r="CN1039" s="36"/>
      <c r="CO1039" s="36"/>
      <c r="CP1039" s="36"/>
      <c r="CQ1039" s="36"/>
      <c r="CR1039" s="36"/>
      <c r="CS1039" s="36"/>
      <c r="CT1039" s="36"/>
      <c r="CU1039" s="36"/>
      <c r="CV1039" s="36"/>
      <c r="CW1039" s="36"/>
      <c r="CX1039" s="36"/>
      <c r="CY1039" s="36"/>
      <c r="CZ1039" s="36"/>
      <c r="DA1039" s="36"/>
      <c r="DB1039" s="36"/>
      <c r="DC1039" s="36"/>
      <c r="DD1039" s="36"/>
      <c r="DE1039" s="36"/>
      <c r="DF1039" s="36"/>
      <c r="DG1039" s="36"/>
      <c r="DH1039" s="36"/>
      <c r="DI1039" s="36"/>
      <c r="DJ1039" s="36"/>
      <c r="DK1039" s="36"/>
      <c r="DL1039" s="36"/>
      <c r="DM1039" s="36"/>
      <c r="DN1039" s="36"/>
      <c r="DO1039" s="36"/>
      <c r="DP1039" s="36"/>
      <c r="DQ1039" s="36"/>
      <c r="DR1039" s="36"/>
      <c r="DS1039" s="36"/>
      <c r="DT1039" s="36"/>
      <c r="DU1039" s="36"/>
      <c r="DV1039" s="36"/>
      <c r="DW1039" s="36"/>
      <c r="DX1039" s="36"/>
      <c r="DY1039" s="36"/>
      <c r="DZ1039" s="36"/>
      <c r="EA1039" s="36"/>
      <c r="EB1039" s="36"/>
      <c r="EC1039" s="36"/>
      <c r="ED1039" s="36"/>
      <c r="EE1039" s="36"/>
      <c r="EF1039" s="36"/>
      <c r="EG1039" s="36"/>
      <c r="EH1039" s="36"/>
      <c r="EI1039" s="36"/>
      <c r="EJ1039" s="36"/>
      <c r="EK1039" s="36"/>
      <c r="EL1039" s="36"/>
      <c r="EM1039" s="36"/>
      <c r="EN1039" s="36"/>
      <c r="EO1039" s="36"/>
      <c r="EP1039" s="36"/>
      <c r="EQ1039" s="36"/>
      <c r="ER1039" s="36"/>
      <c r="ES1039" s="36"/>
      <c r="ET1039" s="36"/>
      <c r="EU1039" s="36"/>
      <c r="EV1039" s="36"/>
      <c r="EW1039" s="36"/>
      <c r="EX1039" s="36"/>
      <c r="EY1039" s="36"/>
      <c r="EZ1039" s="36"/>
      <c r="FA1039" s="36"/>
      <c r="FB1039" s="36"/>
      <c r="FC1039" s="36"/>
      <c r="FD1039" s="36"/>
      <c r="FE1039" s="36"/>
      <c r="FF1039" s="36"/>
      <c r="FG1039" s="36"/>
      <c r="FH1039" s="36"/>
      <c r="FI1039" s="36"/>
      <c r="FJ1039" s="36"/>
      <c r="FK1039" s="36"/>
      <c r="FL1039" s="36"/>
      <c r="FM1039" s="36"/>
      <c r="FN1039" s="36"/>
      <c r="FO1039" s="36"/>
      <c r="FP1039" s="36"/>
      <c r="FQ1039" s="36"/>
      <c r="FR1039" s="36"/>
      <c r="FS1039" s="36"/>
      <c r="FT1039" s="36"/>
      <c r="FU1039" s="36"/>
      <c r="FV1039" s="36"/>
      <c r="FW1039" s="36"/>
      <c r="FX1039" s="36"/>
      <c r="FY1039" s="36"/>
      <c r="FZ1039" s="36"/>
      <c r="GA1039" s="36"/>
      <c r="GB1039" s="36"/>
      <c r="GC1039" s="36"/>
      <c r="GD1039" s="36"/>
      <c r="GE1039" s="37"/>
    </row>
    <row r="1040" spans="1:187" s="25" customFormat="1" ht="20.149999999999999" customHeight="1" x14ac:dyDescent="0.35">
      <c r="A1040" s="212"/>
      <c r="B1040" s="214"/>
      <c r="C1040" s="216"/>
      <c r="D1040" s="216"/>
      <c r="E1040" s="218"/>
      <c r="F1040" s="200"/>
      <c r="G1040" s="28" t="s">
        <v>44</v>
      </c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  <c r="BF1040" s="38"/>
      <c r="BG1040" s="38"/>
      <c r="BH1040" s="38"/>
      <c r="BI1040" s="38"/>
      <c r="BJ1040" s="38"/>
      <c r="BK1040" s="38"/>
      <c r="BL1040" s="38"/>
      <c r="BM1040" s="38"/>
      <c r="BN1040" s="38"/>
      <c r="BO1040" s="38"/>
      <c r="BP1040" s="38"/>
      <c r="BQ1040" s="38"/>
      <c r="BR1040" s="38"/>
      <c r="BS1040" s="38"/>
      <c r="BT1040" s="38"/>
      <c r="BU1040" s="38"/>
      <c r="BV1040" s="38"/>
      <c r="BW1040" s="38"/>
      <c r="BX1040" s="38"/>
      <c r="BY1040" s="38"/>
      <c r="BZ1040" s="38"/>
      <c r="CA1040" s="38"/>
      <c r="CB1040" s="38"/>
      <c r="CC1040" s="38"/>
      <c r="CD1040" s="38"/>
      <c r="CE1040" s="38"/>
      <c r="CF1040" s="38"/>
      <c r="CG1040" s="38"/>
      <c r="CH1040" s="38"/>
      <c r="CI1040" s="38"/>
      <c r="CJ1040" s="38"/>
      <c r="CK1040" s="38"/>
      <c r="CL1040" s="38"/>
      <c r="CM1040" s="38"/>
      <c r="CN1040" s="38"/>
      <c r="CO1040" s="38"/>
      <c r="CP1040" s="38"/>
      <c r="CQ1040" s="38"/>
      <c r="CR1040" s="38"/>
      <c r="CS1040" s="38"/>
      <c r="CT1040" s="38"/>
      <c r="CU1040" s="38"/>
      <c r="CV1040" s="38"/>
      <c r="CW1040" s="38"/>
      <c r="CX1040" s="38"/>
      <c r="CY1040" s="38"/>
      <c r="CZ1040" s="38"/>
      <c r="DA1040" s="38"/>
      <c r="DB1040" s="38"/>
      <c r="DC1040" s="38"/>
      <c r="DD1040" s="38"/>
      <c r="DE1040" s="38"/>
      <c r="DF1040" s="38"/>
      <c r="DG1040" s="38"/>
      <c r="DH1040" s="38"/>
      <c r="DI1040" s="38"/>
      <c r="DJ1040" s="38"/>
      <c r="DK1040" s="38"/>
      <c r="DL1040" s="38"/>
      <c r="DM1040" s="38"/>
      <c r="DN1040" s="38"/>
      <c r="DO1040" s="38"/>
      <c r="DP1040" s="38"/>
      <c r="DQ1040" s="38"/>
      <c r="DR1040" s="38"/>
      <c r="DS1040" s="38"/>
      <c r="DT1040" s="38"/>
      <c r="DU1040" s="38"/>
      <c r="DV1040" s="38"/>
      <c r="DW1040" s="38"/>
      <c r="DX1040" s="38"/>
      <c r="DY1040" s="38"/>
      <c r="DZ1040" s="38"/>
      <c r="EA1040" s="38"/>
      <c r="EB1040" s="38"/>
      <c r="EC1040" s="38"/>
      <c r="ED1040" s="38"/>
      <c r="EE1040" s="38"/>
      <c r="EF1040" s="38"/>
      <c r="EG1040" s="38"/>
      <c r="EH1040" s="38"/>
      <c r="EI1040" s="38"/>
      <c r="EJ1040" s="38"/>
      <c r="EK1040" s="38"/>
      <c r="EL1040" s="38"/>
      <c r="EM1040" s="38"/>
      <c r="EN1040" s="38"/>
      <c r="EO1040" s="38"/>
      <c r="EP1040" s="38"/>
      <c r="EQ1040" s="38"/>
      <c r="ER1040" s="38"/>
      <c r="ES1040" s="38"/>
      <c r="ET1040" s="38"/>
      <c r="EU1040" s="38"/>
      <c r="EV1040" s="38"/>
      <c r="EW1040" s="38"/>
      <c r="EX1040" s="38"/>
      <c r="EY1040" s="38"/>
      <c r="EZ1040" s="38"/>
      <c r="FA1040" s="38"/>
      <c r="FB1040" s="38"/>
      <c r="FC1040" s="38"/>
      <c r="FD1040" s="38"/>
      <c r="FE1040" s="38"/>
      <c r="FF1040" s="38"/>
      <c r="FG1040" s="38"/>
      <c r="FH1040" s="38"/>
      <c r="FI1040" s="38"/>
      <c r="FJ1040" s="38"/>
      <c r="FK1040" s="38"/>
      <c r="FL1040" s="38"/>
      <c r="FM1040" s="38"/>
      <c r="FN1040" s="38"/>
      <c r="FO1040" s="38"/>
      <c r="FP1040" s="38"/>
      <c r="FQ1040" s="38"/>
      <c r="FR1040" s="38"/>
      <c r="FS1040" s="38"/>
      <c r="FT1040" s="38"/>
      <c r="FU1040" s="38"/>
      <c r="FV1040" s="38"/>
      <c r="FW1040" s="38"/>
      <c r="FX1040" s="38"/>
      <c r="FY1040" s="38"/>
      <c r="FZ1040" s="38"/>
      <c r="GA1040" s="38"/>
      <c r="GB1040" s="38"/>
      <c r="GC1040" s="38"/>
      <c r="GD1040" s="38"/>
      <c r="GE1040" s="39"/>
    </row>
    <row r="1041" spans="1:187" s="25" customFormat="1" ht="20.149999999999999" customHeight="1" x14ac:dyDescent="0.35">
      <c r="A1041" s="203">
        <f t="shared" ref="A1041" si="826">A1039+1</f>
        <v>513</v>
      </c>
      <c r="B1041" s="205" t="str">
        <f ca="1">HYPERLINK("#"&amp;"PAINEL!"&amp;ADDRESS(ROW(PAINEL!$B$40)+$A1041,2),TRIM(INDIRECT("PAINEL!"&amp;ADDRESS(ROW(PAINEL!$B$40)+$A1041,COLUMN(LANÇAMENTOS!C1037)))))</f>
        <v/>
      </c>
      <c r="C1041" s="207" t="str">
        <f ca="1">TRIM(INDIRECT("PAINEL!"&amp;ADDRESS(ROW(PAINEL!$B$40)+$A1041,COLUMN(LANÇAMENTOS!E1037))))</f>
        <v/>
      </c>
      <c r="D1041" s="207" t="str">
        <f ca="1">TRIM(INDIRECT("PAINEL!"&amp;ADDRESS(ROW(PAINEL!$B$40)+$A1041,COLUMN(LANÇAMENTOS!K1037))))</f>
        <v/>
      </c>
      <c r="E1041" s="209"/>
      <c r="F1041" s="201" t="str">
        <f t="shared" ref="F1041" ca="1" si="827">IF(B1041&lt;&gt;"",E1041+SUM(H1041:GE1041)-SUM(H1042:GE1042),"")</f>
        <v/>
      </c>
      <c r="G1041" s="29" t="s">
        <v>43</v>
      </c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  <c r="CH1041" s="40"/>
      <c r="CI1041" s="40"/>
      <c r="CJ1041" s="40"/>
      <c r="CK1041" s="40"/>
      <c r="CL1041" s="40"/>
      <c r="CM1041" s="40"/>
      <c r="CN1041" s="40"/>
      <c r="CO1041" s="40"/>
      <c r="CP1041" s="40"/>
      <c r="CQ1041" s="40"/>
      <c r="CR1041" s="40"/>
      <c r="CS1041" s="40"/>
      <c r="CT1041" s="40"/>
      <c r="CU1041" s="40"/>
      <c r="CV1041" s="40"/>
      <c r="CW1041" s="40"/>
      <c r="CX1041" s="40"/>
      <c r="CY1041" s="40"/>
      <c r="CZ1041" s="40"/>
      <c r="DA1041" s="40"/>
      <c r="DB1041" s="40"/>
      <c r="DC1041" s="40"/>
      <c r="DD1041" s="40"/>
      <c r="DE1041" s="40"/>
      <c r="DF1041" s="40"/>
      <c r="DG1041" s="40"/>
      <c r="DH1041" s="40"/>
      <c r="DI1041" s="40"/>
      <c r="DJ1041" s="40"/>
      <c r="DK1041" s="40"/>
      <c r="DL1041" s="40"/>
      <c r="DM1041" s="40"/>
      <c r="DN1041" s="40"/>
      <c r="DO1041" s="40"/>
      <c r="DP1041" s="40"/>
      <c r="DQ1041" s="40"/>
      <c r="DR1041" s="40"/>
      <c r="DS1041" s="40"/>
      <c r="DT1041" s="40"/>
      <c r="DU1041" s="40"/>
      <c r="DV1041" s="40"/>
      <c r="DW1041" s="40"/>
      <c r="DX1041" s="40"/>
      <c r="DY1041" s="40"/>
      <c r="DZ1041" s="40"/>
      <c r="EA1041" s="40"/>
      <c r="EB1041" s="40"/>
      <c r="EC1041" s="40"/>
      <c r="ED1041" s="40"/>
      <c r="EE1041" s="40"/>
      <c r="EF1041" s="40"/>
      <c r="EG1041" s="40"/>
      <c r="EH1041" s="40"/>
      <c r="EI1041" s="40"/>
      <c r="EJ1041" s="40"/>
      <c r="EK1041" s="40"/>
      <c r="EL1041" s="40"/>
      <c r="EM1041" s="40"/>
      <c r="EN1041" s="40"/>
      <c r="EO1041" s="40"/>
      <c r="EP1041" s="40"/>
      <c r="EQ1041" s="40"/>
      <c r="ER1041" s="40"/>
      <c r="ES1041" s="40"/>
      <c r="ET1041" s="40"/>
      <c r="EU1041" s="40"/>
      <c r="EV1041" s="40"/>
      <c r="EW1041" s="40"/>
      <c r="EX1041" s="40"/>
      <c r="EY1041" s="40"/>
      <c r="EZ1041" s="40"/>
      <c r="FA1041" s="40"/>
      <c r="FB1041" s="40"/>
      <c r="FC1041" s="40"/>
      <c r="FD1041" s="40"/>
      <c r="FE1041" s="40"/>
      <c r="FF1041" s="40"/>
      <c r="FG1041" s="40"/>
      <c r="FH1041" s="40"/>
      <c r="FI1041" s="40"/>
      <c r="FJ1041" s="40"/>
      <c r="FK1041" s="40"/>
      <c r="FL1041" s="40"/>
      <c r="FM1041" s="40"/>
      <c r="FN1041" s="40"/>
      <c r="FO1041" s="40"/>
      <c r="FP1041" s="40"/>
      <c r="FQ1041" s="40"/>
      <c r="FR1041" s="40"/>
      <c r="FS1041" s="40"/>
      <c r="FT1041" s="40"/>
      <c r="FU1041" s="40"/>
      <c r="FV1041" s="40"/>
      <c r="FW1041" s="40"/>
      <c r="FX1041" s="40"/>
      <c r="FY1041" s="40"/>
      <c r="FZ1041" s="40"/>
      <c r="GA1041" s="40"/>
      <c r="GB1041" s="40"/>
      <c r="GC1041" s="40"/>
      <c r="GD1041" s="40"/>
      <c r="GE1041" s="41"/>
    </row>
    <row r="1042" spans="1:187" s="25" customFormat="1" ht="20.149999999999999" customHeight="1" x14ac:dyDescent="0.35">
      <c r="A1042" s="204"/>
      <c r="B1042" s="206"/>
      <c r="C1042" s="208"/>
      <c r="D1042" s="208"/>
      <c r="E1042" s="210"/>
      <c r="F1042" s="202"/>
      <c r="G1042" s="26" t="s">
        <v>44</v>
      </c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  <c r="CX1042" s="35"/>
      <c r="CY1042" s="35"/>
      <c r="CZ1042" s="35"/>
      <c r="DA1042" s="35"/>
      <c r="DB1042" s="35"/>
      <c r="DC1042" s="35"/>
      <c r="DD1042" s="35"/>
      <c r="DE1042" s="35"/>
      <c r="DF1042" s="35"/>
      <c r="DG1042" s="35"/>
      <c r="DH1042" s="35"/>
      <c r="DI1042" s="35"/>
      <c r="DJ1042" s="35"/>
      <c r="DK1042" s="35"/>
      <c r="DL1042" s="35"/>
      <c r="DM1042" s="35"/>
      <c r="DN1042" s="35"/>
      <c r="DO1042" s="35"/>
      <c r="DP1042" s="35"/>
      <c r="DQ1042" s="35"/>
      <c r="DR1042" s="35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  <c r="FL1042" s="35"/>
      <c r="FM1042" s="35"/>
      <c r="FN1042" s="35"/>
      <c r="FO1042" s="35"/>
      <c r="FP1042" s="35"/>
      <c r="FQ1042" s="35"/>
      <c r="FR1042" s="35"/>
      <c r="FS1042" s="35"/>
      <c r="FT1042" s="35"/>
      <c r="FU1042" s="35"/>
      <c r="FV1042" s="35"/>
      <c r="FW1042" s="35"/>
      <c r="FX1042" s="35"/>
      <c r="FY1042" s="35"/>
      <c r="FZ1042" s="35"/>
      <c r="GA1042" s="35"/>
      <c r="GB1042" s="35"/>
      <c r="GC1042" s="35"/>
      <c r="GD1042" s="35"/>
      <c r="GE1042" s="42"/>
    </row>
    <row r="1043" spans="1:187" s="25" customFormat="1" ht="20.149999999999999" customHeight="1" x14ac:dyDescent="0.35">
      <c r="A1043" s="211">
        <f t="shared" si="785"/>
        <v>514</v>
      </c>
      <c r="B1043" s="213" t="str">
        <f ca="1">HYPERLINK("#"&amp;"PAINEL!"&amp;ADDRESS(ROW(PAINEL!$B$40)+$A1043,2),TRIM(INDIRECT("PAINEL!"&amp;ADDRESS(ROW(PAINEL!$B$40)+$A1043,COLUMN(LANÇAMENTOS!C1039)))))</f>
        <v/>
      </c>
      <c r="C1043" s="215" t="str">
        <f ca="1">TRIM(INDIRECT("PAINEL!"&amp;ADDRESS(ROW(PAINEL!$B$40)+$A1043,COLUMN(LANÇAMENTOS!E1039))))</f>
        <v/>
      </c>
      <c r="D1043" s="215" t="str">
        <f ca="1">TRIM(INDIRECT("PAINEL!"&amp;ADDRESS(ROW(PAINEL!$B$40)+$A1043,COLUMN(LANÇAMENTOS!K1039))))</f>
        <v/>
      </c>
      <c r="E1043" s="217"/>
      <c r="F1043" s="199" t="str">
        <f t="shared" ref="F1043" ca="1" si="828">IF(B1043&lt;&gt;"",E1043+SUM(H1043:GE1043)-SUM(H1044:GE1044),"")</f>
        <v/>
      </c>
      <c r="G1043" s="27" t="s">
        <v>43</v>
      </c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6"/>
      <c r="AV1043" s="36"/>
      <c r="AW1043" s="36"/>
      <c r="AX1043" s="36"/>
      <c r="AY1043" s="36"/>
      <c r="AZ1043" s="36"/>
      <c r="BA1043" s="36"/>
      <c r="BB1043" s="36"/>
      <c r="BC1043" s="36"/>
      <c r="BD1043" s="36"/>
      <c r="BE1043" s="36"/>
      <c r="BF1043" s="36"/>
      <c r="BG1043" s="36"/>
      <c r="BH1043" s="36"/>
      <c r="BI1043" s="36"/>
      <c r="BJ1043" s="36"/>
      <c r="BK1043" s="36"/>
      <c r="BL1043" s="36"/>
      <c r="BM1043" s="36"/>
      <c r="BN1043" s="36"/>
      <c r="BO1043" s="36"/>
      <c r="BP1043" s="36"/>
      <c r="BQ1043" s="36"/>
      <c r="BR1043" s="36"/>
      <c r="BS1043" s="36"/>
      <c r="BT1043" s="36"/>
      <c r="BU1043" s="36"/>
      <c r="BV1043" s="36"/>
      <c r="BW1043" s="36"/>
      <c r="BX1043" s="36"/>
      <c r="BY1043" s="36"/>
      <c r="BZ1043" s="36"/>
      <c r="CA1043" s="36"/>
      <c r="CB1043" s="36"/>
      <c r="CC1043" s="36"/>
      <c r="CD1043" s="36"/>
      <c r="CE1043" s="36"/>
      <c r="CF1043" s="36"/>
      <c r="CG1043" s="36"/>
      <c r="CH1043" s="36"/>
      <c r="CI1043" s="36"/>
      <c r="CJ1043" s="36"/>
      <c r="CK1043" s="36"/>
      <c r="CL1043" s="36"/>
      <c r="CM1043" s="36"/>
      <c r="CN1043" s="36"/>
      <c r="CO1043" s="36"/>
      <c r="CP1043" s="36"/>
      <c r="CQ1043" s="36"/>
      <c r="CR1043" s="36"/>
      <c r="CS1043" s="36"/>
      <c r="CT1043" s="36"/>
      <c r="CU1043" s="36"/>
      <c r="CV1043" s="36"/>
      <c r="CW1043" s="36"/>
      <c r="CX1043" s="36"/>
      <c r="CY1043" s="36"/>
      <c r="CZ1043" s="36"/>
      <c r="DA1043" s="36"/>
      <c r="DB1043" s="36"/>
      <c r="DC1043" s="36"/>
      <c r="DD1043" s="36"/>
      <c r="DE1043" s="36"/>
      <c r="DF1043" s="36"/>
      <c r="DG1043" s="36"/>
      <c r="DH1043" s="36"/>
      <c r="DI1043" s="36"/>
      <c r="DJ1043" s="36"/>
      <c r="DK1043" s="36"/>
      <c r="DL1043" s="36"/>
      <c r="DM1043" s="36"/>
      <c r="DN1043" s="36"/>
      <c r="DO1043" s="36"/>
      <c r="DP1043" s="36"/>
      <c r="DQ1043" s="36"/>
      <c r="DR1043" s="36"/>
      <c r="DS1043" s="36"/>
      <c r="DT1043" s="36"/>
      <c r="DU1043" s="36"/>
      <c r="DV1043" s="36"/>
      <c r="DW1043" s="36"/>
      <c r="DX1043" s="36"/>
      <c r="DY1043" s="36"/>
      <c r="DZ1043" s="36"/>
      <c r="EA1043" s="36"/>
      <c r="EB1043" s="36"/>
      <c r="EC1043" s="36"/>
      <c r="ED1043" s="36"/>
      <c r="EE1043" s="36"/>
      <c r="EF1043" s="36"/>
      <c r="EG1043" s="36"/>
      <c r="EH1043" s="36"/>
      <c r="EI1043" s="36"/>
      <c r="EJ1043" s="36"/>
      <c r="EK1043" s="36"/>
      <c r="EL1043" s="36"/>
      <c r="EM1043" s="36"/>
      <c r="EN1043" s="36"/>
      <c r="EO1043" s="36"/>
      <c r="EP1043" s="36"/>
      <c r="EQ1043" s="36"/>
      <c r="ER1043" s="36"/>
      <c r="ES1043" s="36"/>
      <c r="ET1043" s="36"/>
      <c r="EU1043" s="36"/>
      <c r="EV1043" s="36"/>
      <c r="EW1043" s="36"/>
      <c r="EX1043" s="36"/>
      <c r="EY1043" s="36"/>
      <c r="EZ1043" s="36"/>
      <c r="FA1043" s="36"/>
      <c r="FB1043" s="36"/>
      <c r="FC1043" s="36"/>
      <c r="FD1043" s="36"/>
      <c r="FE1043" s="36"/>
      <c r="FF1043" s="36"/>
      <c r="FG1043" s="36"/>
      <c r="FH1043" s="36"/>
      <c r="FI1043" s="36"/>
      <c r="FJ1043" s="36"/>
      <c r="FK1043" s="36"/>
      <c r="FL1043" s="36"/>
      <c r="FM1043" s="36"/>
      <c r="FN1043" s="36"/>
      <c r="FO1043" s="36"/>
      <c r="FP1043" s="36"/>
      <c r="FQ1043" s="36"/>
      <c r="FR1043" s="36"/>
      <c r="FS1043" s="36"/>
      <c r="FT1043" s="36"/>
      <c r="FU1043" s="36"/>
      <c r="FV1043" s="36"/>
      <c r="FW1043" s="36"/>
      <c r="FX1043" s="36"/>
      <c r="FY1043" s="36"/>
      <c r="FZ1043" s="36"/>
      <c r="GA1043" s="36"/>
      <c r="GB1043" s="36"/>
      <c r="GC1043" s="36"/>
      <c r="GD1043" s="36"/>
      <c r="GE1043" s="37"/>
    </row>
    <row r="1044" spans="1:187" s="25" customFormat="1" ht="20.149999999999999" customHeight="1" x14ac:dyDescent="0.35">
      <c r="A1044" s="212"/>
      <c r="B1044" s="214"/>
      <c r="C1044" s="216"/>
      <c r="D1044" s="216"/>
      <c r="E1044" s="218"/>
      <c r="F1044" s="200"/>
      <c r="G1044" s="28" t="s">
        <v>44</v>
      </c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  <c r="BG1044" s="38"/>
      <c r="BH1044" s="38"/>
      <c r="BI1044" s="38"/>
      <c r="BJ1044" s="38"/>
      <c r="BK1044" s="38"/>
      <c r="BL1044" s="38"/>
      <c r="BM1044" s="38"/>
      <c r="BN1044" s="38"/>
      <c r="BO1044" s="38"/>
      <c r="BP1044" s="38"/>
      <c r="BQ1044" s="38"/>
      <c r="BR1044" s="38"/>
      <c r="BS1044" s="38"/>
      <c r="BT1044" s="38"/>
      <c r="BU1044" s="38"/>
      <c r="BV1044" s="38"/>
      <c r="BW1044" s="38"/>
      <c r="BX1044" s="38"/>
      <c r="BY1044" s="38"/>
      <c r="BZ1044" s="38"/>
      <c r="CA1044" s="38"/>
      <c r="CB1044" s="38"/>
      <c r="CC1044" s="38"/>
      <c r="CD1044" s="38"/>
      <c r="CE1044" s="38"/>
      <c r="CF1044" s="38"/>
      <c r="CG1044" s="38"/>
      <c r="CH1044" s="38"/>
      <c r="CI1044" s="38"/>
      <c r="CJ1044" s="38"/>
      <c r="CK1044" s="38"/>
      <c r="CL1044" s="38"/>
      <c r="CM1044" s="38"/>
      <c r="CN1044" s="38"/>
      <c r="CO1044" s="38"/>
      <c r="CP1044" s="38"/>
      <c r="CQ1044" s="38"/>
      <c r="CR1044" s="38"/>
      <c r="CS1044" s="38"/>
      <c r="CT1044" s="38"/>
      <c r="CU1044" s="38"/>
      <c r="CV1044" s="38"/>
      <c r="CW1044" s="38"/>
      <c r="CX1044" s="38"/>
      <c r="CY1044" s="38"/>
      <c r="CZ1044" s="38"/>
      <c r="DA1044" s="38"/>
      <c r="DB1044" s="38"/>
      <c r="DC1044" s="38"/>
      <c r="DD1044" s="38"/>
      <c r="DE1044" s="38"/>
      <c r="DF1044" s="38"/>
      <c r="DG1044" s="38"/>
      <c r="DH1044" s="38"/>
      <c r="DI1044" s="38"/>
      <c r="DJ1044" s="38"/>
      <c r="DK1044" s="38"/>
      <c r="DL1044" s="38"/>
      <c r="DM1044" s="38"/>
      <c r="DN1044" s="38"/>
      <c r="DO1044" s="38"/>
      <c r="DP1044" s="38"/>
      <c r="DQ1044" s="38"/>
      <c r="DR1044" s="38"/>
      <c r="DS1044" s="38"/>
      <c r="DT1044" s="38"/>
      <c r="DU1044" s="38"/>
      <c r="DV1044" s="38"/>
      <c r="DW1044" s="38"/>
      <c r="DX1044" s="38"/>
      <c r="DY1044" s="38"/>
      <c r="DZ1044" s="38"/>
      <c r="EA1044" s="38"/>
      <c r="EB1044" s="38"/>
      <c r="EC1044" s="38"/>
      <c r="ED1044" s="38"/>
      <c r="EE1044" s="38"/>
      <c r="EF1044" s="38"/>
      <c r="EG1044" s="38"/>
      <c r="EH1044" s="38"/>
      <c r="EI1044" s="38"/>
      <c r="EJ1044" s="38"/>
      <c r="EK1044" s="38"/>
      <c r="EL1044" s="38"/>
      <c r="EM1044" s="38"/>
      <c r="EN1044" s="38"/>
      <c r="EO1044" s="38"/>
      <c r="EP1044" s="38"/>
      <c r="EQ1044" s="38"/>
      <c r="ER1044" s="38"/>
      <c r="ES1044" s="38"/>
      <c r="ET1044" s="38"/>
      <c r="EU1044" s="38"/>
      <c r="EV1044" s="38"/>
      <c r="EW1044" s="38"/>
      <c r="EX1044" s="38"/>
      <c r="EY1044" s="38"/>
      <c r="EZ1044" s="38"/>
      <c r="FA1044" s="38"/>
      <c r="FB1044" s="38"/>
      <c r="FC1044" s="38"/>
      <c r="FD1044" s="38"/>
      <c r="FE1044" s="38"/>
      <c r="FF1044" s="38"/>
      <c r="FG1044" s="38"/>
      <c r="FH1044" s="38"/>
      <c r="FI1044" s="38"/>
      <c r="FJ1044" s="38"/>
      <c r="FK1044" s="38"/>
      <c r="FL1044" s="38"/>
      <c r="FM1044" s="38"/>
      <c r="FN1044" s="38"/>
      <c r="FO1044" s="38"/>
      <c r="FP1044" s="38"/>
      <c r="FQ1044" s="38"/>
      <c r="FR1044" s="38"/>
      <c r="FS1044" s="38"/>
      <c r="FT1044" s="38"/>
      <c r="FU1044" s="38"/>
      <c r="FV1044" s="38"/>
      <c r="FW1044" s="38"/>
      <c r="FX1044" s="38"/>
      <c r="FY1044" s="38"/>
      <c r="FZ1044" s="38"/>
      <c r="GA1044" s="38"/>
      <c r="GB1044" s="38"/>
      <c r="GC1044" s="38"/>
      <c r="GD1044" s="38"/>
      <c r="GE1044" s="39"/>
    </row>
    <row r="1045" spans="1:187" s="25" customFormat="1" ht="20.149999999999999" customHeight="1" x14ac:dyDescent="0.35">
      <c r="A1045" s="203">
        <f t="shared" ref="A1045" si="829">A1043+1</f>
        <v>515</v>
      </c>
      <c r="B1045" s="205" t="str">
        <f ca="1">HYPERLINK("#"&amp;"PAINEL!"&amp;ADDRESS(ROW(PAINEL!$B$40)+$A1045,2),TRIM(INDIRECT("PAINEL!"&amp;ADDRESS(ROW(PAINEL!$B$40)+$A1045,COLUMN(LANÇAMENTOS!C1041)))))</f>
        <v/>
      </c>
      <c r="C1045" s="207" t="str">
        <f ca="1">TRIM(INDIRECT("PAINEL!"&amp;ADDRESS(ROW(PAINEL!$B$40)+$A1045,COLUMN(LANÇAMENTOS!E1041))))</f>
        <v/>
      </c>
      <c r="D1045" s="207" t="str">
        <f ca="1">TRIM(INDIRECT("PAINEL!"&amp;ADDRESS(ROW(PAINEL!$B$40)+$A1045,COLUMN(LANÇAMENTOS!K1041))))</f>
        <v/>
      </c>
      <c r="E1045" s="209"/>
      <c r="F1045" s="201" t="str">
        <f t="shared" ref="F1045" ca="1" si="830">IF(B1045&lt;&gt;"",E1045+SUM(H1045:GE1045)-SUM(H1046:GE1046),"")</f>
        <v/>
      </c>
      <c r="G1045" s="29" t="s">
        <v>43</v>
      </c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  <c r="CH1045" s="40"/>
      <c r="CI1045" s="40"/>
      <c r="CJ1045" s="40"/>
      <c r="CK1045" s="40"/>
      <c r="CL1045" s="40"/>
      <c r="CM1045" s="40"/>
      <c r="CN1045" s="40"/>
      <c r="CO1045" s="40"/>
      <c r="CP1045" s="40"/>
      <c r="CQ1045" s="40"/>
      <c r="CR1045" s="40"/>
      <c r="CS1045" s="40"/>
      <c r="CT1045" s="40"/>
      <c r="CU1045" s="40"/>
      <c r="CV1045" s="40"/>
      <c r="CW1045" s="40"/>
      <c r="CX1045" s="40"/>
      <c r="CY1045" s="40"/>
      <c r="CZ1045" s="40"/>
      <c r="DA1045" s="40"/>
      <c r="DB1045" s="40"/>
      <c r="DC1045" s="40"/>
      <c r="DD1045" s="40"/>
      <c r="DE1045" s="40"/>
      <c r="DF1045" s="40"/>
      <c r="DG1045" s="40"/>
      <c r="DH1045" s="40"/>
      <c r="DI1045" s="40"/>
      <c r="DJ1045" s="40"/>
      <c r="DK1045" s="40"/>
      <c r="DL1045" s="40"/>
      <c r="DM1045" s="40"/>
      <c r="DN1045" s="40"/>
      <c r="DO1045" s="40"/>
      <c r="DP1045" s="40"/>
      <c r="DQ1045" s="40"/>
      <c r="DR1045" s="40"/>
      <c r="DS1045" s="40"/>
      <c r="DT1045" s="40"/>
      <c r="DU1045" s="40"/>
      <c r="DV1045" s="40"/>
      <c r="DW1045" s="40"/>
      <c r="DX1045" s="40"/>
      <c r="DY1045" s="40"/>
      <c r="DZ1045" s="40"/>
      <c r="EA1045" s="40"/>
      <c r="EB1045" s="40"/>
      <c r="EC1045" s="40"/>
      <c r="ED1045" s="40"/>
      <c r="EE1045" s="40"/>
      <c r="EF1045" s="40"/>
      <c r="EG1045" s="40"/>
      <c r="EH1045" s="40"/>
      <c r="EI1045" s="40"/>
      <c r="EJ1045" s="40"/>
      <c r="EK1045" s="40"/>
      <c r="EL1045" s="40"/>
      <c r="EM1045" s="40"/>
      <c r="EN1045" s="40"/>
      <c r="EO1045" s="40"/>
      <c r="EP1045" s="40"/>
      <c r="EQ1045" s="40"/>
      <c r="ER1045" s="40"/>
      <c r="ES1045" s="40"/>
      <c r="ET1045" s="40"/>
      <c r="EU1045" s="40"/>
      <c r="EV1045" s="40"/>
      <c r="EW1045" s="40"/>
      <c r="EX1045" s="40"/>
      <c r="EY1045" s="40"/>
      <c r="EZ1045" s="40"/>
      <c r="FA1045" s="40"/>
      <c r="FB1045" s="40"/>
      <c r="FC1045" s="40"/>
      <c r="FD1045" s="40"/>
      <c r="FE1045" s="40"/>
      <c r="FF1045" s="40"/>
      <c r="FG1045" s="40"/>
      <c r="FH1045" s="40"/>
      <c r="FI1045" s="40"/>
      <c r="FJ1045" s="40"/>
      <c r="FK1045" s="40"/>
      <c r="FL1045" s="40"/>
      <c r="FM1045" s="40"/>
      <c r="FN1045" s="40"/>
      <c r="FO1045" s="40"/>
      <c r="FP1045" s="40"/>
      <c r="FQ1045" s="40"/>
      <c r="FR1045" s="40"/>
      <c r="FS1045" s="40"/>
      <c r="FT1045" s="40"/>
      <c r="FU1045" s="40"/>
      <c r="FV1045" s="40"/>
      <c r="FW1045" s="40"/>
      <c r="FX1045" s="40"/>
      <c r="FY1045" s="40"/>
      <c r="FZ1045" s="40"/>
      <c r="GA1045" s="40"/>
      <c r="GB1045" s="40"/>
      <c r="GC1045" s="40"/>
      <c r="GD1045" s="40"/>
      <c r="GE1045" s="41"/>
    </row>
    <row r="1046" spans="1:187" s="25" customFormat="1" ht="20.149999999999999" customHeight="1" x14ac:dyDescent="0.35">
      <c r="A1046" s="204"/>
      <c r="B1046" s="206"/>
      <c r="C1046" s="208"/>
      <c r="D1046" s="208"/>
      <c r="E1046" s="210"/>
      <c r="F1046" s="202"/>
      <c r="G1046" s="26" t="s">
        <v>44</v>
      </c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  <c r="CX1046" s="35"/>
      <c r="CY1046" s="35"/>
      <c r="CZ1046" s="35"/>
      <c r="DA1046" s="35"/>
      <c r="DB1046" s="35"/>
      <c r="DC1046" s="35"/>
      <c r="DD1046" s="35"/>
      <c r="DE1046" s="35"/>
      <c r="DF1046" s="35"/>
      <c r="DG1046" s="35"/>
      <c r="DH1046" s="35"/>
      <c r="DI1046" s="35"/>
      <c r="DJ1046" s="35"/>
      <c r="DK1046" s="35"/>
      <c r="DL1046" s="35"/>
      <c r="DM1046" s="35"/>
      <c r="DN1046" s="35"/>
      <c r="DO1046" s="35"/>
      <c r="DP1046" s="35"/>
      <c r="DQ1046" s="35"/>
      <c r="DR1046" s="35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  <c r="FL1046" s="35"/>
      <c r="FM1046" s="35"/>
      <c r="FN1046" s="35"/>
      <c r="FO1046" s="35"/>
      <c r="FP1046" s="35"/>
      <c r="FQ1046" s="35"/>
      <c r="FR1046" s="35"/>
      <c r="FS1046" s="35"/>
      <c r="FT1046" s="35"/>
      <c r="FU1046" s="35"/>
      <c r="FV1046" s="35"/>
      <c r="FW1046" s="35"/>
      <c r="FX1046" s="35"/>
      <c r="FY1046" s="35"/>
      <c r="FZ1046" s="35"/>
      <c r="GA1046" s="35"/>
      <c r="GB1046" s="35"/>
      <c r="GC1046" s="35"/>
      <c r="GD1046" s="35"/>
      <c r="GE1046" s="42"/>
    </row>
    <row r="1047" spans="1:187" s="25" customFormat="1" ht="20.149999999999999" customHeight="1" x14ac:dyDescent="0.35">
      <c r="A1047" s="211">
        <f t="shared" si="785"/>
        <v>516</v>
      </c>
      <c r="B1047" s="213" t="str">
        <f ca="1">HYPERLINK("#"&amp;"PAINEL!"&amp;ADDRESS(ROW(PAINEL!$B$40)+$A1047,2),TRIM(INDIRECT("PAINEL!"&amp;ADDRESS(ROW(PAINEL!$B$40)+$A1047,COLUMN(LANÇAMENTOS!C1043)))))</f>
        <v/>
      </c>
      <c r="C1047" s="215" t="str">
        <f ca="1">TRIM(INDIRECT("PAINEL!"&amp;ADDRESS(ROW(PAINEL!$B$40)+$A1047,COLUMN(LANÇAMENTOS!E1043))))</f>
        <v/>
      </c>
      <c r="D1047" s="215" t="str">
        <f ca="1">TRIM(INDIRECT("PAINEL!"&amp;ADDRESS(ROW(PAINEL!$B$40)+$A1047,COLUMN(LANÇAMENTOS!K1043))))</f>
        <v/>
      </c>
      <c r="E1047" s="217"/>
      <c r="F1047" s="199" t="str">
        <f t="shared" ref="F1047" ca="1" si="831">IF(B1047&lt;&gt;"",E1047+SUM(H1047:GE1047)-SUM(H1048:GE1048),"")</f>
        <v/>
      </c>
      <c r="G1047" s="27" t="s">
        <v>43</v>
      </c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6"/>
      <c r="AV1047" s="36"/>
      <c r="AW1047" s="36"/>
      <c r="AX1047" s="36"/>
      <c r="AY1047" s="36"/>
      <c r="AZ1047" s="36"/>
      <c r="BA1047" s="36"/>
      <c r="BB1047" s="36"/>
      <c r="BC1047" s="36"/>
      <c r="BD1047" s="36"/>
      <c r="BE1047" s="36"/>
      <c r="BF1047" s="36"/>
      <c r="BG1047" s="36"/>
      <c r="BH1047" s="36"/>
      <c r="BI1047" s="36"/>
      <c r="BJ1047" s="36"/>
      <c r="BK1047" s="36"/>
      <c r="BL1047" s="36"/>
      <c r="BM1047" s="36"/>
      <c r="BN1047" s="36"/>
      <c r="BO1047" s="36"/>
      <c r="BP1047" s="36"/>
      <c r="BQ1047" s="36"/>
      <c r="BR1047" s="36"/>
      <c r="BS1047" s="36"/>
      <c r="BT1047" s="36"/>
      <c r="BU1047" s="36"/>
      <c r="BV1047" s="36"/>
      <c r="BW1047" s="36"/>
      <c r="BX1047" s="36"/>
      <c r="BY1047" s="36"/>
      <c r="BZ1047" s="36"/>
      <c r="CA1047" s="36"/>
      <c r="CB1047" s="36"/>
      <c r="CC1047" s="36"/>
      <c r="CD1047" s="36"/>
      <c r="CE1047" s="36"/>
      <c r="CF1047" s="36"/>
      <c r="CG1047" s="36"/>
      <c r="CH1047" s="36"/>
      <c r="CI1047" s="36"/>
      <c r="CJ1047" s="36"/>
      <c r="CK1047" s="36"/>
      <c r="CL1047" s="36"/>
      <c r="CM1047" s="36"/>
      <c r="CN1047" s="36"/>
      <c r="CO1047" s="36"/>
      <c r="CP1047" s="36"/>
      <c r="CQ1047" s="36"/>
      <c r="CR1047" s="36"/>
      <c r="CS1047" s="36"/>
      <c r="CT1047" s="36"/>
      <c r="CU1047" s="36"/>
      <c r="CV1047" s="36"/>
      <c r="CW1047" s="36"/>
      <c r="CX1047" s="36"/>
      <c r="CY1047" s="36"/>
      <c r="CZ1047" s="36"/>
      <c r="DA1047" s="36"/>
      <c r="DB1047" s="36"/>
      <c r="DC1047" s="36"/>
      <c r="DD1047" s="36"/>
      <c r="DE1047" s="36"/>
      <c r="DF1047" s="36"/>
      <c r="DG1047" s="36"/>
      <c r="DH1047" s="36"/>
      <c r="DI1047" s="36"/>
      <c r="DJ1047" s="36"/>
      <c r="DK1047" s="36"/>
      <c r="DL1047" s="36"/>
      <c r="DM1047" s="36"/>
      <c r="DN1047" s="36"/>
      <c r="DO1047" s="36"/>
      <c r="DP1047" s="36"/>
      <c r="DQ1047" s="36"/>
      <c r="DR1047" s="36"/>
      <c r="DS1047" s="36"/>
      <c r="DT1047" s="36"/>
      <c r="DU1047" s="36"/>
      <c r="DV1047" s="36"/>
      <c r="DW1047" s="36"/>
      <c r="DX1047" s="36"/>
      <c r="DY1047" s="36"/>
      <c r="DZ1047" s="36"/>
      <c r="EA1047" s="36"/>
      <c r="EB1047" s="36"/>
      <c r="EC1047" s="36"/>
      <c r="ED1047" s="36"/>
      <c r="EE1047" s="36"/>
      <c r="EF1047" s="36"/>
      <c r="EG1047" s="36"/>
      <c r="EH1047" s="36"/>
      <c r="EI1047" s="36"/>
      <c r="EJ1047" s="36"/>
      <c r="EK1047" s="36"/>
      <c r="EL1047" s="36"/>
      <c r="EM1047" s="36"/>
      <c r="EN1047" s="36"/>
      <c r="EO1047" s="36"/>
      <c r="EP1047" s="36"/>
      <c r="EQ1047" s="36"/>
      <c r="ER1047" s="36"/>
      <c r="ES1047" s="36"/>
      <c r="ET1047" s="36"/>
      <c r="EU1047" s="36"/>
      <c r="EV1047" s="36"/>
      <c r="EW1047" s="36"/>
      <c r="EX1047" s="36"/>
      <c r="EY1047" s="36"/>
      <c r="EZ1047" s="36"/>
      <c r="FA1047" s="36"/>
      <c r="FB1047" s="36"/>
      <c r="FC1047" s="36"/>
      <c r="FD1047" s="36"/>
      <c r="FE1047" s="36"/>
      <c r="FF1047" s="36"/>
      <c r="FG1047" s="36"/>
      <c r="FH1047" s="36"/>
      <c r="FI1047" s="36"/>
      <c r="FJ1047" s="36"/>
      <c r="FK1047" s="36"/>
      <c r="FL1047" s="36"/>
      <c r="FM1047" s="36"/>
      <c r="FN1047" s="36"/>
      <c r="FO1047" s="36"/>
      <c r="FP1047" s="36"/>
      <c r="FQ1047" s="36"/>
      <c r="FR1047" s="36"/>
      <c r="FS1047" s="36"/>
      <c r="FT1047" s="36"/>
      <c r="FU1047" s="36"/>
      <c r="FV1047" s="36"/>
      <c r="FW1047" s="36"/>
      <c r="FX1047" s="36"/>
      <c r="FY1047" s="36"/>
      <c r="FZ1047" s="36"/>
      <c r="GA1047" s="36"/>
      <c r="GB1047" s="36"/>
      <c r="GC1047" s="36"/>
      <c r="GD1047" s="36"/>
      <c r="GE1047" s="37"/>
    </row>
    <row r="1048" spans="1:187" s="25" customFormat="1" ht="20.149999999999999" customHeight="1" x14ac:dyDescent="0.35">
      <c r="A1048" s="212"/>
      <c r="B1048" s="214"/>
      <c r="C1048" s="216"/>
      <c r="D1048" s="216"/>
      <c r="E1048" s="218"/>
      <c r="F1048" s="200"/>
      <c r="G1048" s="28" t="s">
        <v>44</v>
      </c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38"/>
      <c r="CM1048" s="38"/>
      <c r="CN1048" s="38"/>
      <c r="CO1048" s="38"/>
      <c r="CP1048" s="38"/>
      <c r="CQ1048" s="38"/>
      <c r="CR1048" s="38"/>
      <c r="CS1048" s="38"/>
      <c r="CT1048" s="38"/>
      <c r="CU1048" s="38"/>
      <c r="CV1048" s="38"/>
      <c r="CW1048" s="38"/>
      <c r="CX1048" s="38"/>
      <c r="CY1048" s="38"/>
      <c r="CZ1048" s="38"/>
      <c r="DA1048" s="38"/>
      <c r="DB1048" s="38"/>
      <c r="DC1048" s="38"/>
      <c r="DD1048" s="38"/>
      <c r="DE1048" s="38"/>
      <c r="DF1048" s="38"/>
      <c r="DG1048" s="38"/>
      <c r="DH1048" s="38"/>
      <c r="DI1048" s="38"/>
      <c r="DJ1048" s="38"/>
      <c r="DK1048" s="38"/>
      <c r="DL1048" s="38"/>
      <c r="DM1048" s="38"/>
      <c r="DN1048" s="38"/>
      <c r="DO1048" s="38"/>
      <c r="DP1048" s="38"/>
      <c r="DQ1048" s="38"/>
      <c r="DR1048" s="38"/>
      <c r="DS1048" s="38"/>
      <c r="DT1048" s="38"/>
      <c r="DU1048" s="38"/>
      <c r="DV1048" s="38"/>
      <c r="DW1048" s="38"/>
      <c r="DX1048" s="38"/>
      <c r="DY1048" s="38"/>
      <c r="DZ1048" s="38"/>
      <c r="EA1048" s="38"/>
      <c r="EB1048" s="38"/>
      <c r="EC1048" s="38"/>
      <c r="ED1048" s="38"/>
      <c r="EE1048" s="38"/>
      <c r="EF1048" s="38"/>
      <c r="EG1048" s="38"/>
      <c r="EH1048" s="38"/>
      <c r="EI1048" s="38"/>
      <c r="EJ1048" s="38"/>
      <c r="EK1048" s="38"/>
      <c r="EL1048" s="38"/>
      <c r="EM1048" s="38"/>
      <c r="EN1048" s="38"/>
      <c r="EO1048" s="38"/>
      <c r="EP1048" s="38"/>
      <c r="EQ1048" s="38"/>
      <c r="ER1048" s="38"/>
      <c r="ES1048" s="38"/>
      <c r="ET1048" s="38"/>
      <c r="EU1048" s="38"/>
      <c r="EV1048" s="38"/>
      <c r="EW1048" s="38"/>
      <c r="EX1048" s="38"/>
      <c r="EY1048" s="38"/>
      <c r="EZ1048" s="38"/>
      <c r="FA1048" s="38"/>
      <c r="FB1048" s="38"/>
      <c r="FC1048" s="38"/>
      <c r="FD1048" s="38"/>
      <c r="FE1048" s="38"/>
      <c r="FF1048" s="38"/>
      <c r="FG1048" s="38"/>
      <c r="FH1048" s="38"/>
      <c r="FI1048" s="38"/>
      <c r="FJ1048" s="38"/>
      <c r="FK1048" s="38"/>
      <c r="FL1048" s="38"/>
      <c r="FM1048" s="38"/>
      <c r="FN1048" s="38"/>
      <c r="FO1048" s="38"/>
      <c r="FP1048" s="38"/>
      <c r="FQ1048" s="38"/>
      <c r="FR1048" s="38"/>
      <c r="FS1048" s="38"/>
      <c r="FT1048" s="38"/>
      <c r="FU1048" s="38"/>
      <c r="FV1048" s="38"/>
      <c r="FW1048" s="38"/>
      <c r="FX1048" s="38"/>
      <c r="FY1048" s="38"/>
      <c r="FZ1048" s="38"/>
      <c r="GA1048" s="38"/>
      <c r="GB1048" s="38"/>
      <c r="GC1048" s="38"/>
      <c r="GD1048" s="38"/>
      <c r="GE1048" s="39"/>
    </row>
    <row r="1049" spans="1:187" s="25" customFormat="1" ht="20.149999999999999" customHeight="1" x14ac:dyDescent="0.35">
      <c r="A1049" s="203">
        <f t="shared" ref="A1049" si="832">A1047+1</f>
        <v>517</v>
      </c>
      <c r="B1049" s="205" t="str">
        <f ca="1">HYPERLINK("#"&amp;"PAINEL!"&amp;ADDRESS(ROW(PAINEL!$B$40)+$A1049,2),TRIM(INDIRECT("PAINEL!"&amp;ADDRESS(ROW(PAINEL!$B$40)+$A1049,COLUMN(LANÇAMENTOS!C1045)))))</f>
        <v/>
      </c>
      <c r="C1049" s="207" t="str">
        <f ca="1">TRIM(INDIRECT("PAINEL!"&amp;ADDRESS(ROW(PAINEL!$B$40)+$A1049,COLUMN(LANÇAMENTOS!E1045))))</f>
        <v/>
      </c>
      <c r="D1049" s="207" t="str">
        <f ca="1">TRIM(INDIRECT("PAINEL!"&amp;ADDRESS(ROW(PAINEL!$B$40)+$A1049,COLUMN(LANÇAMENTOS!K1045))))</f>
        <v/>
      </c>
      <c r="E1049" s="209"/>
      <c r="F1049" s="201" t="str">
        <f t="shared" ref="F1049" ca="1" si="833">IF(B1049&lt;&gt;"",E1049+SUM(H1049:GE1049)-SUM(H1050:GE1050),"")</f>
        <v/>
      </c>
      <c r="G1049" s="29" t="s">
        <v>43</v>
      </c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  <c r="CH1049" s="40"/>
      <c r="CI1049" s="40"/>
      <c r="CJ1049" s="40"/>
      <c r="CK1049" s="40"/>
      <c r="CL1049" s="40"/>
      <c r="CM1049" s="40"/>
      <c r="CN1049" s="40"/>
      <c r="CO1049" s="40"/>
      <c r="CP1049" s="40"/>
      <c r="CQ1049" s="40"/>
      <c r="CR1049" s="40"/>
      <c r="CS1049" s="40"/>
      <c r="CT1049" s="40"/>
      <c r="CU1049" s="40"/>
      <c r="CV1049" s="40"/>
      <c r="CW1049" s="40"/>
      <c r="CX1049" s="40"/>
      <c r="CY1049" s="40"/>
      <c r="CZ1049" s="40"/>
      <c r="DA1049" s="40"/>
      <c r="DB1049" s="40"/>
      <c r="DC1049" s="40"/>
      <c r="DD1049" s="40"/>
      <c r="DE1049" s="40"/>
      <c r="DF1049" s="40"/>
      <c r="DG1049" s="40"/>
      <c r="DH1049" s="40"/>
      <c r="DI1049" s="40"/>
      <c r="DJ1049" s="40"/>
      <c r="DK1049" s="40"/>
      <c r="DL1049" s="40"/>
      <c r="DM1049" s="40"/>
      <c r="DN1049" s="40"/>
      <c r="DO1049" s="40"/>
      <c r="DP1049" s="40"/>
      <c r="DQ1049" s="40"/>
      <c r="DR1049" s="40"/>
      <c r="DS1049" s="40"/>
      <c r="DT1049" s="40"/>
      <c r="DU1049" s="40"/>
      <c r="DV1049" s="40"/>
      <c r="DW1049" s="40"/>
      <c r="DX1049" s="40"/>
      <c r="DY1049" s="40"/>
      <c r="DZ1049" s="40"/>
      <c r="EA1049" s="40"/>
      <c r="EB1049" s="40"/>
      <c r="EC1049" s="40"/>
      <c r="ED1049" s="40"/>
      <c r="EE1049" s="40"/>
      <c r="EF1049" s="40"/>
      <c r="EG1049" s="40"/>
      <c r="EH1049" s="40"/>
      <c r="EI1049" s="40"/>
      <c r="EJ1049" s="40"/>
      <c r="EK1049" s="40"/>
      <c r="EL1049" s="40"/>
      <c r="EM1049" s="40"/>
      <c r="EN1049" s="40"/>
      <c r="EO1049" s="40"/>
      <c r="EP1049" s="40"/>
      <c r="EQ1049" s="40"/>
      <c r="ER1049" s="40"/>
      <c r="ES1049" s="40"/>
      <c r="ET1049" s="40"/>
      <c r="EU1049" s="40"/>
      <c r="EV1049" s="40"/>
      <c r="EW1049" s="40"/>
      <c r="EX1049" s="40"/>
      <c r="EY1049" s="40"/>
      <c r="EZ1049" s="40"/>
      <c r="FA1049" s="40"/>
      <c r="FB1049" s="40"/>
      <c r="FC1049" s="40"/>
      <c r="FD1049" s="40"/>
      <c r="FE1049" s="40"/>
      <c r="FF1049" s="40"/>
      <c r="FG1049" s="40"/>
      <c r="FH1049" s="40"/>
      <c r="FI1049" s="40"/>
      <c r="FJ1049" s="40"/>
      <c r="FK1049" s="40"/>
      <c r="FL1049" s="40"/>
      <c r="FM1049" s="40"/>
      <c r="FN1049" s="40"/>
      <c r="FO1049" s="40"/>
      <c r="FP1049" s="40"/>
      <c r="FQ1049" s="40"/>
      <c r="FR1049" s="40"/>
      <c r="FS1049" s="40"/>
      <c r="FT1049" s="40"/>
      <c r="FU1049" s="40"/>
      <c r="FV1049" s="40"/>
      <c r="FW1049" s="40"/>
      <c r="FX1049" s="40"/>
      <c r="FY1049" s="40"/>
      <c r="FZ1049" s="40"/>
      <c r="GA1049" s="40"/>
      <c r="GB1049" s="40"/>
      <c r="GC1049" s="40"/>
      <c r="GD1049" s="40"/>
      <c r="GE1049" s="41"/>
    </row>
    <row r="1050" spans="1:187" s="25" customFormat="1" ht="20.149999999999999" customHeight="1" x14ac:dyDescent="0.35">
      <c r="A1050" s="204"/>
      <c r="B1050" s="206"/>
      <c r="C1050" s="208"/>
      <c r="D1050" s="208"/>
      <c r="E1050" s="210"/>
      <c r="F1050" s="202"/>
      <c r="G1050" s="26" t="s">
        <v>44</v>
      </c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  <c r="CX1050" s="35"/>
      <c r="CY1050" s="35"/>
      <c r="CZ1050" s="35"/>
      <c r="DA1050" s="35"/>
      <c r="DB1050" s="35"/>
      <c r="DC1050" s="35"/>
      <c r="DD1050" s="35"/>
      <c r="DE1050" s="35"/>
      <c r="DF1050" s="35"/>
      <c r="DG1050" s="35"/>
      <c r="DH1050" s="35"/>
      <c r="DI1050" s="35"/>
      <c r="DJ1050" s="35"/>
      <c r="DK1050" s="35"/>
      <c r="DL1050" s="35"/>
      <c r="DM1050" s="35"/>
      <c r="DN1050" s="35"/>
      <c r="DO1050" s="35"/>
      <c r="DP1050" s="35"/>
      <c r="DQ1050" s="35"/>
      <c r="DR1050" s="35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  <c r="FL1050" s="35"/>
      <c r="FM1050" s="35"/>
      <c r="FN1050" s="35"/>
      <c r="FO1050" s="35"/>
      <c r="FP1050" s="35"/>
      <c r="FQ1050" s="35"/>
      <c r="FR1050" s="35"/>
      <c r="FS1050" s="35"/>
      <c r="FT1050" s="35"/>
      <c r="FU1050" s="35"/>
      <c r="FV1050" s="35"/>
      <c r="FW1050" s="35"/>
      <c r="FX1050" s="35"/>
      <c r="FY1050" s="35"/>
      <c r="FZ1050" s="35"/>
      <c r="GA1050" s="35"/>
      <c r="GB1050" s="35"/>
      <c r="GC1050" s="35"/>
      <c r="GD1050" s="35"/>
      <c r="GE1050" s="42"/>
    </row>
    <row r="1051" spans="1:187" s="25" customFormat="1" ht="20.149999999999999" customHeight="1" x14ac:dyDescent="0.35">
      <c r="A1051" s="211">
        <f t="shared" ref="A1051:A1111" si="834">A1049+1</f>
        <v>518</v>
      </c>
      <c r="B1051" s="213" t="str">
        <f ca="1">HYPERLINK("#"&amp;"PAINEL!"&amp;ADDRESS(ROW(PAINEL!$B$40)+$A1051,2),TRIM(INDIRECT("PAINEL!"&amp;ADDRESS(ROW(PAINEL!$B$40)+$A1051,COLUMN(LANÇAMENTOS!C1047)))))</f>
        <v/>
      </c>
      <c r="C1051" s="215" t="str">
        <f ca="1">TRIM(INDIRECT("PAINEL!"&amp;ADDRESS(ROW(PAINEL!$B$40)+$A1051,COLUMN(LANÇAMENTOS!E1047))))</f>
        <v/>
      </c>
      <c r="D1051" s="215" t="str">
        <f ca="1">TRIM(INDIRECT("PAINEL!"&amp;ADDRESS(ROW(PAINEL!$B$40)+$A1051,COLUMN(LANÇAMENTOS!K1047))))</f>
        <v/>
      </c>
      <c r="E1051" s="217"/>
      <c r="F1051" s="199" t="str">
        <f t="shared" ref="F1051" ca="1" si="835">IF(B1051&lt;&gt;"",E1051+SUM(H1051:GE1051)-SUM(H1052:GE1052),"")</f>
        <v/>
      </c>
      <c r="G1051" s="27" t="s">
        <v>43</v>
      </c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36"/>
      <c r="AR1051" s="36"/>
      <c r="AS1051" s="36"/>
      <c r="AT1051" s="36"/>
      <c r="AU1051" s="36"/>
      <c r="AV1051" s="36"/>
      <c r="AW1051" s="36"/>
      <c r="AX1051" s="36"/>
      <c r="AY1051" s="36"/>
      <c r="AZ1051" s="36"/>
      <c r="BA1051" s="36"/>
      <c r="BB1051" s="36"/>
      <c r="BC1051" s="36"/>
      <c r="BD1051" s="36"/>
      <c r="BE1051" s="36"/>
      <c r="BF1051" s="36"/>
      <c r="BG1051" s="36"/>
      <c r="BH1051" s="36"/>
      <c r="BI1051" s="36"/>
      <c r="BJ1051" s="36"/>
      <c r="BK1051" s="36"/>
      <c r="BL1051" s="36"/>
      <c r="BM1051" s="36"/>
      <c r="BN1051" s="36"/>
      <c r="BO1051" s="36"/>
      <c r="BP1051" s="36"/>
      <c r="BQ1051" s="36"/>
      <c r="BR1051" s="36"/>
      <c r="BS1051" s="36"/>
      <c r="BT1051" s="36"/>
      <c r="BU1051" s="36"/>
      <c r="BV1051" s="36"/>
      <c r="BW1051" s="36"/>
      <c r="BX1051" s="36"/>
      <c r="BY1051" s="36"/>
      <c r="BZ1051" s="36"/>
      <c r="CA1051" s="36"/>
      <c r="CB1051" s="36"/>
      <c r="CC1051" s="36"/>
      <c r="CD1051" s="36"/>
      <c r="CE1051" s="36"/>
      <c r="CF1051" s="36"/>
      <c r="CG1051" s="36"/>
      <c r="CH1051" s="36"/>
      <c r="CI1051" s="36"/>
      <c r="CJ1051" s="36"/>
      <c r="CK1051" s="36"/>
      <c r="CL1051" s="36"/>
      <c r="CM1051" s="36"/>
      <c r="CN1051" s="36"/>
      <c r="CO1051" s="36"/>
      <c r="CP1051" s="36"/>
      <c r="CQ1051" s="36"/>
      <c r="CR1051" s="36"/>
      <c r="CS1051" s="36"/>
      <c r="CT1051" s="36"/>
      <c r="CU1051" s="36"/>
      <c r="CV1051" s="36"/>
      <c r="CW1051" s="36"/>
      <c r="CX1051" s="36"/>
      <c r="CY1051" s="36"/>
      <c r="CZ1051" s="36"/>
      <c r="DA1051" s="36"/>
      <c r="DB1051" s="36"/>
      <c r="DC1051" s="36"/>
      <c r="DD1051" s="36"/>
      <c r="DE1051" s="36"/>
      <c r="DF1051" s="36"/>
      <c r="DG1051" s="36"/>
      <c r="DH1051" s="36"/>
      <c r="DI1051" s="36"/>
      <c r="DJ1051" s="36"/>
      <c r="DK1051" s="36"/>
      <c r="DL1051" s="36"/>
      <c r="DM1051" s="36"/>
      <c r="DN1051" s="36"/>
      <c r="DO1051" s="36"/>
      <c r="DP1051" s="36"/>
      <c r="DQ1051" s="36"/>
      <c r="DR1051" s="36"/>
      <c r="DS1051" s="36"/>
      <c r="DT1051" s="36"/>
      <c r="DU1051" s="36"/>
      <c r="DV1051" s="36"/>
      <c r="DW1051" s="36"/>
      <c r="DX1051" s="36"/>
      <c r="DY1051" s="36"/>
      <c r="DZ1051" s="36"/>
      <c r="EA1051" s="36"/>
      <c r="EB1051" s="36"/>
      <c r="EC1051" s="36"/>
      <c r="ED1051" s="36"/>
      <c r="EE1051" s="36"/>
      <c r="EF1051" s="36"/>
      <c r="EG1051" s="36"/>
      <c r="EH1051" s="36"/>
      <c r="EI1051" s="36"/>
      <c r="EJ1051" s="36"/>
      <c r="EK1051" s="36"/>
      <c r="EL1051" s="36"/>
      <c r="EM1051" s="36"/>
      <c r="EN1051" s="36"/>
      <c r="EO1051" s="36"/>
      <c r="EP1051" s="36"/>
      <c r="EQ1051" s="36"/>
      <c r="ER1051" s="36"/>
      <c r="ES1051" s="36"/>
      <c r="ET1051" s="36"/>
      <c r="EU1051" s="36"/>
      <c r="EV1051" s="36"/>
      <c r="EW1051" s="36"/>
      <c r="EX1051" s="36"/>
      <c r="EY1051" s="36"/>
      <c r="EZ1051" s="36"/>
      <c r="FA1051" s="36"/>
      <c r="FB1051" s="36"/>
      <c r="FC1051" s="36"/>
      <c r="FD1051" s="36"/>
      <c r="FE1051" s="36"/>
      <c r="FF1051" s="36"/>
      <c r="FG1051" s="36"/>
      <c r="FH1051" s="36"/>
      <c r="FI1051" s="36"/>
      <c r="FJ1051" s="36"/>
      <c r="FK1051" s="36"/>
      <c r="FL1051" s="36"/>
      <c r="FM1051" s="36"/>
      <c r="FN1051" s="36"/>
      <c r="FO1051" s="36"/>
      <c r="FP1051" s="36"/>
      <c r="FQ1051" s="36"/>
      <c r="FR1051" s="36"/>
      <c r="FS1051" s="36"/>
      <c r="FT1051" s="36"/>
      <c r="FU1051" s="36"/>
      <c r="FV1051" s="36"/>
      <c r="FW1051" s="36"/>
      <c r="FX1051" s="36"/>
      <c r="FY1051" s="36"/>
      <c r="FZ1051" s="36"/>
      <c r="GA1051" s="36"/>
      <c r="GB1051" s="36"/>
      <c r="GC1051" s="36"/>
      <c r="GD1051" s="36"/>
      <c r="GE1051" s="37"/>
    </row>
    <row r="1052" spans="1:187" s="25" customFormat="1" ht="20.149999999999999" customHeight="1" x14ac:dyDescent="0.35">
      <c r="A1052" s="212"/>
      <c r="B1052" s="214"/>
      <c r="C1052" s="216"/>
      <c r="D1052" s="216"/>
      <c r="E1052" s="218"/>
      <c r="F1052" s="200"/>
      <c r="G1052" s="28" t="s">
        <v>44</v>
      </c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  <c r="CH1052" s="38"/>
      <c r="CI1052" s="38"/>
      <c r="CJ1052" s="38"/>
      <c r="CK1052" s="38"/>
      <c r="CL1052" s="38"/>
      <c r="CM1052" s="38"/>
      <c r="CN1052" s="38"/>
      <c r="CO1052" s="38"/>
      <c r="CP1052" s="38"/>
      <c r="CQ1052" s="38"/>
      <c r="CR1052" s="38"/>
      <c r="CS1052" s="38"/>
      <c r="CT1052" s="38"/>
      <c r="CU1052" s="38"/>
      <c r="CV1052" s="38"/>
      <c r="CW1052" s="38"/>
      <c r="CX1052" s="38"/>
      <c r="CY1052" s="38"/>
      <c r="CZ1052" s="38"/>
      <c r="DA1052" s="38"/>
      <c r="DB1052" s="38"/>
      <c r="DC1052" s="38"/>
      <c r="DD1052" s="38"/>
      <c r="DE1052" s="38"/>
      <c r="DF1052" s="38"/>
      <c r="DG1052" s="38"/>
      <c r="DH1052" s="38"/>
      <c r="DI1052" s="38"/>
      <c r="DJ1052" s="38"/>
      <c r="DK1052" s="38"/>
      <c r="DL1052" s="38"/>
      <c r="DM1052" s="38"/>
      <c r="DN1052" s="38"/>
      <c r="DO1052" s="38"/>
      <c r="DP1052" s="38"/>
      <c r="DQ1052" s="38"/>
      <c r="DR1052" s="38"/>
      <c r="DS1052" s="38"/>
      <c r="DT1052" s="38"/>
      <c r="DU1052" s="38"/>
      <c r="DV1052" s="38"/>
      <c r="DW1052" s="38"/>
      <c r="DX1052" s="38"/>
      <c r="DY1052" s="38"/>
      <c r="DZ1052" s="38"/>
      <c r="EA1052" s="38"/>
      <c r="EB1052" s="38"/>
      <c r="EC1052" s="38"/>
      <c r="ED1052" s="38"/>
      <c r="EE1052" s="38"/>
      <c r="EF1052" s="38"/>
      <c r="EG1052" s="38"/>
      <c r="EH1052" s="38"/>
      <c r="EI1052" s="38"/>
      <c r="EJ1052" s="38"/>
      <c r="EK1052" s="38"/>
      <c r="EL1052" s="38"/>
      <c r="EM1052" s="38"/>
      <c r="EN1052" s="38"/>
      <c r="EO1052" s="38"/>
      <c r="EP1052" s="38"/>
      <c r="EQ1052" s="38"/>
      <c r="ER1052" s="38"/>
      <c r="ES1052" s="38"/>
      <c r="ET1052" s="38"/>
      <c r="EU1052" s="38"/>
      <c r="EV1052" s="38"/>
      <c r="EW1052" s="38"/>
      <c r="EX1052" s="38"/>
      <c r="EY1052" s="38"/>
      <c r="EZ1052" s="38"/>
      <c r="FA1052" s="38"/>
      <c r="FB1052" s="38"/>
      <c r="FC1052" s="38"/>
      <c r="FD1052" s="38"/>
      <c r="FE1052" s="38"/>
      <c r="FF1052" s="38"/>
      <c r="FG1052" s="38"/>
      <c r="FH1052" s="38"/>
      <c r="FI1052" s="38"/>
      <c r="FJ1052" s="38"/>
      <c r="FK1052" s="38"/>
      <c r="FL1052" s="38"/>
      <c r="FM1052" s="38"/>
      <c r="FN1052" s="38"/>
      <c r="FO1052" s="38"/>
      <c r="FP1052" s="38"/>
      <c r="FQ1052" s="38"/>
      <c r="FR1052" s="38"/>
      <c r="FS1052" s="38"/>
      <c r="FT1052" s="38"/>
      <c r="FU1052" s="38"/>
      <c r="FV1052" s="38"/>
      <c r="FW1052" s="38"/>
      <c r="FX1052" s="38"/>
      <c r="FY1052" s="38"/>
      <c r="FZ1052" s="38"/>
      <c r="GA1052" s="38"/>
      <c r="GB1052" s="38"/>
      <c r="GC1052" s="38"/>
      <c r="GD1052" s="38"/>
      <c r="GE1052" s="39"/>
    </row>
    <row r="1053" spans="1:187" s="25" customFormat="1" ht="20.149999999999999" customHeight="1" x14ac:dyDescent="0.35">
      <c r="A1053" s="203">
        <f t="shared" ref="A1053" si="836">A1051+1</f>
        <v>519</v>
      </c>
      <c r="B1053" s="205" t="str">
        <f ca="1">HYPERLINK("#"&amp;"PAINEL!"&amp;ADDRESS(ROW(PAINEL!$B$40)+$A1053,2),TRIM(INDIRECT("PAINEL!"&amp;ADDRESS(ROW(PAINEL!$B$40)+$A1053,COLUMN(LANÇAMENTOS!C1049)))))</f>
        <v/>
      </c>
      <c r="C1053" s="207" t="str">
        <f ca="1">TRIM(INDIRECT("PAINEL!"&amp;ADDRESS(ROW(PAINEL!$B$40)+$A1053,COLUMN(LANÇAMENTOS!E1049))))</f>
        <v/>
      </c>
      <c r="D1053" s="207" t="str">
        <f ca="1">TRIM(INDIRECT("PAINEL!"&amp;ADDRESS(ROW(PAINEL!$B$40)+$A1053,COLUMN(LANÇAMENTOS!K1049))))</f>
        <v/>
      </c>
      <c r="E1053" s="209"/>
      <c r="F1053" s="201" t="str">
        <f t="shared" ref="F1053" ca="1" si="837">IF(B1053&lt;&gt;"",E1053+SUM(H1053:GE1053)-SUM(H1054:GE1054),"")</f>
        <v/>
      </c>
      <c r="G1053" s="29" t="s">
        <v>43</v>
      </c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  <c r="CH1053" s="40"/>
      <c r="CI1053" s="40"/>
      <c r="CJ1053" s="40"/>
      <c r="CK1053" s="40"/>
      <c r="CL1053" s="40"/>
      <c r="CM1053" s="40"/>
      <c r="CN1053" s="40"/>
      <c r="CO1053" s="40"/>
      <c r="CP1053" s="40"/>
      <c r="CQ1053" s="40"/>
      <c r="CR1053" s="40"/>
      <c r="CS1053" s="40"/>
      <c r="CT1053" s="40"/>
      <c r="CU1053" s="40"/>
      <c r="CV1053" s="40"/>
      <c r="CW1053" s="40"/>
      <c r="CX1053" s="40"/>
      <c r="CY1053" s="40"/>
      <c r="CZ1053" s="40"/>
      <c r="DA1053" s="40"/>
      <c r="DB1053" s="40"/>
      <c r="DC1053" s="40"/>
      <c r="DD1053" s="40"/>
      <c r="DE1053" s="40"/>
      <c r="DF1053" s="40"/>
      <c r="DG1053" s="40"/>
      <c r="DH1053" s="40"/>
      <c r="DI1053" s="40"/>
      <c r="DJ1053" s="40"/>
      <c r="DK1053" s="40"/>
      <c r="DL1053" s="40"/>
      <c r="DM1053" s="40"/>
      <c r="DN1053" s="40"/>
      <c r="DO1053" s="40"/>
      <c r="DP1053" s="40"/>
      <c r="DQ1053" s="40"/>
      <c r="DR1053" s="40"/>
      <c r="DS1053" s="40"/>
      <c r="DT1053" s="40"/>
      <c r="DU1053" s="40"/>
      <c r="DV1053" s="40"/>
      <c r="DW1053" s="40"/>
      <c r="DX1053" s="40"/>
      <c r="DY1053" s="40"/>
      <c r="DZ1053" s="40"/>
      <c r="EA1053" s="40"/>
      <c r="EB1053" s="40"/>
      <c r="EC1053" s="40"/>
      <c r="ED1053" s="40"/>
      <c r="EE1053" s="40"/>
      <c r="EF1053" s="40"/>
      <c r="EG1053" s="40"/>
      <c r="EH1053" s="40"/>
      <c r="EI1053" s="40"/>
      <c r="EJ1053" s="40"/>
      <c r="EK1053" s="40"/>
      <c r="EL1053" s="40"/>
      <c r="EM1053" s="40"/>
      <c r="EN1053" s="40"/>
      <c r="EO1053" s="40"/>
      <c r="EP1053" s="40"/>
      <c r="EQ1053" s="40"/>
      <c r="ER1053" s="40"/>
      <c r="ES1053" s="40"/>
      <c r="ET1053" s="40"/>
      <c r="EU1053" s="40"/>
      <c r="EV1053" s="40"/>
      <c r="EW1053" s="40"/>
      <c r="EX1053" s="40"/>
      <c r="EY1053" s="40"/>
      <c r="EZ1053" s="40"/>
      <c r="FA1053" s="40"/>
      <c r="FB1053" s="40"/>
      <c r="FC1053" s="40"/>
      <c r="FD1053" s="40"/>
      <c r="FE1053" s="40"/>
      <c r="FF1053" s="40"/>
      <c r="FG1053" s="40"/>
      <c r="FH1053" s="40"/>
      <c r="FI1053" s="40"/>
      <c r="FJ1053" s="40"/>
      <c r="FK1053" s="40"/>
      <c r="FL1053" s="40"/>
      <c r="FM1053" s="40"/>
      <c r="FN1053" s="40"/>
      <c r="FO1053" s="40"/>
      <c r="FP1053" s="40"/>
      <c r="FQ1053" s="40"/>
      <c r="FR1053" s="40"/>
      <c r="FS1053" s="40"/>
      <c r="FT1053" s="40"/>
      <c r="FU1053" s="40"/>
      <c r="FV1053" s="40"/>
      <c r="FW1053" s="40"/>
      <c r="FX1053" s="40"/>
      <c r="FY1053" s="40"/>
      <c r="FZ1053" s="40"/>
      <c r="GA1053" s="40"/>
      <c r="GB1053" s="40"/>
      <c r="GC1053" s="40"/>
      <c r="GD1053" s="40"/>
      <c r="GE1053" s="41"/>
    </row>
    <row r="1054" spans="1:187" s="25" customFormat="1" ht="20.149999999999999" customHeight="1" x14ac:dyDescent="0.35">
      <c r="A1054" s="204"/>
      <c r="B1054" s="206"/>
      <c r="C1054" s="208"/>
      <c r="D1054" s="208"/>
      <c r="E1054" s="210"/>
      <c r="F1054" s="202"/>
      <c r="G1054" s="26" t="s">
        <v>44</v>
      </c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  <c r="CX1054" s="35"/>
      <c r="CY1054" s="35"/>
      <c r="CZ1054" s="35"/>
      <c r="DA1054" s="35"/>
      <c r="DB1054" s="35"/>
      <c r="DC1054" s="35"/>
      <c r="DD1054" s="35"/>
      <c r="DE1054" s="35"/>
      <c r="DF1054" s="35"/>
      <c r="DG1054" s="35"/>
      <c r="DH1054" s="35"/>
      <c r="DI1054" s="35"/>
      <c r="DJ1054" s="35"/>
      <c r="DK1054" s="35"/>
      <c r="DL1054" s="35"/>
      <c r="DM1054" s="35"/>
      <c r="DN1054" s="35"/>
      <c r="DO1054" s="35"/>
      <c r="DP1054" s="35"/>
      <c r="DQ1054" s="35"/>
      <c r="DR1054" s="35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  <c r="FL1054" s="35"/>
      <c r="FM1054" s="35"/>
      <c r="FN1054" s="35"/>
      <c r="FO1054" s="35"/>
      <c r="FP1054" s="35"/>
      <c r="FQ1054" s="35"/>
      <c r="FR1054" s="35"/>
      <c r="FS1054" s="35"/>
      <c r="FT1054" s="35"/>
      <c r="FU1054" s="35"/>
      <c r="FV1054" s="35"/>
      <c r="FW1054" s="35"/>
      <c r="FX1054" s="35"/>
      <c r="FY1054" s="35"/>
      <c r="FZ1054" s="35"/>
      <c r="GA1054" s="35"/>
      <c r="GB1054" s="35"/>
      <c r="GC1054" s="35"/>
      <c r="GD1054" s="35"/>
      <c r="GE1054" s="42"/>
    </row>
    <row r="1055" spans="1:187" s="25" customFormat="1" ht="20.149999999999999" customHeight="1" x14ac:dyDescent="0.35">
      <c r="A1055" s="211">
        <f t="shared" si="834"/>
        <v>520</v>
      </c>
      <c r="B1055" s="213" t="str">
        <f ca="1">HYPERLINK("#"&amp;"PAINEL!"&amp;ADDRESS(ROW(PAINEL!$B$40)+$A1055,2),TRIM(INDIRECT("PAINEL!"&amp;ADDRESS(ROW(PAINEL!$B$40)+$A1055,COLUMN(LANÇAMENTOS!C1051)))))</f>
        <v/>
      </c>
      <c r="C1055" s="215" t="str">
        <f ca="1">TRIM(INDIRECT("PAINEL!"&amp;ADDRESS(ROW(PAINEL!$B$40)+$A1055,COLUMN(LANÇAMENTOS!E1051))))</f>
        <v/>
      </c>
      <c r="D1055" s="215" t="str">
        <f ca="1">TRIM(INDIRECT("PAINEL!"&amp;ADDRESS(ROW(PAINEL!$B$40)+$A1055,COLUMN(LANÇAMENTOS!K1051))))</f>
        <v/>
      </c>
      <c r="E1055" s="217"/>
      <c r="F1055" s="199" t="str">
        <f t="shared" ref="F1055" ca="1" si="838">IF(B1055&lt;&gt;"",E1055+SUM(H1055:GE1055)-SUM(H1056:GE1056),"")</f>
        <v/>
      </c>
      <c r="G1055" s="27" t="s">
        <v>43</v>
      </c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6"/>
      <c r="AV1055" s="36"/>
      <c r="AW1055" s="36"/>
      <c r="AX1055" s="36"/>
      <c r="AY1055" s="36"/>
      <c r="AZ1055" s="36"/>
      <c r="BA1055" s="36"/>
      <c r="BB1055" s="36"/>
      <c r="BC1055" s="36"/>
      <c r="BD1055" s="36"/>
      <c r="BE1055" s="36"/>
      <c r="BF1055" s="36"/>
      <c r="BG1055" s="36"/>
      <c r="BH1055" s="36"/>
      <c r="BI1055" s="36"/>
      <c r="BJ1055" s="36"/>
      <c r="BK1055" s="36"/>
      <c r="BL1055" s="36"/>
      <c r="BM1055" s="36"/>
      <c r="BN1055" s="36"/>
      <c r="BO1055" s="36"/>
      <c r="BP1055" s="36"/>
      <c r="BQ1055" s="36"/>
      <c r="BR1055" s="36"/>
      <c r="BS1055" s="36"/>
      <c r="BT1055" s="36"/>
      <c r="BU1055" s="36"/>
      <c r="BV1055" s="36"/>
      <c r="BW1055" s="36"/>
      <c r="BX1055" s="36"/>
      <c r="BY1055" s="36"/>
      <c r="BZ1055" s="36"/>
      <c r="CA1055" s="36"/>
      <c r="CB1055" s="36"/>
      <c r="CC1055" s="36"/>
      <c r="CD1055" s="36"/>
      <c r="CE1055" s="36"/>
      <c r="CF1055" s="36"/>
      <c r="CG1055" s="36"/>
      <c r="CH1055" s="36"/>
      <c r="CI1055" s="36"/>
      <c r="CJ1055" s="36"/>
      <c r="CK1055" s="36"/>
      <c r="CL1055" s="36"/>
      <c r="CM1055" s="36"/>
      <c r="CN1055" s="36"/>
      <c r="CO1055" s="36"/>
      <c r="CP1055" s="36"/>
      <c r="CQ1055" s="36"/>
      <c r="CR1055" s="36"/>
      <c r="CS1055" s="36"/>
      <c r="CT1055" s="36"/>
      <c r="CU1055" s="36"/>
      <c r="CV1055" s="36"/>
      <c r="CW1055" s="36"/>
      <c r="CX1055" s="36"/>
      <c r="CY1055" s="36"/>
      <c r="CZ1055" s="36"/>
      <c r="DA1055" s="36"/>
      <c r="DB1055" s="36"/>
      <c r="DC1055" s="36"/>
      <c r="DD1055" s="36"/>
      <c r="DE1055" s="36"/>
      <c r="DF1055" s="36"/>
      <c r="DG1055" s="36"/>
      <c r="DH1055" s="36"/>
      <c r="DI1055" s="36"/>
      <c r="DJ1055" s="36"/>
      <c r="DK1055" s="36"/>
      <c r="DL1055" s="36"/>
      <c r="DM1055" s="36"/>
      <c r="DN1055" s="36"/>
      <c r="DO1055" s="36"/>
      <c r="DP1055" s="36"/>
      <c r="DQ1055" s="36"/>
      <c r="DR1055" s="36"/>
      <c r="DS1055" s="36"/>
      <c r="DT1055" s="36"/>
      <c r="DU1055" s="36"/>
      <c r="DV1055" s="36"/>
      <c r="DW1055" s="36"/>
      <c r="DX1055" s="36"/>
      <c r="DY1055" s="36"/>
      <c r="DZ1055" s="36"/>
      <c r="EA1055" s="36"/>
      <c r="EB1055" s="36"/>
      <c r="EC1055" s="36"/>
      <c r="ED1055" s="36"/>
      <c r="EE1055" s="36"/>
      <c r="EF1055" s="36"/>
      <c r="EG1055" s="36"/>
      <c r="EH1055" s="36"/>
      <c r="EI1055" s="36"/>
      <c r="EJ1055" s="36"/>
      <c r="EK1055" s="36"/>
      <c r="EL1055" s="36"/>
      <c r="EM1055" s="36"/>
      <c r="EN1055" s="36"/>
      <c r="EO1055" s="36"/>
      <c r="EP1055" s="36"/>
      <c r="EQ1055" s="36"/>
      <c r="ER1055" s="36"/>
      <c r="ES1055" s="36"/>
      <c r="ET1055" s="36"/>
      <c r="EU1055" s="36"/>
      <c r="EV1055" s="36"/>
      <c r="EW1055" s="36"/>
      <c r="EX1055" s="36"/>
      <c r="EY1055" s="36"/>
      <c r="EZ1055" s="36"/>
      <c r="FA1055" s="36"/>
      <c r="FB1055" s="36"/>
      <c r="FC1055" s="36"/>
      <c r="FD1055" s="36"/>
      <c r="FE1055" s="36"/>
      <c r="FF1055" s="36"/>
      <c r="FG1055" s="36"/>
      <c r="FH1055" s="36"/>
      <c r="FI1055" s="36"/>
      <c r="FJ1055" s="36"/>
      <c r="FK1055" s="36"/>
      <c r="FL1055" s="36"/>
      <c r="FM1055" s="36"/>
      <c r="FN1055" s="36"/>
      <c r="FO1055" s="36"/>
      <c r="FP1055" s="36"/>
      <c r="FQ1055" s="36"/>
      <c r="FR1055" s="36"/>
      <c r="FS1055" s="36"/>
      <c r="FT1055" s="36"/>
      <c r="FU1055" s="36"/>
      <c r="FV1055" s="36"/>
      <c r="FW1055" s="36"/>
      <c r="FX1055" s="36"/>
      <c r="FY1055" s="36"/>
      <c r="FZ1055" s="36"/>
      <c r="GA1055" s="36"/>
      <c r="GB1055" s="36"/>
      <c r="GC1055" s="36"/>
      <c r="GD1055" s="36"/>
      <c r="GE1055" s="37"/>
    </row>
    <row r="1056" spans="1:187" s="25" customFormat="1" ht="20.149999999999999" customHeight="1" x14ac:dyDescent="0.35">
      <c r="A1056" s="212"/>
      <c r="B1056" s="214"/>
      <c r="C1056" s="216"/>
      <c r="D1056" s="216"/>
      <c r="E1056" s="218"/>
      <c r="F1056" s="200"/>
      <c r="G1056" s="28" t="s">
        <v>44</v>
      </c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8"/>
      <c r="BU1056" s="38"/>
      <c r="BV1056" s="38"/>
      <c r="BW1056" s="38"/>
      <c r="BX1056" s="38"/>
      <c r="BY1056" s="38"/>
      <c r="BZ1056" s="38"/>
      <c r="CA1056" s="38"/>
      <c r="CB1056" s="38"/>
      <c r="CC1056" s="38"/>
      <c r="CD1056" s="38"/>
      <c r="CE1056" s="38"/>
      <c r="CF1056" s="38"/>
      <c r="CG1056" s="38"/>
      <c r="CH1056" s="38"/>
      <c r="CI1056" s="38"/>
      <c r="CJ1056" s="38"/>
      <c r="CK1056" s="38"/>
      <c r="CL1056" s="38"/>
      <c r="CM1056" s="38"/>
      <c r="CN1056" s="38"/>
      <c r="CO1056" s="38"/>
      <c r="CP1056" s="38"/>
      <c r="CQ1056" s="38"/>
      <c r="CR1056" s="38"/>
      <c r="CS1056" s="38"/>
      <c r="CT1056" s="38"/>
      <c r="CU1056" s="38"/>
      <c r="CV1056" s="38"/>
      <c r="CW1056" s="38"/>
      <c r="CX1056" s="38"/>
      <c r="CY1056" s="38"/>
      <c r="CZ1056" s="38"/>
      <c r="DA1056" s="38"/>
      <c r="DB1056" s="38"/>
      <c r="DC1056" s="38"/>
      <c r="DD1056" s="38"/>
      <c r="DE1056" s="38"/>
      <c r="DF1056" s="38"/>
      <c r="DG1056" s="38"/>
      <c r="DH1056" s="38"/>
      <c r="DI1056" s="38"/>
      <c r="DJ1056" s="38"/>
      <c r="DK1056" s="38"/>
      <c r="DL1056" s="38"/>
      <c r="DM1056" s="38"/>
      <c r="DN1056" s="38"/>
      <c r="DO1056" s="38"/>
      <c r="DP1056" s="38"/>
      <c r="DQ1056" s="38"/>
      <c r="DR1056" s="38"/>
      <c r="DS1056" s="38"/>
      <c r="DT1056" s="38"/>
      <c r="DU1056" s="38"/>
      <c r="DV1056" s="38"/>
      <c r="DW1056" s="38"/>
      <c r="DX1056" s="38"/>
      <c r="DY1056" s="38"/>
      <c r="DZ1056" s="38"/>
      <c r="EA1056" s="38"/>
      <c r="EB1056" s="38"/>
      <c r="EC1056" s="38"/>
      <c r="ED1056" s="38"/>
      <c r="EE1056" s="38"/>
      <c r="EF1056" s="38"/>
      <c r="EG1056" s="38"/>
      <c r="EH1056" s="38"/>
      <c r="EI1056" s="38"/>
      <c r="EJ1056" s="38"/>
      <c r="EK1056" s="38"/>
      <c r="EL1056" s="38"/>
      <c r="EM1056" s="38"/>
      <c r="EN1056" s="38"/>
      <c r="EO1056" s="38"/>
      <c r="EP1056" s="38"/>
      <c r="EQ1056" s="38"/>
      <c r="ER1056" s="38"/>
      <c r="ES1056" s="38"/>
      <c r="ET1056" s="38"/>
      <c r="EU1056" s="38"/>
      <c r="EV1056" s="38"/>
      <c r="EW1056" s="38"/>
      <c r="EX1056" s="38"/>
      <c r="EY1056" s="38"/>
      <c r="EZ1056" s="38"/>
      <c r="FA1056" s="38"/>
      <c r="FB1056" s="38"/>
      <c r="FC1056" s="38"/>
      <c r="FD1056" s="38"/>
      <c r="FE1056" s="38"/>
      <c r="FF1056" s="38"/>
      <c r="FG1056" s="38"/>
      <c r="FH1056" s="38"/>
      <c r="FI1056" s="38"/>
      <c r="FJ1056" s="38"/>
      <c r="FK1056" s="38"/>
      <c r="FL1056" s="38"/>
      <c r="FM1056" s="38"/>
      <c r="FN1056" s="38"/>
      <c r="FO1056" s="38"/>
      <c r="FP1056" s="38"/>
      <c r="FQ1056" s="38"/>
      <c r="FR1056" s="38"/>
      <c r="FS1056" s="38"/>
      <c r="FT1056" s="38"/>
      <c r="FU1056" s="38"/>
      <c r="FV1056" s="38"/>
      <c r="FW1056" s="38"/>
      <c r="FX1056" s="38"/>
      <c r="FY1056" s="38"/>
      <c r="FZ1056" s="38"/>
      <c r="GA1056" s="38"/>
      <c r="GB1056" s="38"/>
      <c r="GC1056" s="38"/>
      <c r="GD1056" s="38"/>
      <c r="GE1056" s="39"/>
    </row>
    <row r="1057" spans="1:187" s="25" customFormat="1" ht="20.149999999999999" customHeight="1" x14ac:dyDescent="0.35">
      <c r="A1057" s="203">
        <f t="shared" ref="A1057" si="839">A1055+1</f>
        <v>521</v>
      </c>
      <c r="B1057" s="205" t="str">
        <f ca="1">HYPERLINK("#"&amp;"PAINEL!"&amp;ADDRESS(ROW(PAINEL!$B$40)+$A1057,2),TRIM(INDIRECT("PAINEL!"&amp;ADDRESS(ROW(PAINEL!$B$40)+$A1057,COLUMN(LANÇAMENTOS!C1053)))))</f>
        <v/>
      </c>
      <c r="C1057" s="207" t="str">
        <f ca="1">TRIM(INDIRECT("PAINEL!"&amp;ADDRESS(ROW(PAINEL!$B$40)+$A1057,COLUMN(LANÇAMENTOS!E1053))))</f>
        <v/>
      </c>
      <c r="D1057" s="207" t="str">
        <f ca="1">TRIM(INDIRECT("PAINEL!"&amp;ADDRESS(ROW(PAINEL!$B$40)+$A1057,COLUMN(LANÇAMENTOS!K1053))))</f>
        <v/>
      </c>
      <c r="E1057" s="209"/>
      <c r="F1057" s="201" t="str">
        <f t="shared" ref="F1057" ca="1" si="840">IF(B1057&lt;&gt;"",E1057+SUM(H1057:GE1057)-SUM(H1058:GE1058),"")</f>
        <v/>
      </c>
      <c r="G1057" s="29" t="s">
        <v>43</v>
      </c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  <c r="CH1057" s="40"/>
      <c r="CI1057" s="40"/>
      <c r="CJ1057" s="40"/>
      <c r="CK1057" s="40"/>
      <c r="CL1057" s="40"/>
      <c r="CM1057" s="40"/>
      <c r="CN1057" s="40"/>
      <c r="CO1057" s="40"/>
      <c r="CP1057" s="40"/>
      <c r="CQ1057" s="40"/>
      <c r="CR1057" s="40"/>
      <c r="CS1057" s="40"/>
      <c r="CT1057" s="40"/>
      <c r="CU1057" s="40"/>
      <c r="CV1057" s="40"/>
      <c r="CW1057" s="40"/>
      <c r="CX1057" s="40"/>
      <c r="CY1057" s="40"/>
      <c r="CZ1057" s="40"/>
      <c r="DA1057" s="40"/>
      <c r="DB1057" s="40"/>
      <c r="DC1057" s="40"/>
      <c r="DD1057" s="40"/>
      <c r="DE1057" s="40"/>
      <c r="DF1057" s="40"/>
      <c r="DG1057" s="40"/>
      <c r="DH1057" s="40"/>
      <c r="DI1057" s="40"/>
      <c r="DJ1057" s="40"/>
      <c r="DK1057" s="40"/>
      <c r="DL1057" s="40"/>
      <c r="DM1057" s="40"/>
      <c r="DN1057" s="40"/>
      <c r="DO1057" s="40"/>
      <c r="DP1057" s="40"/>
      <c r="DQ1057" s="40"/>
      <c r="DR1057" s="40"/>
      <c r="DS1057" s="40"/>
      <c r="DT1057" s="40"/>
      <c r="DU1057" s="40"/>
      <c r="DV1057" s="40"/>
      <c r="DW1057" s="40"/>
      <c r="DX1057" s="40"/>
      <c r="DY1057" s="40"/>
      <c r="DZ1057" s="40"/>
      <c r="EA1057" s="40"/>
      <c r="EB1057" s="40"/>
      <c r="EC1057" s="40"/>
      <c r="ED1057" s="40"/>
      <c r="EE1057" s="40"/>
      <c r="EF1057" s="40"/>
      <c r="EG1057" s="40"/>
      <c r="EH1057" s="40"/>
      <c r="EI1057" s="40"/>
      <c r="EJ1057" s="40"/>
      <c r="EK1057" s="40"/>
      <c r="EL1057" s="40"/>
      <c r="EM1057" s="40"/>
      <c r="EN1057" s="40"/>
      <c r="EO1057" s="40"/>
      <c r="EP1057" s="40"/>
      <c r="EQ1057" s="40"/>
      <c r="ER1057" s="40"/>
      <c r="ES1057" s="40"/>
      <c r="ET1057" s="40"/>
      <c r="EU1057" s="40"/>
      <c r="EV1057" s="40"/>
      <c r="EW1057" s="40"/>
      <c r="EX1057" s="40"/>
      <c r="EY1057" s="40"/>
      <c r="EZ1057" s="40"/>
      <c r="FA1057" s="40"/>
      <c r="FB1057" s="40"/>
      <c r="FC1057" s="40"/>
      <c r="FD1057" s="40"/>
      <c r="FE1057" s="40"/>
      <c r="FF1057" s="40"/>
      <c r="FG1057" s="40"/>
      <c r="FH1057" s="40"/>
      <c r="FI1057" s="40"/>
      <c r="FJ1057" s="40"/>
      <c r="FK1057" s="40"/>
      <c r="FL1057" s="40"/>
      <c r="FM1057" s="40"/>
      <c r="FN1057" s="40"/>
      <c r="FO1057" s="40"/>
      <c r="FP1057" s="40"/>
      <c r="FQ1057" s="40"/>
      <c r="FR1057" s="40"/>
      <c r="FS1057" s="40"/>
      <c r="FT1057" s="40"/>
      <c r="FU1057" s="40"/>
      <c r="FV1057" s="40"/>
      <c r="FW1057" s="40"/>
      <c r="FX1057" s="40"/>
      <c r="FY1057" s="40"/>
      <c r="FZ1057" s="40"/>
      <c r="GA1057" s="40"/>
      <c r="GB1057" s="40"/>
      <c r="GC1057" s="40"/>
      <c r="GD1057" s="40"/>
      <c r="GE1057" s="41"/>
    </row>
    <row r="1058" spans="1:187" s="25" customFormat="1" ht="20.149999999999999" customHeight="1" x14ac:dyDescent="0.35">
      <c r="A1058" s="204"/>
      <c r="B1058" s="206"/>
      <c r="C1058" s="208"/>
      <c r="D1058" s="208"/>
      <c r="E1058" s="210"/>
      <c r="F1058" s="202"/>
      <c r="G1058" s="26" t="s">
        <v>44</v>
      </c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  <c r="CX1058" s="35"/>
      <c r="CY1058" s="35"/>
      <c r="CZ1058" s="35"/>
      <c r="DA1058" s="35"/>
      <c r="DB1058" s="35"/>
      <c r="DC1058" s="35"/>
      <c r="DD1058" s="35"/>
      <c r="DE1058" s="35"/>
      <c r="DF1058" s="35"/>
      <c r="DG1058" s="35"/>
      <c r="DH1058" s="35"/>
      <c r="DI1058" s="35"/>
      <c r="DJ1058" s="35"/>
      <c r="DK1058" s="35"/>
      <c r="DL1058" s="35"/>
      <c r="DM1058" s="35"/>
      <c r="DN1058" s="35"/>
      <c r="DO1058" s="35"/>
      <c r="DP1058" s="35"/>
      <c r="DQ1058" s="35"/>
      <c r="DR1058" s="35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  <c r="FL1058" s="35"/>
      <c r="FM1058" s="35"/>
      <c r="FN1058" s="35"/>
      <c r="FO1058" s="35"/>
      <c r="FP1058" s="35"/>
      <c r="FQ1058" s="35"/>
      <c r="FR1058" s="35"/>
      <c r="FS1058" s="35"/>
      <c r="FT1058" s="35"/>
      <c r="FU1058" s="35"/>
      <c r="FV1058" s="35"/>
      <c r="FW1058" s="35"/>
      <c r="FX1058" s="35"/>
      <c r="FY1058" s="35"/>
      <c r="FZ1058" s="35"/>
      <c r="GA1058" s="35"/>
      <c r="GB1058" s="35"/>
      <c r="GC1058" s="35"/>
      <c r="GD1058" s="35"/>
      <c r="GE1058" s="42"/>
    </row>
    <row r="1059" spans="1:187" s="25" customFormat="1" ht="20.149999999999999" customHeight="1" x14ac:dyDescent="0.35">
      <c r="A1059" s="211">
        <f t="shared" si="834"/>
        <v>522</v>
      </c>
      <c r="B1059" s="213" t="str">
        <f ca="1">HYPERLINK("#"&amp;"PAINEL!"&amp;ADDRESS(ROW(PAINEL!$B$40)+$A1059,2),TRIM(INDIRECT("PAINEL!"&amp;ADDRESS(ROW(PAINEL!$B$40)+$A1059,COLUMN(LANÇAMENTOS!C1055)))))</f>
        <v/>
      </c>
      <c r="C1059" s="215" t="str">
        <f ca="1">TRIM(INDIRECT("PAINEL!"&amp;ADDRESS(ROW(PAINEL!$B$40)+$A1059,COLUMN(LANÇAMENTOS!E1055))))</f>
        <v/>
      </c>
      <c r="D1059" s="215" t="str">
        <f ca="1">TRIM(INDIRECT("PAINEL!"&amp;ADDRESS(ROW(PAINEL!$B$40)+$A1059,COLUMN(LANÇAMENTOS!K1055))))</f>
        <v/>
      </c>
      <c r="E1059" s="217"/>
      <c r="F1059" s="199" t="str">
        <f t="shared" ref="F1059" ca="1" si="841">IF(B1059&lt;&gt;"",E1059+SUM(H1059:GE1059)-SUM(H1060:GE1060),"")</f>
        <v/>
      </c>
      <c r="G1059" s="27" t="s">
        <v>43</v>
      </c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36"/>
      <c r="AR1059" s="36"/>
      <c r="AS1059" s="36"/>
      <c r="AT1059" s="36"/>
      <c r="AU1059" s="36"/>
      <c r="AV1059" s="36"/>
      <c r="AW1059" s="36"/>
      <c r="AX1059" s="36"/>
      <c r="AY1059" s="36"/>
      <c r="AZ1059" s="36"/>
      <c r="BA1059" s="36"/>
      <c r="BB1059" s="36"/>
      <c r="BC1059" s="36"/>
      <c r="BD1059" s="36"/>
      <c r="BE1059" s="36"/>
      <c r="BF1059" s="36"/>
      <c r="BG1059" s="36"/>
      <c r="BH1059" s="36"/>
      <c r="BI1059" s="36"/>
      <c r="BJ1059" s="36"/>
      <c r="BK1059" s="36"/>
      <c r="BL1059" s="36"/>
      <c r="BM1059" s="36"/>
      <c r="BN1059" s="36"/>
      <c r="BO1059" s="36"/>
      <c r="BP1059" s="36"/>
      <c r="BQ1059" s="36"/>
      <c r="BR1059" s="36"/>
      <c r="BS1059" s="36"/>
      <c r="BT1059" s="36"/>
      <c r="BU1059" s="36"/>
      <c r="BV1059" s="36"/>
      <c r="BW1059" s="36"/>
      <c r="BX1059" s="36"/>
      <c r="BY1059" s="36"/>
      <c r="BZ1059" s="36"/>
      <c r="CA1059" s="36"/>
      <c r="CB1059" s="36"/>
      <c r="CC1059" s="36"/>
      <c r="CD1059" s="36"/>
      <c r="CE1059" s="36"/>
      <c r="CF1059" s="36"/>
      <c r="CG1059" s="36"/>
      <c r="CH1059" s="36"/>
      <c r="CI1059" s="36"/>
      <c r="CJ1059" s="36"/>
      <c r="CK1059" s="36"/>
      <c r="CL1059" s="36"/>
      <c r="CM1059" s="36"/>
      <c r="CN1059" s="36"/>
      <c r="CO1059" s="36"/>
      <c r="CP1059" s="36"/>
      <c r="CQ1059" s="36"/>
      <c r="CR1059" s="36"/>
      <c r="CS1059" s="36"/>
      <c r="CT1059" s="36"/>
      <c r="CU1059" s="36"/>
      <c r="CV1059" s="36"/>
      <c r="CW1059" s="36"/>
      <c r="CX1059" s="36"/>
      <c r="CY1059" s="36"/>
      <c r="CZ1059" s="36"/>
      <c r="DA1059" s="36"/>
      <c r="DB1059" s="36"/>
      <c r="DC1059" s="36"/>
      <c r="DD1059" s="36"/>
      <c r="DE1059" s="36"/>
      <c r="DF1059" s="36"/>
      <c r="DG1059" s="36"/>
      <c r="DH1059" s="36"/>
      <c r="DI1059" s="36"/>
      <c r="DJ1059" s="36"/>
      <c r="DK1059" s="36"/>
      <c r="DL1059" s="36"/>
      <c r="DM1059" s="36"/>
      <c r="DN1059" s="36"/>
      <c r="DO1059" s="36"/>
      <c r="DP1059" s="36"/>
      <c r="DQ1059" s="36"/>
      <c r="DR1059" s="36"/>
      <c r="DS1059" s="36"/>
      <c r="DT1059" s="36"/>
      <c r="DU1059" s="36"/>
      <c r="DV1059" s="36"/>
      <c r="DW1059" s="36"/>
      <c r="DX1059" s="36"/>
      <c r="DY1059" s="36"/>
      <c r="DZ1059" s="36"/>
      <c r="EA1059" s="36"/>
      <c r="EB1059" s="36"/>
      <c r="EC1059" s="36"/>
      <c r="ED1059" s="36"/>
      <c r="EE1059" s="36"/>
      <c r="EF1059" s="36"/>
      <c r="EG1059" s="36"/>
      <c r="EH1059" s="36"/>
      <c r="EI1059" s="36"/>
      <c r="EJ1059" s="36"/>
      <c r="EK1059" s="36"/>
      <c r="EL1059" s="36"/>
      <c r="EM1059" s="36"/>
      <c r="EN1059" s="36"/>
      <c r="EO1059" s="36"/>
      <c r="EP1059" s="36"/>
      <c r="EQ1059" s="36"/>
      <c r="ER1059" s="36"/>
      <c r="ES1059" s="36"/>
      <c r="ET1059" s="36"/>
      <c r="EU1059" s="36"/>
      <c r="EV1059" s="36"/>
      <c r="EW1059" s="36"/>
      <c r="EX1059" s="36"/>
      <c r="EY1059" s="36"/>
      <c r="EZ1059" s="36"/>
      <c r="FA1059" s="36"/>
      <c r="FB1059" s="36"/>
      <c r="FC1059" s="36"/>
      <c r="FD1059" s="36"/>
      <c r="FE1059" s="36"/>
      <c r="FF1059" s="36"/>
      <c r="FG1059" s="36"/>
      <c r="FH1059" s="36"/>
      <c r="FI1059" s="36"/>
      <c r="FJ1059" s="36"/>
      <c r="FK1059" s="36"/>
      <c r="FL1059" s="36"/>
      <c r="FM1059" s="36"/>
      <c r="FN1059" s="36"/>
      <c r="FO1059" s="36"/>
      <c r="FP1059" s="36"/>
      <c r="FQ1059" s="36"/>
      <c r="FR1059" s="36"/>
      <c r="FS1059" s="36"/>
      <c r="FT1059" s="36"/>
      <c r="FU1059" s="36"/>
      <c r="FV1059" s="36"/>
      <c r="FW1059" s="36"/>
      <c r="FX1059" s="36"/>
      <c r="FY1059" s="36"/>
      <c r="FZ1059" s="36"/>
      <c r="GA1059" s="36"/>
      <c r="GB1059" s="36"/>
      <c r="GC1059" s="36"/>
      <c r="GD1059" s="36"/>
      <c r="GE1059" s="37"/>
    </row>
    <row r="1060" spans="1:187" s="25" customFormat="1" ht="20.149999999999999" customHeight="1" x14ac:dyDescent="0.35">
      <c r="A1060" s="212"/>
      <c r="B1060" s="214"/>
      <c r="C1060" s="216"/>
      <c r="D1060" s="216"/>
      <c r="E1060" s="218"/>
      <c r="F1060" s="200"/>
      <c r="G1060" s="28" t="s">
        <v>44</v>
      </c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  <c r="CD1060" s="38"/>
      <c r="CE1060" s="38"/>
      <c r="CF1060" s="38"/>
      <c r="CG1060" s="38"/>
      <c r="CH1060" s="38"/>
      <c r="CI1060" s="38"/>
      <c r="CJ1060" s="38"/>
      <c r="CK1060" s="38"/>
      <c r="CL1060" s="38"/>
      <c r="CM1060" s="38"/>
      <c r="CN1060" s="38"/>
      <c r="CO1060" s="38"/>
      <c r="CP1060" s="38"/>
      <c r="CQ1060" s="38"/>
      <c r="CR1060" s="38"/>
      <c r="CS1060" s="38"/>
      <c r="CT1060" s="38"/>
      <c r="CU1060" s="38"/>
      <c r="CV1060" s="38"/>
      <c r="CW1060" s="38"/>
      <c r="CX1060" s="38"/>
      <c r="CY1060" s="38"/>
      <c r="CZ1060" s="38"/>
      <c r="DA1060" s="38"/>
      <c r="DB1060" s="38"/>
      <c r="DC1060" s="38"/>
      <c r="DD1060" s="38"/>
      <c r="DE1060" s="38"/>
      <c r="DF1060" s="38"/>
      <c r="DG1060" s="38"/>
      <c r="DH1060" s="38"/>
      <c r="DI1060" s="38"/>
      <c r="DJ1060" s="38"/>
      <c r="DK1060" s="38"/>
      <c r="DL1060" s="38"/>
      <c r="DM1060" s="38"/>
      <c r="DN1060" s="38"/>
      <c r="DO1060" s="38"/>
      <c r="DP1060" s="38"/>
      <c r="DQ1060" s="38"/>
      <c r="DR1060" s="38"/>
      <c r="DS1060" s="38"/>
      <c r="DT1060" s="38"/>
      <c r="DU1060" s="38"/>
      <c r="DV1060" s="38"/>
      <c r="DW1060" s="38"/>
      <c r="DX1060" s="38"/>
      <c r="DY1060" s="38"/>
      <c r="DZ1060" s="38"/>
      <c r="EA1060" s="38"/>
      <c r="EB1060" s="38"/>
      <c r="EC1060" s="38"/>
      <c r="ED1060" s="38"/>
      <c r="EE1060" s="38"/>
      <c r="EF1060" s="38"/>
      <c r="EG1060" s="38"/>
      <c r="EH1060" s="38"/>
      <c r="EI1060" s="38"/>
      <c r="EJ1060" s="38"/>
      <c r="EK1060" s="38"/>
      <c r="EL1060" s="38"/>
      <c r="EM1060" s="38"/>
      <c r="EN1060" s="38"/>
      <c r="EO1060" s="38"/>
      <c r="EP1060" s="38"/>
      <c r="EQ1060" s="38"/>
      <c r="ER1060" s="38"/>
      <c r="ES1060" s="38"/>
      <c r="ET1060" s="38"/>
      <c r="EU1060" s="38"/>
      <c r="EV1060" s="38"/>
      <c r="EW1060" s="38"/>
      <c r="EX1060" s="38"/>
      <c r="EY1060" s="38"/>
      <c r="EZ1060" s="38"/>
      <c r="FA1060" s="38"/>
      <c r="FB1060" s="38"/>
      <c r="FC1060" s="38"/>
      <c r="FD1060" s="38"/>
      <c r="FE1060" s="38"/>
      <c r="FF1060" s="38"/>
      <c r="FG1060" s="38"/>
      <c r="FH1060" s="38"/>
      <c r="FI1060" s="38"/>
      <c r="FJ1060" s="38"/>
      <c r="FK1060" s="38"/>
      <c r="FL1060" s="38"/>
      <c r="FM1060" s="38"/>
      <c r="FN1060" s="38"/>
      <c r="FO1060" s="38"/>
      <c r="FP1060" s="38"/>
      <c r="FQ1060" s="38"/>
      <c r="FR1060" s="38"/>
      <c r="FS1060" s="38"/>
      <c r="FT1060" s="38"/>
      <c r="FU1060" s="38"/>
      <c r="FV1060" s="38"/>
      <c r="FW1060" s="38"/>
      <c r="FX1060" s="38"/>
      <c r="FY1060" s="38"/>
      <c r="FZ1060" s="38"/>
      <c r="GA1060" s="38"/>
      <c r="GB1060" s="38"/>
      <c r="GC1060" s="38"/>
      <c r="GD1060" s="38"/>
      <c r="GE1060" s="39"/>
    </row>
    <row r="1061" spans="1:187" s="25" customFormat="1" ht="20.149999999999999" customHeight="1" x14ac:dyDescent="0.35">
      <c r="A1061" s="203">
        <f t="shared" ref="A1061" si="842">A1059+1</f>
        <v>523</v>
      </c>
      <c r="B1061" s="205" t="str">
        <f ca="1">HYPERLINK("#"&amp;"PAINEL!"&amp;ADDRESS(ROW(PAINEL!$B$40)+$A1061,2),TRIM(INDIRECT("PAINEL!"&amp;ADDRESS(ROW(PAINEL!$B$40)+$A1061,COLUMN(LANÇAMENTOS!C1057)))))</f>
        <v/>
      </c>
      <c r="C1061" s="207" t="str">
        <f ca="1">TRIM(INDIRECT("PAINEL!"&amp;ADDRESS(ROW(PAINEL!$B$40)+$A1061,COLUMN(LANÇAMENTOS!E1057))))</f>
        <v/>
      </c>
      <c r="D1061" s="207" t="str">
        <f ca="1">TRIM(INDIRECT("PAINEL!"&amp;ADDRESS(ROW(PAINEL!$B$40)+$A1061,COLUMN(LANÇAMENTOS!K1057))))</f>
        <v/>
      </c>
      <c r="E1061" s="209"/>
      <c r="F1061" s="201" t="str">
        <f t="shared" ref="F1061" ca="1" si="843">IF(B1061&lt;&gt;"",E1061+SUM(H1061:GE1061)-SUM(H1062:GE1062),"")</f>
        <v/>
      </c>
      <c r="G1061" s="29" t="s">
        <v>43</v>
      </c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  <c r="CH1061" s="40"/>
      <c r="CI1061" s="40"/>
      <c r="CJ1061" s="40"/>
      <c r="CK1061" s="40"/>
      <c r="CL1061" s="40"/>
      <c r="CM1061" s="40"/>
      <c r="CN1061" s="40"/>
      <c r="CO1061" s="40"/>
      <c r="CP1061" s="40"/>
      <c r="CQ1061" s="40"/>
      <c r="CR1061" s="40"/>
      <c r="CS1061" s="40"/>
      <c r="CT1061" s="40"/>
      <c r="CU1061" s="40"/>
      <c r="CV1061" s="40"/>
      <c r="CW1061" s="40"/>
      <c r="CX1061" s="40"/>
      <c r="CY1061" s="40"/>
      <c r="CZ1061" s="40"/>
      <c r="DA1061" s="40"/>
      <c r="DB1061" s="40"/>
      <c r="DC1061" s="40"/>
      <c r="DD1061" s="40"/>
      <c r="DE1061" s="40"/>
      <c r="DF1061" s="40"/>
      <c r="DG1061" s="40"/>
      <c r="DH1061" s="40"/>
      <c r="DI1061" s="40"/>
      <c r="DJ1061" s="40"/>
      <c r="DK1061" s="40"/>
      <c r="DL1061" s="40"/>
      <c r="DM1061" s="40"/>
      <c r="DN1061" s="40"/>
      <c r="DO1061" s="40"/>
      <c r="DP1061" s="40"/>
      <c r="DQ1061" s="40"/>
      <c r="DR1061" s="40"/>
      <c r="DS1061" s="40"/>
      <c r="DT1061" s="40"/>
      <c r="DU1061" s="40"/>
      <c r="DV1061" s="40"/>
      <c r="DW1061" s="40"/>
      <c r="DX1061" s="40"/>
      <c r="DY1061" s="40"/>
      <c r="DZ1061" s="40"/>
      <c r="EA1061" s="40"/>
      <c r="EB1061" s="40"/>
      <c r="EC1061" s="40"/>
      <c r="ED1061" s="40"/>
      <c r="EE1061" s="40"/>
      <c r="EF1061" s="40"/>
      <c r="EG1061" s="40"/>
      <c r="EH1061" s="40"/>
      <c r="EI1061" s="40"/>
      <c r="EJ1061" s="40"/>
      <c r="EK1061" s="40"/>
      <c r="EL1061" s="40"/>
      <c r="EM1061" s="40"/>
      <c r="EN1061" s="40"/>
      <c r="EO1061" s="40"/>
      <c r="EP1061" s="40"/>
      <c r="EQ1061" s="40"/>
      <c r="ER1061" s="40"/>
      <c r="ES1061" s="40"/>
      <c r="ET1061" s="40"/>
      <c r="EU1061" s="40"/>
      <c r="EV1061" s="40"/>
      <c r="EW1061" s="40"/>
      <c r="EX1061" s="40"/>
      <c r="EY1061" s="40"/>
      <c r="EZ1061" s="40"/>
      <c r="FA1061" s="40"/>
      <c r="FB1061" s="40"/>
      <c r="FC1061" s="40"/>
      <c r="FD1061" s="40"/>
      <c r="FE1061" s="40"/>
      <c r="FF1061" s="40"/>
      <c r="FG1061" s="40"/>
      <c r="FH1061" s="40"/>
      <c r="FI1061" s="40"/>
      <c r="FJ1061" s="40"/>
      <c r="FK1061" s="40"/>
      <c r="FL1061" s="40"/>
      <c r="FM1061" s="40"/>
      <c r="FN1061" s="40"/>
      <c r="FO1061" s="40"/>
      <c r="FP1061" s="40"/>
      <c r="FQ1061" s="40"/>
      <c r="FR1061" s="40"/>
      <c r="FS1061" s="40"/>
      <c r="FT1061" s="40"/>
      <c r="FU1061" s="40"/>
      <c r="FV1061" s="40"/>
      <c r="FW1061" s="40"/>
      <c r="FX1061" s="40"/>
      <c r="FY1061" s="40"/>
      <c r="FZ1061" s="40"/>
      <c r="GA1061" s="40"/>
      <c r="GB1061" s="40"/>
      <c r="GC1061" s="40"/>
      <c r="GD1061" s="40"/>
      <c r="GE1061" s="41"/>
    </row>
    <row r="1062" spans="1:187" s="25" customFormat="1" ht="20.149999999999999" customHeight="1" x14ac:dyDescent="0.35">
      <c r="A1062" s="204"/>
      <c r="B1062" s="206"/>
      <c r="C1062" s="208"/>
      <c r="D1062" s="208"/>
      <c r="E1062" s="210"/>
      <c r="F1062" s="202"/>
      <c r="G1062" s="26" t="s">
        <v>44</v>
      </c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  <c r="CX1062" s="35"/>
      <c r="CY1062" s="35"/>
      <c r="CZ1062" s="35"/>
      <c r="DA1062" s="35"/>
      <c r="DB1062" s="35"/>
      <c r="DC1062" s="35"/>
      <c r="DD1062" s="35"/>
      <c r="DE1062" s="35"/>
      <c r="DF1062" s="35"/>
      <c r="DG1062" s="35"/>
      <c r="DH1062" s="35"/>
      <c r="DI1062" s="35"/>
      <c r="DJ1062" s="35"/>
      <c r="DK1062" s="35"/>
      <c r="DL1062" s="35"/>
      <c r="DM1062" s="35"/>
      <c r="DN1062" s="35"/>
      <c r="DO1062" s="35"/>
      <c r="DP1062" s="35"/>
      <c r="DQ1062" s="35"/>
      <c r="DR1062" s="35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  <c r="FL1062" s="35"/>
      <c r="FM1062" s="35"/>
      <c r="FN1062" s="35"/>
      <c r="FO1062" s="35"/>
      <c r="FP1062" s="35"/>
      <c r="FQ1062" s="35"/>
      <c r="FR1062" s="35"/>
      <c r="FS1062" s="35"/>
      <c r="FT1062" s="35"/>
      <c r="FU1062" s="35"/>
      <c r="FV1062" s="35"/>
      <c r="FW1062" s="35"/>
      <c r="FX1062" s="35"/>
      <c r="FY1062" s="35"/>
      <c r="FZ1062" s="35"/>
      <c r="GA1062" s="35"/>
      <c r="GB1062" s="35"/>
      <c r="GC1062" s="35"/>
      <c r="GD1062" s="35"/>
      <c r="GE1062" s="42"/>
    </row>
    <row r="1063" spans="1:187" s="25" customFormat="1" ht="20.149999999999999" customHeight="1" x14ac:dyDescent="0.35">
      <c r="A1063" s="211">
        <f t="shared" si="834"/>
        <v>524</v>
      </c>
      <c r="B1063" s="213" t="str">
        <f ca="1">HYPERLINK("#"&amp;"PAINEL!"&amp;ADDRESS(ROW(PAINEL!$B$40)+$A1063,2),TRIM(INDIRECT("PAINEL!"&amp;ADDRESS(ROW(PAINEL!$B$40)+$A1063,COLUMN(LANÇAMENTOS!C1059)))))</f>
        <v/>
      </c>
      <c r="C1063" s="215" t="str">
        <f ca="1">TRIM(INDIRECT("PAINEL!"&amp;ADDRESS(ROW(PAINEL!$B$40)+$A1063,COLUMN(LANÇAMENTOS!E1059))))</f>
        <v/>
      </c>
      <c r="D1063" s="215" t="str">
        <f ca="1">TRIM(INDIRECT("PAINEL!"&amp;ADDRESS(ROW(PAINEL!$B$40)+$A1063,COLUMN(LANÇAMENTOS!K1059))))</f>
        <v/>
      </c>
      <c r="E1063" s="217"/>
      <c r="F1063" s="199" t="str">
        <f t="shared" ref="F1063" ca="1" si="844">IF(B1063&lt;&gt;"",E1063+SUM(H1063:GE1063)-SUM(H1064:GE1064),"")</f>
        <v/>
      </c>
      <c r="G1063" s="27" t="s">
        <v>43</v>
      </c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36"/>
      <c r="AR1063" s="36"/>
      <c r="AS1063" s="36"/>
      <c r="AT1063" s="36"/>
      <c r="AU1063" s="36"/>
      <c r="AV1063" s="36"/>
      <c r="AW1063" s="36"/>
      <c r="AX1063" s="36"/>
      <c r="AY1063" s="36"/>
      <c r="AZ1063" s="36"/>
      <c r="BA1063" s="36"/>
      <c r="BB1063" s="36"/>
      <c r="BC1063" s="36"/>
      <c r="BD1063" s="36"/>
      <c r="BE1063" s="36"/>
      <c r="BF1063" s="36"/>
      <c r="BG1063" s="36"/>
      <c r="BH1063" s="36"/>
      <c r="BI1063" s="36"/>
      <c r="BJ1063" s="36"/>
      <c r="BK1063" s="36"/>
      <c r="BL1063" s="36"/>
      <c r="BM1063" s="36"/>
      <c r="BN1063" s="36"/>
      <c r="BO1063" s="36"/>
      <c r="BP1063" s="36"/>
      <c r="BQ1063" s="36"/>
      <c r="BR1063" s="36"/>
      <c r="BS1063" s="36"/>
      <c r="BT1063" s="36"/>
      <c r="BU1063" s="36"/>
      <c r="BV1063" s="36"/>
      <c r="BW1063" s="36"/>
      <c r="BX1063" s="36"/>
      <c r="BY1063" s="36"/>
      <c r="BZ1063" s="36"/>
      <c r="CA1063" s="36"/>
      <c r="CB1063" s="36"/>
      <c r="CC1063" s="36"/>
      <c r="CD1063" s="36"/>
      <c r="CE1063" s="36"/>
      <c r="CF1063" s="36"/>
      <c r="CG1063" s="36"/>
      <c r="CH1063" s="36"/>
      <c r="CI1063" s="36"/>
      <c r="CJ1063" s="36"/>
      <c r="CK1063" s="36"/>
      <c r="CL1063" s="36"/>
      <c r="CM1063" s="36"/>
      <c r="CN1063" s="36"/>
      <c r="CO1063" s="36"/>
      <c r="CP1063" s="36"/>
      <c r="CQ1063" s="36"/>
      <c r="CR1063" s="36"/>
      <c r="CS1063" s="36"/>
      <c r="CT1063" s="36"/>
      <c r="CU1063" s="36"/>
      <c r="CV1063" s="36"/>
      <c r="CW1063" s="36"/>
      <c r="CX1063" s="36"/>
      <c r="CY1063" s="36"/>
      <c r="CZ1063" s="36"/>
      <c r="DA1063" s="36"/>
      <c r="DB1063" s="36"/>
      <c r="DC1063" s="36"/>
      <c r="DD1063" s="36"/>
      <c r="DE1063" s="36"/>
      <c r="DF1063" s="36"/>
      <c r="DG1063" s="36"/>
      <c r="DH1063" s="36"/>
      <c r="DI1063" s="36"/>
      <c r="DJ1063" s="36"/>
      <c r="DK1063" s="36"/>
      <c r="DL1063" s="36"/>
      <c r="DM1063" s="36"/>
      <c r="DN1063" s="36"/>
      <c r="DO1063" s="36"/>
      <c r="DP1063" s="36"/>
      <c r="DQ1063" s="36"/>
      <c r="DR1063" s="36"/>
      <c r="DS1063" s="36"/>
      <c r="DT1063" s="36"/>
      <c r="DU1063" s="36"/>
      <c r="DV1063" s="36"/>
      <c r="DW1063" s="36"/>
      <c r="DX1063" s="36"/>
      <c r="DY1063" s="36"/>
      <c r="DZ1063" s="36"/>
      <c r="EA1063" s="36"/>
      <c r="EB1063" s="36"/>
      <c r="EC1063" s="36"/>
      <c r="ED1063" s="36"/>
      <c r="EE1063" s="36"/>
      <c r="EF1063" s="36"/>
      <c r="EG1063" s="36"/>
      <c r="EH1063" s="36"/>
      <c r="EI1063" s="36"/>
      <c r="EJ1063" s="36"/>
      <c r="EK1063" s="36"/>
      <c r="EL1063" s="36"/>
      <c r="EM1063" s="36"/>
      <c r="EN1063" s="36"/>
      <c r="EO1063" s="36"/>
      <c r="EP1063" s="36"/>
      <c r="EQ1063" s="36"/>
      <c r="ER1063" s="36"/>
      <c r="ES1063" s="36"/>
      <c r="ET1063" s="36"/>
      <c r="EU1063" s="36"/>
      <c r="EV1063" s="36"/>
      <c r="EW1063" s="36"/>
      <c r="EX1063" s="36"/>
      <c r="EY1063" s="36"/>
      <c r="EZ1063" s="36"/>
      <c r="FA1063" s="36"/>
      <c r="FB1063" s="36"/>
      <c r="FC1063" s="36"/>
      <c r="FD1063" s="36"/>
      <c r="FE1063" s="36"/>
      <c r="FF1063" s="36"/>
      <c r="FG1063" s="36"/>
      <c r="FH1063" s="36"/>
      <c r="FI1063" s="36"/>
      <c r="FJ1063" s="36"/>
      <c r="FK1063" s="36"/>
      <c r="FL1063" s="36"/>
      <c r="FM1063" s="36"/>
      <c r="FN1063" s="36"/>
      <c r="FO1063" s="36"/>
      <c r="FP1063" s="36"/>
      <c r="FQ1063" s="36"/>
      <c r="FR1063" s="36"/>
      <c r="FS1063" s="36"/>
      <c r="FT1063" s="36"/>
      <c r="FU1063" s="36"/>
      <c r="FV1063" s="36"/>
      <c r="FW1063" s="36"/>
      <c r="FX1063" s="36"/>
      <c r="FY1063" s="36"/>
      <c r="FZ1063" s="36"/>
      <c r="GA1063" s="36"/>
      <c r="GB1063" s="36"/>
      <c r="GC1063" s="36"/>
      <c r="GD1063" s="36"/>
      <c r="GE1063" s="37"/>
    </row>
    <row r="1064" spans="1:187" s="25" customFormat="1" ht="20.149999999999999" customHeight="1" x14ac:dyDescent="0.35">
      <c r="A1064" s="212"/>
      <c r="B1064" s="214"/>
      <c r="C1064" s="216"/>
      <c r="D1064" s="216"/>
      <c r="E1064" s="218"/>
      <c r="F1064" s="200"/>
      <c r="G1064" s="28" t="s">
        <v>44</v>
      </c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  <c r="BF1064" s="38"/>
      <c r="BG1064" s="38"/>
      <c r="BH1064" s="38"/>
      <c r="BI1064" s="38"/>
      <c r="BJ1064" s="38"/>
      <c r="BK1064" s="38"/>
      <c r="BL1064" s="38"/>
      <c r="BM1064" s="38"/>
      <c r="BN1064" s="38"/>
      <c r="BO1064" s="38"/>
      <c r="BP1064" s="38"/>
      <c r="BQ1064" s="38"/>
      <c r="BR1064" s="38"/>
      <c r="BS1064" s="38"/>
      <c r="BT1064" s="38"/>
      <c r="BU1064" s="38"/>
      <c r="BV1064" s="38"/>
      <c r="BW1064" s="38"/>
      <c r="BX1064" s="38"/>
      <c r="BY1064" s="38"/>
      <c r="BZ1064" s="38"/>
      <c r="CA1064" s="38"/>
      <c r="CB1064" s="38"/>
      <c r="CC1064" s="38"/>
      <c r="CD1064" s="38"/>
      <c r="CE1064" s="38"/>
      <c r="CF1064" s="38"/>
      <c r="CG1064" s="38"/>
      <c r="CH1064" s="38"/>
      <c r="CI1064" s="38"/>
      <c r="CJ1064" s="38"/>
      <c r="CK1064" s="38"/>
      <c r="CL1064" s="38"/>
      <c r="CM1064" s="38"/>
      <c r="CN1064" s="38"/>
      <c r="CO1064" s="38"/>
      <c r="CP1064" s="38"/>
      <c r="CQ1064" s="38"/>
      <c r="CR1064" s="38"/>
      <c r="CS1064" s="38"/>
      <c r="CT1064" s="38"/>
      <c r="CU1064" s="38"/>
      <c r="CV1064" s="38"/>
      <c r="CW1064" s="38"/>
      <c r="CX1064" s="38"/>
      <c r="CY1064" s="38"/>
      <c r="CZ1064" s="38"/>
      <c r="DA1064" s="38"/>
      <c r="DB1064" s="38"/>
      <c r="DC1064" s="38"/>
      <c r="DD1064" s="38"/>
      <c r="DE1064" s="38"/>
      <c r="DF1064" s="38"/>
      <c r="DG1064" s="38"/>
      <c r="DH1064" s="38"/>
      <c r="DI1064" s="38"/>
      <c r="DJ1064" s="38"/>
      <c r="DK1064" s="38"/>
      <c r="DL1064" s="38"/>
      <c r="DM1064" s="38"/>
      <c r="DN1064" s="38"/>
      <c r="DO1064" s="38"/>
      <c r="DP1064" s="38"/>
      <c r="DQ1064" s="38"/>
      <c r="DR1064" s="38"/>
      <c r="DS1064" s="38"/>
      <c r="DT1064" s="38"/>
      <c r="DU1064" s="38"/>
      <c r="DV1064" s="38"/>
      <c r="DW1064" s="38"/>
      <c r="DX1064" s="38"/>
      <c r="DY1064" s="38"/>
      <c r="DZ1064" s="38"/>
      <c r="EA1064" s="38"/>
      <c r="EB1064" s="38"/>
      <c r="EC1064" s="38"/>
      <c r="ED1064" s="38"/>
      <c r="EE1064" s="38"/>
      <c r="EF1064" s="38"/>
      <c r="EG1064" s="38"/>
      <c r="EH1064" s="38"/>
      <c r="EI1064" s="38"/>
      <c r="EJ1064" s="38"/>
      <c r="EK1064" s="38"/>
      <c r="EL1064" s="38"/>
      <c r="EM1064" s="38"/>
      <c r="EN1064" s="38"/>
      <c r="EO1064" s="38"/>
      <c r="EP1064" s="38"/>
      <c r="EQ1064" s="38"/>
      <c r="ER1064" s="38"/>
      <c r="ES1064" s="38"/>
      <c r="ET1064" s="38"/>
      <c r="EU1064" s="38"/>
      <c r="EV1064" s="38"/>
      <c r="EW1064" s="38"/>
      <c r="EX1064" s="38"/>
      <c r="EY1064" s="38"/>
      <c r="EZ1064" s="38"/>
      <c r="FA1064" s="38"/>
      <c r="FB1064" s="38"/>
      <c r="FC1064" s="38"/>
      <c r="FD1064" s="38"/>
      <c r="FE1064" s="38"/>
      <c r="FF1064" s="38"/>
      <c r="FG1064" s="38"/>
      <c r="FH1064" s="38"/>
      <c r="FI1064" s="38"/>
      <c r="FJ1064" s="38"/>
      <c r="FK1064" s="38"/>
      <c r="FL1064" s="38"/>
      <c r="FM1064" s="38"/>
      <c r="FN1064" s="38"/>
      <c r="FO1064" s="38"/>
      <c r="FP1064" s="38"/>
      <c r="FQ1064" s="38"/>
      <c r="FR1064" s="38"/>
      <c r="FS1064" s="38"/>
      <c r="FT1064" s="38"/>
      <c r="FU1064" s="38"/>
      <c r="FV1064" s="38"/>
      <c r="FW1064" s="38"/>
      <c r="FX1064" s="38"/>
      <c r="FY1064" s="38"/>
      <c r="FZ1064" s="38"/>
      <c r="GA1064" s="38"/>
      <c r="GB1064" s="38"/>
      <c r="GC1064" s="38"/>
      <c r="GD1064" s="38"/>
      <c r="GE1064" s="39"/>
    </row>
    <row r="1065" spans="1:187" s="25" customFormat="1" ht="20.149999999999999" customHeight="1" x14ac:dyDescent="0.35">
      <c r="A1065" s="203">
        <f t="shared" ref="A1065" si="845">A1063+1</f>
        <v>525</v>
      </c>
      <c r="B1065" s="205" t="str">
        <f ca="1">HYPERLINK("#"&amp;"PAINEL!"&amp;ADDRESS(ROW(PAINEL!$B$40)+$A1065,2),TRIM(INDIRECT("PAINEL!"&amp;ADDRESS(ROW(PAINEL!$B$40)+$A1065,COLUMN(LANÇAMENTOS!C1061)))))</f>
        <v/>
      </c>
      <c r="C1065" s="207" t="str">
        <f ca="1">TRIM(INDIRECT("PAINEL!"&amp;ADDRESS(ROW(PAINEL!$B$40)+$A1065,COLUMN(LANÇAMENTOS!E1061))))</f>
        <v/>
      </c>
      <c r="D1065" s="207" t="str">
        <f ca="1">TRIM(INDIRECT("PAINEL!"&amp;ADDRESS(ROW(PAINEL!$B$40)+$A1065,COLUMN(LANÇAMENTOS!K1061))))</f>
        <v/>
      </c>
      <c r="E1065" s="209"/>
      <c r="F1065" s="201" t="str">
        <f t="shared" ref="F1065" ca="1" si="846">IF(B1065&lt;&gt;"",E1065+SUM(H1065:GE1065)-SUM(H1066:GE1066),"")</f>
        <v/>
      </c>
      <c r="G1065" s="29" t="s">
        <v>43</v>
      </c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  <c r="CH1065" s="40"/>
      <c r="CI1065" s="40"/>
      <c r="CJ1065" s="40"/>
      <c r="CK1065" s="40"/>
      <c r="CL1065" s="40"/>
      <c r="CM1065" s="40"/>
      <c r="CN1065" s="40"/>
      <c r="CO1065" s="40"/>
      <c r="CP1065" s="40"/>
      <c r="CQ1065" s="40"/>
      <c r="CR1065" s="40"/>
      <c r="CS1065" s="40"/>
      <c r="CT1065" s="40"/>
      <c r="CU1065" s="40"/>
      <c r="CV1065" s="40"/>
      <c r="CW1065" s="40"/>
      <c r="CX1065" s="40"/>
      <c r="CY1065" s="40"/>
      <c r="CZ1065" s="40"/>
      <c r="DA1065" s="40"/>
      <c r="DB1065" s="40"/>
      <c r="DC1065" s="40"/>
      <c r="DD1065" s="40"/>
      <c r="DE1065" s="40"/>
      <c r="DF1065" s="40"/>
      <c r="DG1065" s="40"/>
      <c r="DH1065" s="40"/>
      <c r="DI1065" s="40"/>
      <c r="DJ1065" s="40"/>
      <c r="DK1065" s="40"/>
      <c r="DL1065" s="40"/>
      <c r="DM1065" s="40"/>
      <c r="DN1065" s="40"/>
      <c r="DO1065" s="40"/>
      <c r="DP1065" s="40"/>
      <c r="DQ1065" s="40"/>
      <c r="DR1065" s="40"/>
      <c r="DS1065" s="40"/>
      <c r="DT1065" s="40"/>
      <c r="DU1065" s="40"/>
      <c r="DV1065" s="40"/>
      <c r="DW1065" s="40"/>
      <c r="DX1065" s="40"/>
      <c r="DY1065" s="40"/>
      <c r="DZ1065" s="40"/>
      <c r="EA1065" s="40"/>
      <c r="EB1065" s="40"/>
      <c r="EC1065" s="40"/>
      <c r="ED1065" s="40"/>
      <c r="EE1065" s="40"/>
      <c r="EF1065" s="40"/>
      <c r="EG1065" s="40"/>
      <c r="EH1065" s="40"/>
      <c r="EI1065" s="40"/>
      <c r="EJ1065" s="40"/>
      <c r="EK1065" s="40"/>
      <c r="EL1065" s="40"/>
      <c r="EM1065" s="40"/>
      <c r="EN1065" s="40"/>
      <c r="EO1065" s="40"/>
      <c r="EP1065" s="40"/>
      <c r="EQ1065" s="40"/>
      <c r="ER1065" s="40"/>
      <c r="ES1065" s="40"/>
      <c r="ET1065" s="40"/>
      <c r="EU1065" s="40"/>
      <c r="EV1065" s="40"/>
      <c r="EW1065" s="40"/>
      <c r="EX1065" s="40"/>
      <c r="EY1065" s="40"/>
      <c r="EZ1065" s="40"/>
      <c r="FA1065" s="40"/>
      <c r="FB1065" s="40"/>
      <c r="FC1065" s="40"/>
      <c r="FD1065" s="40"/>
      <c r="FE1065" s="40"/>
      <c r="FF1065" s="40"/>
      <c r="FG1065" s="40"/>
      <c r="FH1065" s="40"/>
      <c r="FI1065" s="40"/>
      <c r="FJ1065" s="40"/>
      <c r="FK1065" s="40"/>
      <c r="FL1065" s="40"/>
      <c r="FM1065" s="40"/>
      <c r="FN1065" s="40"/>
      <c r="FO1065" s="40"/>
      <c r="FP1065" s="40"/>
      <c r="FQ1065" s="40"/>
      <c r="FR1065" s="40"/>
      <c r="FS1065" s="40"/>
      <c r="FT1065" s="40"/>
      <c r="FU1065" s="40"/>
      <c r="FV1065" s="40"/>
      <c r="FW1065" s="40"/>
      <c r="FX1065" s="40"/>
      <c r="FY1065" s="40"/>
      <c r="FZ1065" s="40"/>
      <c r="GA1065" s="40"/>
      <c r="GB1065" s="40"/>
      <c r="GC1065" s="40"/>
      <c r="GD1065" s="40"/>
      <c r="GE1065" s="41"/>
    </row>
    <row r="1066" spans="1:187" s="25" customFormat="1" ht="20.149999999999999" customHeight="1" x14ac:dyDescent="0.35">
      <c r="A1066" s="204"/>
      <c r="B1066" s="206"/>
      <c r="C1066" s="208"/>
      <c r="D1066" s="208"/>
      <c r="E1066" s="210"/>
      <c r="F1066" s="202"/>
      <c r="G1066" s="26" t="s">
        <v>44</v>
      </c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  <c r="CX1066" s="35"/>
      <c r="CY1066" s="35"/>
      <c r="CZ1066" s="35"/>
      <c r="DA1066" s="35"/>
      <c r="DB1066" s="35"/>
      <c r="DC1066" s="35"/>
      <c r="DD1066" s="35"/>
      <c r="DE1066" s="35"/>
      <c r="DF1066" s="35"/>
      <c r="DG1066" s="35"/>
      <c r="DH1066" s="35"/>
      <c r="DI1066" s="35"/>
      <c r="DJ1066" s="35"/>
      <c r="DK1066" s="35"/>
      <c r="DL1066" s="35"/>
      <c r="DM1066" s="35"/>
      <c r="DN1066" s="35"/>
      <c r="DO1066" s="35"/>
      <c r="DP1066" s="35"/>
      <c r="DQ1066" s="35"/>
      <c r="DR1066" s="35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  <c r="FL1066" s="35"/>
      <c r="FM1066" s="35"/>
      <c r="FN1066" s="35"/>
      <c r="FO1066" s="35"/>
      <c r="FP1066" s="35"/>
      <c r="FQ1066" s="35"/>
      <c r="FR1066" s="35"/>
      <c r="FS1066" s="35"/>
      <c r="FT1066" s="35"/>
      <c r="FU1066" s="35"/>
      <c r="FV1066" s="35"/>
      <c r="FW1066" s="35"/>
      <c r="FX1066" s="35"/>
      <c r="FY1066" s="35"/>
      <c r="FZ1066" s="35"/>
      <c r="GA1066" s="35"/>
      <c r="GB1066" s="35"/>
      <c r="GC1066" s="35"/>
      <c r="GD1066" s="35"/>
      <c r="GE1066" s="42"/>
    </row>
    <row r="1067" spans="1:187" s="25" customFormat="1" ht="20.149999999999999" customHeight="1" x14ac:dyDescent="0.35">
      <c r="A1067" s="211">
        <f t="shared" si="834"/>
        <v>526</v>
      </c>
      <c r="B1067" s="213" t="str">
        <f ca="1">HYPERLINK("#"&amp;"PAINEL!"&amp;ADDRESS(ROW(PAINEL!$B$40)+$A1067,2),TRIM(INDIRECT("PAINEL!"&amp;ADDRESS(ROW(PAINEL!$B$40)+$A1067,COLUMN(LANÇAMENTOS!C1063)))))</f>
        <v/>
      </c>
      <c r="C1067" s="215" t="str">
        <f ca="1">TRIM(INDIRECT("PAINEL!"&amp;ADDRESS(ROW(PAINEL!$B$40)+$A1067,COLUMN(LANÇAMENTOS!E1063))))</f>
        <v/>
      </c>
      <c r="D1067" s="215" t="str">
        <f ca="1">TRIM(INDIRECT("PAINEL!"&amp;ADDRESS(ROW(PAINEL!$B$40)+$A1067,COLUMN(LANÇAMENTOS!K1063))))</f>
        <v/>
      </c>
      <c r="E1067" s="217"/>
      <c r="F1067" s="199" t="str">
        <f t="shared" ref="F1067" ca="1" si="847">IF(B1067&lt;&gt;"",E1067+SUM(H1067:GE1067)-SUM(H1068:GE1068),"")</f>
        <v/>
      </c>
      <c r="G1067" s="27" t="s">
        <v>43</v>
      </c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6"/>
      <c r="AV1067" s="36"/>
      <c r="AW1067" s="36"/>
      <c r="AX1067" s="36"/>
      <c r="AY1067" s="36"/>
      <c r="AZ1067" s="36"/>
      <c r="BA1067" s="36"/>
      <c r="BB1067" s="36"/>
      <c r="BC1067" s="36"/>
      <c r="BD1067" s="36"/>
      <c r="BE1067" s="36"/>
      <c r="BF1067" s="36"/>
      <c r="BG1067" s="36"/>
      <c r="BH1067" s="36"/>
      <c r="BI1067" s="36"/>
      <c r="BJ1067" s="36"/>
      <c r="BK1067" s="36"/>
      <c r="BL1067" s="36"/>
      <c r="BM1067" s="36"/>
      <c r="BN1067" s="36"/>
      <c r="BO1067" s="36"/>
      <c r="BP1067" s="36"/>
      <c r="BQ1067" s="36"/>
      <c r="BR1067" s="36"/>
      <c r="BS1067" s="36"/>
      <c r="BT1067" s="36"/>
      <c r="BU1067" s="36"/>
      <c r="BV1067" s="36"/>
      <c r="BW1067" s="36"/>
      <c r="BX1067" s="36"/>
      <c r="BY1067" s="36"/>
      <c r="BZ1067" s="36"/>
      <c r="CA1067" s="36"/>
      <c r="CB1067" s="36"/>
      <c r="CC1067" s="36"/>
      <c r="CD1067" s="36"/>
      <c r="CE1067" s="36"/>
      <c r="CF1067" s="36"/>
      <c r="CG1067" s="36"/>
      <c r="CH1067" s="36"/>
      <c r="CI1067" s="36"/>
      <c r="CJ1067" s="36"/>
      <c r="CK1067" s="36"/>
      <c r="CL1067" s="36"/>
      <c r="CM1067" s="36"/>
      <c r="CN1067" s="36"/>
      <c r="CO1067" s="36"/>
      <c r="CP1067" s="36"/>
      <c r="CQ1067" s="36"/>
      <c r="CR1067" s="36"/>
      <c r="CS1067" s="36"/>
      <c r="CT1067" s="36"/>
      <c r="CU1067" s="36"/>
      <c r="CV1067" s="36"/>
      <c r="CW1067" s="36"/>
      <c r="CX1067" s="36"/>
      <c r="CY1067" s="36"/>
      <c r="CZ1067" s="36"/>
      <c r="DA1067" s="36"/>
      <c r="DB1067" s="36"/>
      <c r="DC1067" s="36"/>
      <c r="DD1067" s="36"/>
      <c r="DE1067" s="36"/>
      <c r="DF1067" s="36"/>
      <c r="DG1067" s="36"/>
      <c r="DH1067" s="36"/>
      <c r="DI1067" s="36"/>
      <c r="DJ1067" s="36"/>
      <c r="DK1067" s="36"/>
      <c r="DL1067" s="36"/>
      <c r="DM1067" s="36"/>
      <c r="DN1067" s="36"/>
      <c r="DO1067" s="36"/>
      <c r="DP1067" s="36"/>
      <c r="DQ1067" s="36"/>
      <c r="DR1067" s="36"/>
      <c r="DS1067" s="36"/>
      <c r="DT1067" s="36"/>
      <c r="DU1067" s="36"/>
      <c r="DV1067" s="36"/>
      <c r="DW1067" s="36"/>
      <c r="DX1067" s="36"/>
      <c r="DY1067" s="36"/>
      <c r="DZ1067" s="36"/>
      <c r="EA1067" s="36"/>
      <c r="EB1067" s="36"/>
      <c r="EC1067" s="36"/>
      <c r="ED1067" s="36"/>
      <c r="EE1067" s="36"/>
      <c r="EF1067" s="36"/>
      <c r="EG1067" s="36"/>
      <c r="EH1067" s="36"/>
      <c r="EI1067" s="36"/>
      <c r="EJ1067" s="36"/>
      <c r="EK1067" s="36"/>
      <c r="EL1067" s="36"/>
      <c r="EM1067" s="36"/>
      <c r="EN1067" s="36"/>
      <c r="EO1067" s="36"/>
      <c r="EP1067" s="36"/>
      <c r="EQ1067" s="36"/>
      <c r="ER1067" s="36"/>
      <c r="ES1067" s="36"/>
      <c r="ET1067" s="36"/>
      <c r="EU1067" s="36"/>
      <c r="EV1067" s="36"/>
      <c r="EW1067" s="36"/>
      <c r="EX1067" s="36"/>
      <c r="EY1067" s="36"/>
      <c r="EZ1067" s="36"/>
      <c r="FA1067" s="36"/>
      <c r="FB1067" s="36"/>
      <c r="FC1067" s="36"/>
      <c r="FD1067" s="36"/>
      <c r="FE1067" s="36"/>
      <c r="FF1067" s="36"/>
      <c r="FG1067" s="36"/>
      <c r="FH1067" s="36"/>
      <c r="FI1067" s="36"/>
      <c r="FJ1067" s="36"/>
      <c r="FK1067" s="36"/>
      <c r="FL1067" s="36"/>
      <c r="FM1067" s="36"/>
      <c r="FN1067" s="36"/>
      <c r="FO1067" s="36"/>
      <c r="FP1067" s="36"/>
      <c r="FQ1067" s="36"/>
      <c r="FR1067" s="36"/>
      <c r="FS1067" s="36"/>
      <c r="FT1067" s="36"/>
      <c r="FU1067" s="36"/>
      <c r="FV1067" s="36"/>
      <c r="FW1067" s="36"/>
      <c r="FX1067" s="36"/>
      <c r="FY1067" s="36"/>
      <c r="FZ1067" s="36"/>
      <c r="GA1067" s="36"/>
      <c r="GB1067" s="36"/>
      <c r="GC1067" s="36"/>
      <c r="GD1067" s="36"/>
      <c r="GE1067" s="37"/>
    </row>
    <row r="1068" spans="1:187" s="25" customFormat="1" ht="20.149999999999999" customHeight="1" x14ac:dyDescent="0.35">
      <c r="A1068" s="212"/>
      <c r="B1068" s="214"/>
      <c r="C1068" s="216"/>
      <c r="D1068" s="216"/>
      <c r="E1068" s="218"/>
      <c r="F1068" s="200"/>
      <c r="G1068" s="28" t="s">
        <v>44</v>
      </c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  <c r="BF1068" s="38"/>
      <c r="BG1068" s="38"/>
      <c r="BH1068" s="38"/>
      <c r="BI1068" s="38"/>
      <c r="BJ1068" s="38"/>
      <c r="BK1068" s="38"/>
      <c r="BL1068" s="38"/>
      <c r="BM1068" s="38"/>
      <c r="BN1068" s="38"/>
      <c r="BO1068" s="38"/>
      <c r="BP1068" s="38"/>
      <c r="BQ1068" s="38"/>
      <c r="BR1068" s="38"/>
      <c r="BS1068" s="38"/>
      <c r="BT1068" s="38"/>
      <c r="BU1068" s="38"/>
      <c r="BV1068" s="38"/>
      <c r="BW1068" s="38"/>
      <c r="BX1068" s="38"/>
      <c r="BY1068" s="38"/>
      <c r="BZ1068" s="38"/>
      <c r="CA1068" s="38"/>
      <c r="CB1068" s="38"/>
      <c r="CC1068" s="38"/>
      <c r="CD1068" s="38"/>
      <c r="CE1068" s="38"/>
      <c r="CF1068" s="38"/>
      <c r="CG1068" s="38"/>
      <c r="CH1068" s="38"/>
      <c r="CI1068" s="38"/>
      <c r="CJ1068" s="38"/>
      <c r="CK1068" s="38"/>
      <c r="CL1068" s="38"/>
      <c r="CM1068" s="38"/>
      <c r="CN1068" s="38"/>
      <c r="CO1068" s="38"/>
      <c r="CP1068" s="38"/>
      <c r="CQ1068" s="38"/>
      <c r="CR1068" s="38"/>
      <c r="CS1068" s="38"/>
      <c r="CT1068" s="38"/>
      <c r="CU1068" s="38"/>
      <c r="CV1068" s="38"/>
      <c r="CW1068" s="38"/>
      <c r="CX1068" s="38"/>
      <c r="CY1068" s="38"/>
      <c r="CZ1068" s="38"/>
      <c r="DA1068" s="38"/>
      <c r="DB1068" s="38"/>
      <c r="DC1068" s="38"/>
      <c r="DD1068" s="38"/>
      <c r="DE1068" s="38"/>
      <c r="DF1068" s="38"/>
      <c r="DG1068" s="38"/>
      <c r="DH1068" s="38"/>
      <c r="DI1068" s="38"/>
      <c r="DJ1068" s="38"/>
      <c r="DK1068" s="38"/>
      <c r="DL1068" s="38"/>
      <c r="DM1068" s="38"/>
      <c r="DN1068" s="38"/>
      <c r="DO1068" s="38"/>
      <c r="DP1068" s="38"/>
      <c r="DQ1068" s="38"/>
      <c r="DR1068" s="38"/>
      <c r="DS1068" s="38"/>
      <c r="DT1068" s="38"/>
      <c r="DU1068" s="38"/>
      <c r="DV1068" s="38"/>
      <c r="DW1068" s="38"/>
      <c r="DX1068" s="38"/>
      <c r="DY1068" s="38"/>
      <c r="DZ1068" s="38"/>
      <c r="EA1068" s="38"/>
      <c r="EB1068" s="38"/>
      <c r="EC1068" s="38"/>
      <c r="ED1068" s="38"/>
      <c r="EE1068" s="38"/>
      <c r="EF1068" s="38"/>
      <c r="EG1068" s="38"/>
      <c r="EH1068" s="38"/>
      <c r="EI1068" s="38"/>
      <c r="EJ1068" s="38"/>
      <c r="EK1068" s="38"/>
      <c r="EL1068" s="38"/>
      <c r="EM1068" s="38"/>
      <c r="EN1068" s="38"/>
      <c r="EO1068" s="38"/>
      <c r="EP1068" s="38"/>
      <c r="EQ1068" s="38"/>
      <c r="ER1068" s="38"/>
      <c r="ES1068" s="38"/>
      <c r="ET1068" s="38"/>
      <c r="EU1068" s="38"/>
      <c r="EV1068" s="38"/>
      <c r="EW1068" s="38"/>
      <c r="EX1068" s="38"/>
      <c r="EY1068" s="38"/>
      <c r="EZ1068" s="38"/>
      <c r="FA1068" s="38"/>
      <c r="FB1068" s="38"/>
      <c r="FC1068" s="38"/>
      <c r="FD1068" s="38"/>
      <c r="FE1068" s="38"/>
      <c r="FF1068" s="38"/>
      <c r="FG1068" s="38"/>
      <c r="FH1068" s="38"/>
      <c r="FI1068" s="38"/>
      <c r="FJ1068" s="38"/>
      <c r="FK1068" s="38"/>
      <c r="FL1068" s="38"/>
      <c r="FM1068" s="38"/>
      <c r="FN1068" s="38"/>
      <c r="FO1068" s="38"/>
      <c r="FP1068" s="38"/>
      <c r="FQ1068" s="38"/>
      <c r="FR1068" s="38"/>
      <c r="FS1068" s="38"/>
      <c r="FT1068" s="38"/>
      <c r="FU1068" s="38"/>
      <c r="FV1068" s="38"/>
      <c r="FW1068" s="38"/>
      <c r="FX1068" s="38"/>
      <c r="FY1068" s="38"/>
      <c r="FZ1068" s="38"/>
      <c r="GA1068" s="38"/>
      <c r="GB1068" s="38"/>
      <c r="GC1068" s="38"/>
      <c r="GD1068" s="38"/>
      <c r="GE1068" s="39"/>
    </row>
    <row r="1069" spans="1:187" s="25" customFormat="1" ht="20.149999999999999" customHeight="1" x14ac:dyDescent="0.35">
      <c r="A1069" s="203">
        <f t="shared" ref="A1069" si="848">A1067+1</f>
        <v>527</v>
      </c>
      <c r="B1069" s="205" t="str">
        <f ca="1">HYPERLINK("#"&amp;"PAINEL!"&amp;ADDRESS(ROW(PAINEL!$B$40)+$A1069,2),TRIM(INDIRECT("PAINEL!"&amp;ADDRESS(ROW(PAINEL!$B$40)+$A1069,COLUMN(LANÇAMENTOS!C1065)))))</f>
        <v/>
      </c>
      <c r="C1069" s="207" t="str">
        <f ca="1">TRIM(INDIRECT("PAINEL!"&amp;ADDRESS(ROW(PAINEL!$B$40)+$A1069,COLUMN(LANÇAMENTOS!E1065))))</f>
        <v/>
      </c>
      <c r="D1069" s="207" t="str">
        <f ca="1">TRIM(INDIRECT("PAINEL!"&amp;ADDRESS(ROW(PAINEL!$B$40)+$A1069,COLUMN(LANÇAMENTOS!K1065))))</f>
        <v/>
      </c>
      <c r="E1069" s="209"/>
      <c r="F1069" s="201" t="str">
        <f t="shared" ref="F1069" ca="1" si="849">IF(B1069&lt;&gt;"",E1069+SUM(H1069:GE1069)-SUM(H1070:GE1070),"")</f>
        <v/>
      </c>
      <c r="G1069" s="29" t="s">
        <v>43</v>
      </c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  <c r="CH1069" s="40"/>
      <c r="CI1069" s="40"/>
      <c r="CJ1069" s="40"/>
      <c r="CK1069" s="40"/>
      <c r="CL1069" s="40"/>
      <c r="CM1069" s="40"/>
      <c r="CN1069" s="40"/>
      <c r="CO1069" s="40"/>
      <c r="CP1069" s="40"/>
      <c r="CQ1069" s="40"/>
      <c r="CR1069" s="40"/>
      <c r="CS1069" s="40"/>
      <c r="CT1069" s="40"/>
      <c r="CU1069" s="40"/>
      <c r="CV1069" s="40"/>
      <c r="CW1069" s="40"/>
      <c r="CX1069" s="40"/>
      <c r="CY1069" s="40"/>
      <c r="CZ1069" s="40"/>
      <c r="DA1069" s="40"/>
      <c r="DB1069" s="40"/>
      <c r="DC1069" s="40"/>
      <c r="DD1069" s="40"/>
      <c r="DE1069" s="40"/>
      <c r="DF1069" s="40"/>
      <c r="DG1069" s="40"/>
      <c r="DH1069" s="40"/>
      <c r="DI1069" s="40"/>
      <c r="DJ1069" s="40"/>
      <c r="DK1069" s="40"/>
      <c r="DL1069" s="40"/>
      <c r="DM1069" s="40"/>
      <c r="DN1069" s="40"/>
      <c r="DO1069" s="40"/>
      <c r="DP1069" s="40"/>
      <c r="DQ1069" s="40"/>
      <c r="DR1069" s="40"/>
      <c r="DS1069" s="40"/>
      <c r="DT1069" s="40"/>
      <c r="DU1069" s="40"/>
      <c r="DV1069" s="40"/>
      <c r="DW1069" s="40"/>
      <c r="DX1069" s="40"/>
      <c r="DY1069" s="40"/>
      <c r="DZ1069" s="40"/>
      <c r="EA1069" s="40"/>
      <c r="EB1069" s="40"/>
      <c r="EC1069" s="40"/>
      <c r="ED1069" s="40"/>
      <c r="EE1069" s="40"/>
      <c r="EF1069" s="40"/>
      <c r="EG1069" s="40"/>
      <c r="EH1069" s="40"/>
      <c r="EI1069" s="40"/>
      <c r="EJ1069" s="40"/>
      <c r="EK1069" s="40"/>
      <c r="EL1069" s="40"/>
      <c r="EM1069" s="40"/>
      <c r="EN1069" s="40"/>
      <c r="EO1069" s="40"/>
      <c r="EP1069" s="40"/>
      <c r="EQ1069" s="40"/>
      <c r="ER1069" s="40"/>
      <c r="ES1069" s="40"/>
      <c r="ET1069" s="40"/>
      <c r="EU1069" s="40"/>
      <c r="EV1069" s="40"/>
      <c r="EW1069" s="40"/>
      <c r="EX1069" s="40"/>
      <c r="EY1069" s="40"/>
      <c r="EZ1069" s="40"/>
      <c r="FA1069" s="40"/>
      <c r="FB1069" s="40"/>
      <c r="FC1069" s="40"/>
      <c r="FD1069" s="40"/>
      <c r="FE1069" s="40"/>
      <c r="FF1069" s="40"/>
      <c r="FG1069" s="40"/>
      <c r="FH1069" s="40"/>
      <c r="FI1069" s="40"/>
      <c r="FJ1069" s="40"/>
      <c r="FK1069" s="40"/>
      <c r="FL1069" s="40"/>
      <c r="FM1069" s="40"/>
      <c r="FN1069" s="40"/>
      <c r="FO1069" s="40"/>
      <c r="FP1069" s="40"/>
      <c r="FQ1069" s="40"/>
      <c r="FR1069" s="40"/>
      <c r="FS1069" s="40"/>
      <c r="FT1069" s="40"/>
      <c r="FU1069" s="40"/>
      <c r="FV1069" s="40"/>
      <c r="FW1069" s="40"/>
      <c r="FX1069" s="40"/>
      <c r="FY1069" s="40"/>
      <c r="FZ1069" s="40"/>
      <c r="GA1069" s="40"/>
      <c r="GB1069" s="40"/>
      <c r="GC1069" s="40"/>
      <c r="GD1069" s="40"/>
      <c r="GE1069" s="41"/>
    </row>
    <row r="1070" spans="1:187" s="25" customFormat="1" ht="20.149999999999999" customHeight="1" x14ac:dyDescent="0.35">
      <c r="A1070" s="204"/>
      <c r="B1070" s="206"/>
      <c r="C1070" s="208"/>
      <c r="D1070" s="208"/>
      <c r="E1070" s="210"/>
      <c r="F1070" s="202"/>
      <c r="G1070" s="26" t="s">
        <v>44</v>
      </c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  <c r="CX1070" s="35"/>
      <c r="CY1070" s="35"/>
      <c r="CZ1070" s="35"/>
      <c r="DA1070" s="35"/>
      <c r="DB1070" s="35"/>
      <c r="DC1070" s="35"/>
      <c r="DD1070" s="35"/>
      <c r="DE1070" s="35"/>
      <c r="DF1070" s="35"/>
      <c r="DG1070" s="35"/>
      <c r="DH1070" s="35"/>
      <c r="DI1070" s="35"/>
      <c r="DJ1070" s="35"/>
      <c r="DK1070" s="35"/>
      <c r="DL1070" s="35"/>
      <c r="DM1070" s="35"/>
      <c r="DN1070" s="35"/>
      <c r="DO1070" s="35"/>
      <c r="DP1070" s="35"/>
      <c r="DQ1070" s="35"/>
      <c r="DR1070" s="35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  <c r="FL1070" s="35"/>
      <c r="FM1070" s="35"/>
      <c r="FN1070" s="35"/>
      <c r="FO1070" s="35"/>
      <c r="FP1070" s="35"/>
      <c r="FQ1070" s="35"/>
      <c r="FR1070" s="35"/>
      <c r="FS1070" s="35"/>
      <c r="FT1070" s="35"/>
      <c r="FU1070" s="35"/>
      <c r="FV1070" s="35"/>
      <c r="FW1070" s="35"/>
      <c r="FX1070" s="35"/>
      <c r="FY1070" s="35"/>
      <c r="FZ1070" s="35"/>
      <c r="GA1070" s="35"/>
      <c r="GB1070" s="35"/>
      <c r="GC1070" s="35"/>
      <c r="GD1070" s="35"/>
      <c r="GE1070" s="42"/>
    </row>
    <row r="1071" spans="1:187" s="25" customFormat="1" ht="20.149999999999999" customHeight="1" x14ac:dyDescent="0.35">
      <c r="A1071" s="211">
        <f t="shared" si="834"/>
        <v>528</v>
      </c>
      <c r="B1071" s="213" t="str">
        <f ca="1">HYPERLINK("#"&amp;"PAINEL!"&amp;ADDRESS(ROW(PAINEL!$B$40)+$A1071,2),TRIM(INDIRECT("PAINEL!"&amp;ADDRESS(ROW(PAINEL!$B$40)+$A1071,COLUMN(LANÇAMENTOS!C1067)))))</f>
        <v/>
      </c>
      <c r="C1071" s="215" t="str">
        <f ca="1">TRIM(INDIRECT("PAINEL!"&amp;ADDRESS(ROW(PAINEL!$B$40)+$A1071,COLUMN(LANÇAMENTOS!E1067))))</f>
        <v/>
      </c>
      <c r="D1071" s="215" t="str">
        <f ca="1">TRIM(INDIRECT("PAINEL!"&amp;ADDRESS(ROW(PAINEL!$B$40)+$A1071,COLUMN(LANÇAMENTOS!K1067))))</f>
        <v/>
      </c>
      <c r="E1071" s="217"/>
      <c r="F1071" s="199" t="str">
        <f t="shared" ref="F1071" ca="1" si="850">IF(B1071&lt;&gt;"",E1071+SUM(H1071:GE1071)-SUM(H1072:GE1072),"")</f>
        <v/>
      </c>
      <c r="G1071" s="27" t="s">
        <v>43</v>
      </c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36"/>
      <c r="AR1071" s="36"/>
      <c r="AS1071" s="36"/>
      <c r="AT1071" s="36"/>
      <c r="AU1071" s="36"/>
      <c r="AV1071" s="36"/>
      <c r="AW1071" s="36"/>
      <c r="AX1071" s="36"/>
      <c r="AY1071" s="36"/>
      <c r="AZ1071" s="36"/>
      <c r="BA1071" s="36"/>
      <c r="BB1071" s="36"/>
      <c r="BC1071" s="36"/>
      <c r="BD1071" s="36"/>
      <c r="BE1071" s="36"/>
      <c r="BF1071" s="36"/>
      <c r="BG1071" s="36"/>
      <c r="BH1071" s="36"/>
      <c r="BI1071" s="36"/>
      <c r="BJ1071" s="36"/>
      <c r="BK1071" s="36"/>
      <c r="BL1071" s="36"/>
      <c r="BM1071" s="36"/>
      <c r="BN1071" s="36"/>
      <c r="BO1071" s="36"/>
      <c r="BP1071" s="36"/>
      <c r="BQ1071" s="36"/>
      <c r="BR1071" s="36"/>
      <c r="BS1071" s="36"/>
      <c r="BT1071" s="36"/>
      <c r="BU1071" s="36"/>
      <c r="BV1071" s="36"/>
      <c r="BW1071" s="36"/>
      <c r="BX1071" s="36"/>
      <c r="BY1071" s="36"/>
      <c r="BZ1071" s="36"/>
      <c r="CA1071" s="36"/>
      <c r="CB1071" s="36"/>
      <c r="CC1071" s="36"/>
      <c r="CD1071" s="36"/>
      <c r="CE1071" s="36"/>
      <c r="CF1071" s="36"/>
      <c r="CG1071" s="36"/>
      <c r="CH1071" s="36"/>
      <c r="CI1071" s="36"/>
      <c r="CJ1071" s="36"/>
      <c r="CK1071" s="36"/>
      <c r="CL1071" s="36"/>
      <c r="CM1071" s="36"/>
      <c r="CN1071" s="36"/>
      <c r="CO1071" s="36"/>
      <c r="CP1071" s="36"/>
      <c r="CQ1071" s="36"/>
      <c r="CR1071" s="36"/>
      <c r="CS1071" s="36"/>
      <c r="CT1071" s="36"/>
      <c r="CU1071" s="36"/>
      <c r="CV1071" s="36"/>
      <c r="CW1071" s="36"/>
      <c r="CX1071" s="36"/>
      <c r="CY1071" s="36"/>
      <c r="CZ1071" s="36"/>
      <c r="DA1071" s="36"/>
      <c r="DB1071" s="36"/>
      <c r="DC1071" s="36"/>
      <c r="DD1071" s="36"/>
      <c r="DE1071" s="36"/>
      <c r="DF1071" s="36"/>
      <c r="DG1071" s="36"/>
      <c r="DH1071" s="36"/>
      <c r="DI1071" s="36"/>
      <c r="DJ1071" s="36"/>
      <c r="DK1071" s="36"/>
      <c r="DL1071" s="36"/>
      <c r="DM1071" s="36"/>
      <c r="DN1071" s="36"/>
      <c r="DO1071" s="36"/>
      <c r="DP1071" s="36"/>
      <c r="DQ1071" s="36"/>
      <c r="DR1071" s="36"/>
      <c r="DS1071" s="36"/>
      <c r="DT1071" s="36"/>
      <c r="DU1071" s="36"/>
      <c r="DV1071" s="36"/>
      <c r="DW1071" s="36"/>
      <c r="DX1071" s="36"/>
      <c r="DY1071" s="36"/>
      <c r="DZ1071" s="36"/>
      <c r="EA1071" s="36"/>
      <c r="EB1071" s="36"/>
      <c r="EC1071" s="36"/>
      <c r="ED1071" s="36"/>
      <c r="EE1071" s="36"/>
      <c r="EF1071" s="36"/>
      <c r="EG1071" s="36"/>
      <c r="EH1071" s="36"/>
      <c r="EI1071" s="36"/>
      <c r="EJ1071" s="36"/>
      <c r="EK1071" s="36"/>
      <c r="EL1071" s="36"/>
      <c r="EM1071" s="36"/>
      <c r="EN1071" s="36"/>
      <c r="EO1071" s="36"/>
      <c r="EP1071" s="36"/>
      <c r="EQ1071" s="36"/>
      <c r="ER1071" s="36"/>
      <c r="ES1071" s="36"/>
      <c r="ET1071" s="36"/>
      <c r="EU1071" s="36"/>
      <c r="EV1071" s="36"/>
      <c r="EW1071" s="36"/>
      <c r="EX1071" s="36"/>
      <c r="EY1071" s="36"/>
      <c r="EZ1071" s="36"/>
      <c r="FA1071" s="36"/>
      <c r="FB1071" s="36"/>
      <c r="FC1071" s="36"/>
      <c r="FD1071" s="36"/>
      <c r="FE1071" s="36"/>
      <c r="FF1071" s="36"/>
      <c r="FG1071" s="36"/>
      <c r="FH1071" s="36"/>
      <c r="FI1071" s="36"/>
      <c r="FJ1071" s="36"/>
      <c r="FK1071" s="36"/>
      <c r="FL1071" s="36"/>
      <c r="FM1071" s="36"/>
      <c r="FN1071" s="36"/>
      <c r="FO1071" s="36"/>
      <c r="FP1071" s="36"/>
      <c r="FQ1071" s="36"/>
      <c r="FR1071" s="36"/>
      <c r="FS1071" s="36"/>
      <c r="FT1071" s="36"/>
      <c r="FU1071" s="36"/>
      <c r="FV1071" s="36"/>
      <c r="FW1071" s="36"/>
      <c r="FX1071" s="36"/>
      <c r="FY1071" s="36"/>
      <c r="FZ1071" s="36"/>
      <c r="GA1071" s="36"/>
      <c r="GB1071" s="36"/>
      <c r="GC1071" s="36"/>
      <c r="GD1071" s="36"/>
      <c r="GE1071" s="37"/>
    </row>
    <row r="1072" spans="1:187" s="25" customFormat="1" ht="20.149999999999999" customHeight="1" x14ac:dyDescent="0.35">
      <c r="A1072" s="212"/>
      <c r="B1072" s="214"/>
      <c r="C1072" s="216"/>
      <c r="D1072" s="216"/>
      <c r="E1072" s="218"/>
      <c r="F1072" s="200"/>
      <c r="G1072" s="28" t="s">
        <v>44</v>
      </c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  <c r="CF1072" s="38"/>
      <c r="CG1072" s="38"/>
      <c r="CH1072" s="38"/>
      <c r="CI1072" s="38"/>
      <c r="CJ1072" s="38"/>
      <c r="CK1072" s="38"/>
      <c r="CL1072" s="38"/>
      <c r="CM1072" s="38"/>
      <c r="CN1072" s="38"/>
      <c r="CO1072" s="38"/>
      <c r="CP1072" s="38"/>
      <c r="CQ1072" s="38"/>
      <c r="CR1072" s="38"/>
      <c r="CS1072" s="38"/>
      <c r="CT1072" s="38"/>
      <c r="CU1072" s="38"/>
      <c r="CV1072" s="38"/>
      <c r="CW1072" s="38"/>
      <c r="CX1072" s="38"/>
      <c r="CY1072" s="38"/>
      <c r="CZ1072" s="38"/>
      <c r="DA1072" s="38"/>
      <c r="DB1072" s="38"/>
      <c r="DC1072" s="38"/>
      <c r="DD1072" s="38"/>
      <c r="DE1072" s="38"/>
      <c r="DF1072" s="38"/>
      <c r="DG1072" s="38"/>
      <c r="DH1072" s="38"/>
      <c r="DI1072" s="38"/>
      <c r="DJ1072" s="38"/>
      <c r="DK1072" s="38"/>
      <c r="DL1072" s="38"/>
      <c r="DM1072" s="38"/>
      <c r="DN1072" s="38"/>
      <c r="DO1072" s="38"/>
      <c r="DP1072" s="38"/>
      <c r="DQ1072" s="38"/>
      <c r="DR1072" s="38"/>
      <c r="DS1072" s="38"/>
      <c r="DT1072" s="38"/>
      <c r="DU1072" s="38"/>
      <c r="DV1072" s="38"/>
      <c r="DW1072" s="38"/>
      <c r="DX1072" s="38"/>
      <c r="DY1072" s="38"/>
      <c r="DZ1072" s="38"/>
      <c r="EA1072" s="38"/>
      <c r="EB1072" s="38"/>
      <c r="EC1072" s="38"/>
      <c r="ED1072" s="38"/>
      <c r="EE1072" s="38"/>
      <c r="EF1072" s="38"/>
      <c r="EG1072" s="38"/>
      <c r="EH1072" s="38"/>
      <c r="EI1072" s="38"/>
      <c r="EJ1072" s="38"/>
      <c r="EK1072" s="38"/>
      <c r="EL1072" s="38"/>
      <c r="EM1072" s="38"/>
      <c r="EN1072" s="38"/>
      <c r="EO1072" s="38"/>
      <c r="EP1072" s="38"/>
      <c r="EQ1072" s="38"/>
      <c r="ER1072" s="38"/>
      <c r="ES1072" s="38"/>
      <c r="ET1072" s="38"/>
      <c r="EU1072" s="38"/>
      <c r="EV1072" s="38"/>
      <c r="EW1072" s="38"/>
      <c r="EX1072" s="38"/>
      <c r="EY1072" s="38"/>
      <c r="EZ1072" s="38"/>
      <c r="FA1072" s="38"/>
      <c r="FB1072" s="38"/>
      <c r="FC1072" s="38"/>
      <c r="FD1072" s="38"/>
      <c r="FE1072" s="38"/>
      <c r="FF1072" s="38"/>
      <c r="FG1072" s="38"/>
      <c r="FH1072" s="38"/>
      <c r="FI1072" s="38"/>
      <c r="FJ1072" s="38"/>
      <c r="FK1072" s="38"/>
      <c r="FL1072" s="38"/>
      <c r="FM1072" s="38"/>
      <c r="FN1072" s="38"/>
      <c r="FO1072" s="38"/>
      <c r="FP1072" s="38"/>
      <c r="FQ1072" s="38"/>
      <c r="FR1072" s="38"/>
      <c r="FS1072" s="38"/>
      <c r="FT1072" s="38"/>
      <c r="FU1072" s="38"/>
      <c r="FV1072" s="38"/>
      <c r="FW1072" s="38"/>
      <c r="FX1072" s="38"/>
      <c r="FY1072" s="38"/>
      <c r="FZ1072" s="38"/>
      <c r="GA1072" s="38"/>
      <c r="GB1072" s="38"/>
      <c r="GC1072" s="38"/>
      <c r="GD1072" s="38"/>
      <c r="GE1072" s="39"/>
    </row>
    <row r="1073" spans="1:187" s="25" customFormat="1" ht="20.149999999999999" customHeight="1" x14ac:dyDescent="0.35">
      <c r="A1073" s="203">
        <f t="shared" ref="A1073" si="851">A1071+1</f>
        <v>529</v>
      </c>
      <c r="B1073" s="205" t="str">
        <f ca="1">HYPERLINK("#"&amp;"PAINEL!"&amp;ADDRESS(ROW(PAINEL!$B$40)+$A1073,2),TRIM(INDIRECT("PAINEL!"&amp;ADDRESS(ROW(PAINEL!$B$40)+$A1073,COLUMN(LANÇAMENTOS!C1069)))))</f>
        <v/>
      </c>
      <c r="C1073" s="207" t="str">
        <f ca="1">TRIM(INDIRECT("PAINEL!"&amp;ADDRESS(ROW(PAINEL!$B$40)+$A1073,COLUMN(LANÇAMENTOS!E1069))))</f>
        <v/>
      </c>
      <c r="D1073" s="207" t="str">
        <f ca="1">TRIM(INDIRECT("PAINEL!"&amp;ADDRESS(ROW(PAINEL!$B$40)+$A1073,COLUMN(LANÇAMENTOS!K1069))))</f>
        <v/>
      </c>
      <c r="E1073" s="209"/>
      <c r="F1073" s="201" t="str">
        <f t="shared" ref="F1073" ca="1" si="852">IF(B1073&lt;&gt;"",E1073+SUM(H1073:GE1073)-SUM(H1074:GE1074),"")</f>
        <v/>
      </c>
      <c r="G1073" s="29" t="s">
        <v>43</v>
      </c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  <c r="CH1073" s="40"/>
      <c r="CI1073" s="40"/>
      <c r="CJ1073" s="40"/>
      <c r="CK1073" s="40"/>
      <c r="CL1073" s="40"/>
      <c r="CM1073" s="40"/>
      <c r="CN1073" s="40"/>
      <c r="CO1073" s="40"/>
      <c r="CP1073" s="40"/>
      <c r="CQ1073" s="40"/>
      <c r="CR1073" s="40"/>
      <c r="CS1073" s="40"/>
      <c r="CT1073" s="40"/>
      <c r="CU1073" s="40"/>
      <c r="CV1073" s="40"/>
      <c r="CW1073" s="40"/>
      <c r="CX1073" s="40"/>
      <c r="CY1073" s="40"/>
      <c r="CZ1073" s="40"/>
      <c r="DA1073" s="40"/>
      <c r="DB1073" s="40"/>
      <c r="DC1073" s="40"/>
      <c r="DD1073" s="40"/>
      <c r="DE1073" s="40"/>
      <c r="DF1073" s="40"/>
      <c r="DG1073" s="40"/>
      <c r="DH1073" s="40"/>
      <c r="DI1073" s="40"/>
      <c r="DJ1073" s="40"/>
      <c r="DK1073" s="40"/>
      <c r="DL1073" s="40"/>
      <c r="DM1073" s="40"/>
      <c r="DN1073" s="40"/>
      <c r="DO1073" s="40"/>
      <c r="DP1073" s="40"/>
      <c r="DQ1073" s="40"/>
      <c r="DR1073" s="40"/>
      <c r="DS1073" s="40"/>
      <c r="DT1073" s="40"/>
      <c r="DU1073" s="40"/>
      <c r="DV1073" s="40"/>
      <c r="DW1073" s="40"/>
      <c r="DX1073" s="40"/>
      <c r="DY1073" s="40"/>
      <c r="DZ1073" s="40"/>
      <c r="EA1073" s="40"/>
      <c r="EB1073" s="40"/>
      <c r="EC1073" s="40"/>
      <c r="ED1073" s="40"/>
      <c r="EE1073" s="40"/>
      <c r="EF1073" s="40"/>
      <c r="EG1073" s="40"/>
      <c r="EH1073" s="40"/>
      <c r="EI1073" s="40"/>
      <c r="EJ1073" s="40"/>
      <c r="EK1073" s="40"/>
      <c r="EL1073" s="40"/>
      <c r="EM1073" s="40"/>
      <c r="EN1073" s="40"/>
      <c r="EO1073" s="40"/>
      <c r="EP1073" s="40"/>
      <c r="EQ1073" s="40"/>
      <c r="ER1073" s="40"/>
      <c r="ES1073" s="40"/>
      <c r="ET1073" s="40"/>
      <c r="EU1073" s="40"/>
      <c r="EV1073" s="40"/>
      <c r="EW1073" s="40"/>
      <c r="EX1073" s="40"/>
      <c r="EY1073" s="40"/>
      <c r="EZ1073" s="40"/>
      <c r="FA1073" s="40"/>
      <c r="FB1073" s="40"/>
      <c r="FC1073" s="40"/>
      <c r="FD1073" s="40"/>
      <c r="FE1073" s="40"/>
      <c r="FF1073" s="40"/>
      <c r="FG1073" s="40"/>
      <c r="FH1073" s="40"/>
      <c r="FI1073" s="40"/>
      <c r="FJ1073" s="40"/>
      <c r="FK1073" s="40"/>
      <c r="FL1073" s="40"/>
      <c r="FM1073" s="40"/>
      <c r="FN1073" s="40"/>
      <c r="FO1073" s="40"/>
      <c r="FP1073" s="40"/>
      <c r="FQ1073" s="40"/>
      <c r="FR1073" s="40"/>
      <c r="FS1073" s="40"/>
      <c r="FT1073" s="40"/>
      <c r="FU1073" s="40"/>
      <c r="FV1073" s="40"/>
      <c r="FW1073" s="40"/>
      <c r="FX1073" s="40"/>
      <c r="FY1073" s="40"/>
      <c r="FZ1073" s="40"/>
      <c r="GA1073" s="40"/>
      <c r="GB1073" s="40"/>
      <c r="GC1073" s="40"/>
      <c r="GD1073" s="40"/>
      <c r="GE1073" s="41"/>
    </row>
    <row r="1074" spans="1:187" s="25" customFormat="1" ht="20.149999999999999" customHeight="1" x14ac:dyDescent="0.35">
      <c r="A1074" s="204"/>
      <c r="B1074" s="206"/>
      <c r="C1074" s="208"/>
      <c r="D1074" s="208"/>
      <c r="E1074" s="210"/>
      <c r="F1074" s="202"/>
      <c r="G1074" s="26" t="s">
        <v>44</v>
      </c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F1074" s="35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  <c r="FL1074" s="35"/>
      <c r="FM1074" s="35"/>
      <c r="FN1074" s="35"/>
      <c r="FO1074" s="35"/>
      <c r="FP1074" s="35"/>
      <c r="FQ1074" s="35"/>
      <c r="FR1074" s="35"/>
      <c r="FS1074" s="35"/>
      <c r="FT1074" s="35"/>
      <c r="FU1074" s="35"/>
      <c r="FV1074" s="35"/>
      <c r="FW1074" s="35"/>
      <c r="FX1074" s="35"/>
      <c r="FY1074" s="35"/>
      <c r="FZ1074" s="35"/>
      <c r="GA1074" s="35"/>
      <c r="GB1074" s="35"/>
      <c r="GC1074" s="35"/>
      <c r="GD1074" s="35"/>
      <c r="GE1074" s="42"/>
    </row>
    <row r="1075" spans="1:187" s="25" customFormat="1" ht="20.149999999999999" customHeight="1" x14ac:dyDescent="0.35">
      <c r="A1075" s="211">
        <f t="shared" si="834"/>
        <v>530</v>
      </c>
      <c r="B1075" s="213" t="str">
        <f ca="1">HYPERLINK("#"&amp;"PAINEL!"&amp;ADDRESS(ROW(PAINEL!$B$40)+$A1075,2),TRIM(INDIRECT("PAINEL!"&amp;ADDRESS(ROW(PAINEL!$B$40)+$A1075,COLUMN(LANÇAMENTOS!C1071)))))</f>
        <v/>
      </c>
      <c r="C1075" s="215" t="str">
        <f ca="1">TRIM(INDIRECT("PAINEL!"&amp;ADDRESS(ROW(PAINEL!$B$40)+$A1075,COLUMN(LANÇAMENTOS!E1071))))</f>
        <v/>
      </c>
      <c r="D1075" s="215" t="str">
        <f ca="1">TRIM(INDIRECT("PAINEL!"&amp;ADDRESS(ROW(PAINEL!$B$40)+$A1075,COLUMN(LANÇAMENTOS!K1071))))</f>
        <v/>
      </c>
      <c r="E1075" s="217"/>
      <c r="F1075" s="199" t="str">
        <f t="shared" ref="F1075" ca="1" si="853">IF(B1075&lt;&gt;"",E1075+SUM(H1075:GE1075)-SUM(H1076:GE1076),"")</f>
        <v/>
      </c>
      <c r="G1075" s="27" t="s">
        <v>43</v>
      </c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36"/>
      <c r="AR1075" s="36"/>
      <c r="AS1075" s="36"/>
      <c r="AT1075" s="36"/>
      <c r="AU1075" s="36"/>
      <c r="AV1075" s="36"/>
      <c r="AW1075" s="36"/>
      <c r="AX1075" s="36"/>
      <c r="AY1075" s="36"/>
      <c r="AZ1075" s="36"/>
      <c r="BA1075" s="36"/>
      <c r="BB1075" s="36"/>
      <c r="BC1075" s="36"/>
      <c r="BD1075" s="36"/>
      <c r="BE1075" s="36"/>
      <c r="BF1075" s="36"/>
      <c r="BG1075" s="36"/>
      <c r="BH1075" s="36"/>
      <c r="BI1075" s="36"/>
      <c r="BJ1075" s="36"/>
      <c r="BK1075" s="36"/>
      <c r="BL1075" s="36"/>
      <c r="BM1075" s="36"/>
      <c r="BN1075" s="36"/>
      <c r="BO1075" s="36"/>
      <c r="BP1075" s="36"/>
      <c r="BQ1075" s="36"/>
      <c r="BR1075" s="36"/>
      <c r="BS1075" s="36"/>
      <c r="BT1075" s="36"/>
      <c r="BU1075" s="36"/>
      <c r="BV1075" s="36"/>
      <c r="BW1075" s="36"/>
      <c r="BX1075" s="36"/>
      <c r="BY1075" s="36"/>
      <c r="BZ1075" s="36"/>
      <c r="CA1075" s="36"/>
      <c r="CB1075" s="36"/>
      <c r="CC1075" s="36"/>
      <c r="CD1075" s="36"/>
      <c r="CE1075" s="36"/>
      <c r="CF1075" s="36"/>
      <c r="CG1075" s="36"/>
      <c r="CH1075" s="36"/>
      <c r="CI1075" s="36"/>
      <c r="CJ1075" s="36"/>
      <c r="CK1075" s="36"/>
      <c r="CL1075" s="36"/>
      <c r="CM1075" s="36"/>
      <c r="CN1075" s="36"/>
      <c r="CO1075" s="36"/>
      <c r="CP1075" s="36"/>
      <c r="CQ1075" s="36"/>
      <c r="CR1075" s="36"/>
      <c r="CS1075" s="36"/>
      <c r="CT1075" s="36"/>
      <c r="CU1075" s="36"/>
      <c r="CV1075" s="36"/>
      <c r="CW1075" s="36"/>
      <c r="CX1075" s="36"/>
      <c r="CY1075" s="36"/>
      <c r="CZ1075" s="36"/>
      <c r="DA1075" s="36"/>
      <c r="DB1075" s="36"/>
      <c r="DC1075" s="36"/>
      <c r="DD1075" s="36"/>
      <c r="DE1075" s="36"/>
      <c r="DF1075" s="36"/>
      <c r="DG1075" s="36"/>
      <c r="DH1075" s="36"/>
      <c r="DI1075" s="36"/>
      <c r="DJ1075" s="36"/>
      <c r="DK1075" s="36"/>
      <c r="DL1075" s="36"/>
      <c r="DM1075" s="36"/>
      <c r="DN1075" s="36"/>
      <c r="DO1075" s="36"/>
      <c r="DP1075" s="36"/>
      <c r="DQ1075" s="36"/>
      <c r="DR1075" s="36"/>
      <c r="DS1075" s="36"/>
      <c r="DT1075" s="36"/>
      <c r="DU1075" s="36"/>
      <c r="DV1075" s="36"/>
      <c r="DW1075" s="36"/>
      <c r="DX1075" s="36"/>
      <c r="DY1075" s="36"/>
      <c r="DZ1075" s="36"/>
      <c r="EA1075" s="36"/>
      <c r="EB1075" s="36"/>
      <c r="EC1075" s="36"/>
      <c r="ED1075" s="36"/>
      <c r="EE1075" s="36"/>
      <c r="EF1075" s="36"/>
      <c r="EG1075" s="36"/>
      <c r="EH1075" s="36"/>
      <c r="EI1075" s="36"/>
      <c r="EJ1075" s="36"/>
      <c r="EK1075" s="36"/>
      <c r="EL1075" s="36"/>
      <c r="EM1075" s="36"/>
      <c r="EN1075" s="36"/>
      <c r="EO1075" s="36"/>
      <c r="EP1075" s="36"/>
      <c r="EQ1075" s="36"/>
      <c r="ER1075" s="36"/>
      <c r="ES1075" s="36"/>
      <c r="ET1075" s="36"/>
      <c r="EU1075" s="36"/>
      <c r="EV1075" s="36"/>
      <c r="EW1075" s="36"/>
      <c r="EX1075" s="36"/>
      <c r="EY1075" s="36"/>
      <c r="EZ1075" s="36"/>
      <c r="FA1075" s="36"/>
      <c r="FB1075" s="36"/>
      <c r="FC1075" s="36"/>
      <c r="FD1075" s="36"/>
      <c r="FE1075" s="36"/>
      <c r="FF1075" s="36"/>
      <c r="FG1075" s="36"/>
      <c r="FH1075" s="36"/>
      <c r="FI1075" s="36"/>
      <c r="FJ1075" s="36"/>
      <c r="FK1075" s="36"/>
      <c r="FL1075" s="36"/>
      <c r="FM1075" s="36"/>
      <c r="FN1075" s="36"/>
      <c r="FO1075" s="36"/>
      <c r="FP1075" s="36"/>
      <c r="FQ1075" s="36"/>
      <c r="FR1075" s="36"/>
      <c r="FS1075" s="36"/>
      <c r="FT1075" s="36"/>
      <c r="FU1075" s="36"/>
      <c r="FV1075" s="36"/>
      <c r="FW1075" s="36"/>
      <c r="FX1075" s="36"/>
      <c r="FY1075" s="36"/>
      <c r="FZ1075" s="36"/>
      <c r="GA1075" s="36"/>
      <c r="GB1075" s="36"/>
      <c r="GC1075" s="36"/>
      <c r="GD1075" s="36"/>
      <c r="GE1075" s="37"/>
    </row>
    <row r="1076" spans="1:187" s="25" customFormat="1" ht="20.149999999999999" customHeight="1" x14ac:dyDescent="0.35">
      <c r="A1076" s="212"/>
      <c r="B1076" s="214"/>
      <c r="C1076" s="216"/>
      <c r="D1076" s="216"/>
      <c r="E1076" s="218"/>
      <c r="F1076" s="200"/>
      <c r="G1076" s="28" t="s">
        <v>44</v>
      </c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  <c r="CH1076" s="38"/>
      <c r="CI1076" s="38"/>
      <c r="CJ1076" s="38"/>
      <c r="CK1076" s="38"/>
      <c r="CL1076" s="38"/>
      <c r="CM1076" s="38"/>
      <c r="CN1076" s="38"/>
      <c r="CO1076" s="38"/>
      <c r="CP1076" s="38"/>
      <c r="CQ1076" s="38"/>
      <c r="CR1076" s="38"/>
      <c r="CS1076" s="38"/>
      <c r="CT1076" s="38"/>
      <c r="CU1076" s="38"/>
      <c r="CV1076" s="38"/>
      <c r="CW1076" s="38"/>
      <c r="CX1076" s="38"/>
      <c r="CY1076" s="38"/>
      <c r="CZ1076" s="38"/>
      <c r="DA1076" s="38"/>
      <c r="DB1076" s="38"/>
      <c r="DC1076" s="38"/>
      <c r="DD1076" s="38"/>
      <c r="DE1076" s="38"/>
      <c r="DF1076" s="38"/>
      <c r="DG1076" s="38"/>
      <c r="DH1076" s="38"/>
      <c r="DI1076" s="38"/>
      <c r="DJ1076" s="38"/>
      <c r="DK1076" s="38"/>
      <c r="DL1076" s="38"/>
      <c r="DM1076" s="38"/>
      <c r="DN1076" s="38"/>
      <c r="DO1076" s="38"/>
      <c r="DP1076" s="38"/>
      <c r="DQ1076" s="38"/>
      <c r="DR1076" s="38"/>
      <c r="DS1076" s="38"/>
      <c r="DT1076" s="38"/>
      <c r="DU1076" s="38"/>
      <c r="DV1076" s="38"/>
      <c r="DW1076" s="38"/>
      <c r="DX1076" s="38"/>
      <c r="DY1076" s="38"/>
      <c r="DZ1076" s="38"/>
      <c r="EA1076" s="38"/>
      <c r="EB1076" s="38"/>
      <c r="EC1076" s="38"/>
      <c r="ED1076" s="38"/>
      <c r="EE1076" s="38"/>
      <c r="EF1076" s="38"/>
      <c r="EG1076" s="38"/>
      <c r="EH1076" s="38"/>
      <c r="EI1076" s="38"/>
      <c r="EJ1076" s="38"/>
      <c r="EK1076" s="38"/>
      <c r="EL1076" s="38"/>
      <c r="EM1076" s="38"/>
      <c r="EN1076" s="38"/>
      <c r="EO1076" s="38"/>
      <c r="EP1076" s="38"/>
      <c r="EQ1076" s="38"/>
      <c r="ER1076" s="38"/>
      <c r="ES1076" s="38"/>
      <c r="ET1076" s="38"/>
      <c r="EU1076" s="38"/>
      <c r="EV1076" s="38"/>
      <c r="EW1076" s="38"/>
      <c r="EX1076" s="38"/>
      <c r="EY1076" s="38"/>
      <c r="EZ1076" s="38"/>
      <c r="FA1076" s="38"/>
      <c r="FB1076" s="38"/>
      <c r="FC1076" s="38"/>
      <c r="FD1076" s="38"/>
      <c r="FE1076" s="38"/>
      <c r="FF1076" s="38"/>
      <c r="FG1076" s="38"/>
      <c r="FH1076" s="38"/>
      <c r="FI1076" s="38"/>
      <c r="FJ1076" s="38"/>
      <c r="FK1076" s="38"/>
      <c r="FL1076" s="38"/>
      <c r="FM1076" s="38"/>
      <c r="FN1076" s="38"/>
      <c r="FO1076" s="38"/>
      <c r="FP1076" s="38"/>
      <c r="FQ1076" s="38"/>
      <c r="FR1076" s="38"/>
      <c r="FS1076" s="38"/>
      <c r="FT1076" s="38"/>
      <c r="FU1076" s="38"/>
      <c r="FV1076" s="38"/>
      <c r="FW1076" s="38"/>
      <c r="FX1076" s="38"/>
      <c r="FY1076" s="38"/>
      <c r="FZ1076" s="38"/>
      <c r="GA1076" s="38"/>
      <c r="GB1076" s="38"/>
      <c r="GC1076" s="38"/>
      <c r="GD1076" s="38"/>
      <c r="GE1076" s="39"/>
    </row>
    <row r="1077" spans="1:187" s="25" customFormat="1" ht="20.149999999999999" customHeight="1" x14ac:dyDescent="0.35">
      <c r="A1077" s="203">
        <f t="shared" ref="A1077" si="854">A1075+1</f>
        <v>531</v>
      </c>
      <c r="B1077" s="205" t="str">
        <f ca="1">HYPERLINK("#"&amp;"PAINEL!"&amp;ADDRESS(ROW(PAINEL!$B$40)+$A1077,2),TRIM(INDIRECT("PAINEL!"&amp;ADDRESS(ROW(PAINEL!$B$40)+$A1077,COLUMN(LANÇAMENTOS!C1073)))))</f>
        <v/>
      </c>
      <c r="C1077" s="207" t="str">
        <f ca="1">TRIM(INDIRECT("PAINEL!"&amp;ADDRESS(ROW(PAINEL!$B$40)+$A1077,COLUMN(LANÇAMENTOS!E1073))))</f>
        <v/>
      </c>
      <c r="D1077" s="207" t="str">
        <f ca="1">TRIM(INDIRECT("PAINEL!"&amp;ADDRESS(ROW(PAINEL!$B$40)+$A1077,COLUMN(LANÇAMENTOS!K1073))))</f>
        <v/>
      </c>
      <c r="E1077" s="209"/>
      <c r="F1077" s="201" t="str">
        <f t="shared" ref="F1077" ca="1" si="855">IF(B1077&lt;&gt;"",E1077+SUM(H1077:GE1077)-SUM(H1078:GE1078),"")</f>
        <v/>
      </c>
      <c r="G1077" s="29" t="s">
        <v>43</v>
      </c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  <c r="CH1077" s="40"/>
      <c r="CI1077" s="40"/>
      <c r="CJ1077" s="40"/>
      <c r="CK1077" s="40"/>
      <c r="CL1077" s="40"/>
      <c r="CM1077" s="40"/>
      <c r="CN1077" s="40"/>
      <c r="CO1077" s="40"/>
      <c r="CP1077" s="40"/>
      <c r="CQ1077" s="40"/>
      <c r="CR1077" s="40"/>
      <c r="CS1077" s="40"/>
      <c r="CT1077" s="40"/>
      <c r="CU1077" s="40"/>
      <c r="CV1077" s="40"/>
      <c r="CW1077" s="40"/>
      <c r="CX1077" s="40"/>
      <c r="CY1077" s="40"/>
      <c r="CZ1077" s="40"/>
      <c r="DA1077" s="40"/>
      <c r="DB1077" s="40"/>
      <c r="DC1077" s="40"/>
      <c r="DD1077" s="40"/>
      <c r="DE1077" s="40"/>
      <c r="DF1077" s="40"/>
      <c r="DG1077" s="40"/>
      <c r="DH1077" s="40"/>
      <c r="DI1077" s="40"/>
      <c r="DJ1077" s="40"/>
      <c r="DK1077" s="40"/>
      <c r="DL1077" s="40"/>
      <c r="DM1077" s="40"/>
      <c r="DN1077" s="40"/>
      <c r="DO1077" s="40"/>
      <c r="DP1077" s="40"/>
      <c r="DQ1077" s="40"/>
      <c r="DR1077" s="40"/>
      <c r="DS1077" s="40"/>
      <c r="DT1077" s="40"/>
      <c r="DU1077" s="40"/>
      <c r="DV1077" s="40"/>
      <c r="DW1077" s="40"/>
      <c r="DX1077" s="40"/>
      <c r="DY1077" s="40"/>
      <c r="DZ1077" s="40"/>
      <c r="EA1077" s="40"/>
      <c r="EB1077" s="40"/>
      <c r="EC1077" s="40"/>
      <c r="ED1077" s="40"/>
      <c r="EE1077" s="40"/>
      <c r="EF1077" s="40"/>
      <c r="EG1077" s="40"/>
      <c r="EH1077" s="40"/>
      <c r="EI1077" s="40"/>
      <c r="EJ1077" s="40"/>
      <c r="EK1077" s="40"/>
      <c r="EL1077" s="40"/>
      <c r="EM1077" s="40"/>
      <c r="EN1077" s="40"/>
      <c r="EO1077" s="40"/>
      <c r="EP1077" s="40"/>
      <c r="EQ1077" s="40"/>
      <c r="ER1077" s="40"/>
      <c r="ES1077" s="40"/>
      <c r="ET1077" s="40"/>
      <c r="EU1077" s="40"/>
      <c r="EV1077" s="40"/>
      <c r="EW1077" s="40"/>
      <c r="EX1077" s="40"/>
      <c r="EY1077" s="40"/>
      <c r="EZ1077" s="40"/>
      <c r="FA1077" s="40"/>
      <c r="FB1077" s="40"/>
      <c r="FC1077" s="40"/>
      <c r="FD1077" s="40"/>
      <c r="FE1077" s="40"/>
      <c r="FF1077" s="40"/>
      <c r="FG1077" s="40"/>
      <c r="FH1077" s="40"/>
      <c r="FI1077" s="40"/>
      <c r="FJ1077" s="40"/>
      <c r="FK1077" s="40"/>
      <c r="FL1077" s="40"/>
      <c r="FM1077" s="40"/>
      <c r="FN1077" s="40"/>
      <c r="FO1077" s="40"/>
      <c r="FP1077" s="40"/>
      <c r="FQ1077" s="40"/>
      <c r="FR1077" s="40"/>
      <c r="FS1077" s="40"/>
      <c r="FT1077" s="40"/>
      <c r="FU1077" s="40"/>
      <c r="FV1077" s="40"/>
      <c r="FW1077" s="40"/>
      <c r="FX1077" s="40"/>
      <c r="FY1077" s="40"/>
      <c r="FZ1077" s="40"/>
      <c r="GA1077" s="40"/>
      <c r="GB1077" s="40"/>
      <c r="GC1077" s="40"/>
      <c r="GD1077" s="40"/>
      <c r="GE1077" s="41"/>
    </row>
    <row r="1078" spans="1:187" s="25" customFormat="1" ht="20.149999999999999" customHeight="1" x14ac:dyDescent="0.35">
      <c r="A1078" s="204"/>
      <c r="B1078" s="206"/>
      <c r="C1078" s="208"/>
      <c r="D1078" s="208"/>
      <c r="E1078" s="210"/>
      <c r="F1078" s="202"/>
      <c r="G1078" s="26" t="s">
        <v>44</v>
      </c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F1078" s="35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  <c r="CX1078" s="35"/>
      <c r="CY1078" s="35"/>
      <c r="CZ1078" s="35"/>
      <c r="DA1078" s="35"/>
      <c r="DB1078" s="35"/>
      <c r="DC1078" s="35"/>
      <c r="DD1078" s="35"/>
      <c r="DE1078" s="35"/>
      <c r="DF1078" s="35"/>
      <c r="DG1078" s="35"/>
      <c r="DH1078" s="35"/>
      <c r="DI1078" s="35"/>
      <c r="DJ1078" s="35"/>
      <c r="DK1078" s="35"/>
      <c r="DL1078" s="35"/>
      <c r="DM1078" s="35"/>
      <c r="DN1078" s="35"/>
      <c r="DO1078" s="35"/>
      <c r="DP1078" s="35"/>
      <c r="DQ1078" s="35"/>
      <c r="DR1078" s="35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  <c r="FL1078" s="35"/>
      <c r="FM1078" s="35"/>
      <c r="FN1078" s="35"/>
      <c r="FO1078" s="35"/>
      <c r="FP1078" s="35"/>
      <c r="FQ1078" s="35"/>
      <c r="FR1078" s="35"/>
      <c r="FS1078" s="35"/>
      <c r="FT1078" s="35"/>
      <c r="FU1078" s="35"/>
      <c r="FV1078" s="35"/>
      <c r="FW1078" s="35"/>
      <c r="FX1078" s="35"/>
      <c r="FY1078" s="35"/>
      <c r="FZ1078" s="35"/>
      <c r="GA1078" s="35"/>
      <c r="GB1078" s="35"/>
      <c r="GC1078" s="35"/>
      <c r="GD1078" s="35"/>
      <c r="GE1078" s="42"/>
    </row>
    <row r="1079" spans="1:187" s="25" customFormat="1" ht="20.149999999999999" customHeight="1" x14ac:dyDescent="0.35">
      <c r="A1079" s="211">
        <f t="shared" si="834"/>
        <v>532</v>
      </c>
      <c r="B1079" s="213" t="str">
        <f ca="1">HYPERLINK("#"&amp;"PAINEL!"&amp;ADDRESS(ROW(PAINEL!$B$40)+$A1079,2),TRIM(INDIRECT("PAINEL!"&amp;ADDRESS(ROW(PAINEL!$B$40)+$A1079,COLUMN(LANÇAMENTOS!C1075)))))</f>
        <v/>
      </c>
      <c r="C1079" s="215" t="str">
        <f ca="1">TRIM(INDIRECT("PAINEL!"&amp;ADDRESS(ROW(PAINEL!$B$40)+$A1079,COLUMN(LANÇAMENTOS!E1075))))</f>
        <v/>
      </c>
      <c r="D1079" s="215" t="str">
        <f ca="1">TRIM(INDIRECT("PAINEL!"&amp;ADDRESS(ROW(PAINEL!$B$40)+$A1079,COLUMN(LANÇAMENTOS!K1075))))</f>
        <v/>
      </c>
      <c r="E1079" s="217"/>
      <c r="F1079" s="199" t="str">
        <f t="shared" ref="F1079" ca="1" si="856">IF(B1079&lt;&gt;"",E1079+SUM(H1079:GE1079)-SUM(H1080:GE1080),"")</f>
        <v/>
      </c>
      <c r="G1079" s="27" t="s">
        <v>43</v>
      </c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36"/>
      <c r="AR1079" s="36"/>
      <c r="AS1079" s="36"/>
      <c r="AT1079" s="36"/>
      <c r="AU1079" s="36"/>
      <c r="AV1079" s="36"/>
      <c r="AW1079" s="36"/>
      <c r="AX1079" s="36"/>
      <c r="AY1079" s="36"/>
      <c r="AZ1079" s="36"/>
      <c r="BA1079" s="36"/>
      <c r="BB1079" s="36"/>
      <c r="BC1079" s="36"/>
      <c r="BD1079" s="36"/>
      <c r="BE1079" s="36"/>
      <c r="BF1079" s="36"/>
      <c r="BG1079" s="36"/>
      <c r="BH1079" s="36"/>
      <c r="BI1079" s="36"/>
      <c r="BJ1079" s="36"/>
      <c r="BK1079" s="36"/>
      <c r="BL1079" s="36"/>
      <c r="BM1079" s="36"/>
      <c r="BN1079" s="36"/>
      <c r="BO1079" s="36"/>
      <c r="BP1079" s="36"/>
      <c r="BQ1079" s="36"/>
      <c r="BR1079" s="36"/>
      <c r="BS1079" s="36"/>
      <c r="BT1079" s="36"/>
      <c r="BU1079" s="36"/>
      <c r="BV1079" s="36"/>
      <c r="BW1079" s="36"/>
      <c r="BX1079" s="36"/>
      <c r="BY1079" s="36"/>
      <c r="BZ1079" s="36"/>
      <c r="CA1079" s="36"/>
      <c r="CB1079" s="36"/>
      <c r="CC1079" s="36"/>
      <c r="CD1079" s="36"/>
      <c r="CE1079" s="36"/>
      <c r="CF1079" s="36"/>
      <c r="CG1079" s="36"/>
      <c r="CH1079" s="36"/>
      <c r="CI1079" s="36"/>
      <c r="CJ1079" s="36"/>
      <c r="CK1079" s="36"/>
      <c r="CL1079" s="36"/>
      <c r="CM1079" s="36"/>
      <c r="CN1079" s="36"/>
      <c r="CO1079" s="36"/>
      <c r="CP1079" s="36"/>
      <c r="CQ1079" s="36"/>
      <c r="CR1079" s="36"/>
      <c r="CS1079" s="36"/>
      <c r="CT1079" s="36"/>
      <c r="CU1079" s="36"/>
      <c r="CV1079" s="36"/>
      <c r="CW1079" s="36"/>
      <c r="CX1079" s="36"/>
      <c r="CY1079" s="36"/>
      <c r="CZ1079" s="36"/>
      <c r="DA1079" s="36"/>
      <c r="DB1079" s="36"/>
      <c r="DC1079" s="36"/>
      <c r="DD1079" s="36"/>
      <c r="DE1079" s="36"/>
      <c r="DF1079" s="36"/>
      <c r="DG1079" s="36"/>
      <c r="DH1079" s="36"/>
      <c r="DI1079" s="36"/>
      <c r="DJ1079" s="36"/>
      <c r="DK1079" s="36"/>
      <c r="DL1079" s="36"/>
      <c r="DM1079" s="36"/>
      <c r="DN1079" s="36"/>
      <c r="DO1079" s="36"/>
      <c r="DP1079" s="36"/>
      <c r="DQ1079" s="36"/>
      <c r="DR1079" s="36"/>
      <c r="DS1079" s="36"/>
      <c r="DT1079" s="36"/>
      <c r="DU1079" s="36"/>
      <c r="DV1079" s="36"/>
      <c r="DW1079" s="36"/>
      <c r="DX1079" s="36"/>
      <c r="DY1079" s="36"/>
      <c r="DZ1079" s="36"/>
      <c r="EA1079" s="36"/>
      <c r="EB1079" s="36"/>
      <c r="EC1079" s="36"/>
      <c r="ED1079" s="36"/>
      <c r="EE1079" s="36"/>
      <c r="EF1079" s="36"/>
      <c r="EG1079" s="36"/>
      <c r="EH1079" s="36"/>
      <c r="EI1079" s="36"/>
      <c r="EJ1079" s="36"/>
      <c r="EK1079" s="36"/>
      <c r="EL1079" s="36"/>
      <c r="EM1079" s="36"/>
      <c r="EN1079" s="36"/>
      <c r="EO1079" s="36"/>
      <c r="EP1079" s="36"/>
      <c r="EQ1079" s="36"/>
      <c r="ER1079" s="36"/>
      <c r="ES1079" s="36"/>
      <c r="ET1079" s="36"/>
      <c r="EU1079" s="36"/>
      <c r="EV1079" s="36"/>
      <c r="EW1079" s="36"/>
      <c r="EX1079" s="36"/>
      <c r="EY1079" s="36"/>
      <c r="EZ1079" s="36"/>
      <c r="FA1079" s="36"/>
      <c r="FB1079" s="36"/>
      <c r="FC1079" s="36"/>
      <c r="FD1079" s="36"/>
      <c r="FE1079" s="36"/>
      <c r="FF1079" s="36"/>
      <c r="FG1079" s="36"/>
      <c r="FH1079" s="36"/>
      <c r="FI1079" s="36"/>
      <c r="FJ1079" s="36"/>
      <c r="FK1079" s="36"/>
      <c r="FL1079" s="36"/>
      <c r="FM1079" s="36"/>
      <c r="FN1079" s="36"/>
      <c r="FO1079" s="36"/>
      <c r="FP1079" s="36"/>
      <c r="FQ1079" s="36"/>
      <c r="FR1079" s="36"/>
      <c r="FS1079" s="36"/>
      <c r="FT1079" s="36"/>
      <c r="FU1079" s="36"/>
      <c r="FV1079" s="36"/>
      <c r="FW1079" s="36"/>
      <c r="FX1079" s="36"/>
      <c r="FY1079" s="36"/>
      <c r="FZ1079" s="36"/>
      <c r="GA1079" s="36"/>
      <c r="GB1079" s="36"/>
      <c r="GC1079" s="36"/>
      <c r="GD1079" s="36"/>
      <c r="GE1079" s="37"/>
    </row>
    <row r="1080" spans="1:187" s="25" customFormat="1" ht="20.149999999999999" customHeight="1" x14ac:dyDescent="0.35">
      <c r="A1080" s="212"/>
      <c r="B1080" s="214"/>
      <c r="C1080" s="216"/>
      <c r="D1080" s="216"/>
      <c r="E1080" s="218"/>
      <c r="F1080" s="200"/>
      <c r="G1080" s="28" t="s">
        <v>44</v>
      </c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  <c r="CH1080" s="38"/>
      <c r="CI1080" s="38"/>
      <c r="CJ1080" s="38"/>
      <c r="CK1080" s="38"/>
      <c r="CL1080" s="38"/>
      <c r="CM1080" s="38"/>
      <c r="CN1080" s="38"/>
      <c r="CO1080" s="38"/>
      <c r="CP1080" s="38"/>
      <c r="CQ1080" s="38"/>
      <c r="CR1080" s="38"/>
      <c r="CS1080" s="38"/>
      <c r="CT1080" s="38"/>
      <c r="CU1080" s="38"/>
      <c r="CV1080" s="38"/>
      <c r="CW1080" s="38"/>
      <c r="CX1080" s="38"/>
      <c r="CY1080" s="38"/>
      <c r="CZ1080" s="38"/>
      <c r="DA1080" s="38"/>
      <c r="DB1080" s="38"/>
      <c r="DC1080" s="38"/>
      <c r="DD1080" s="38"/>
      <c r="DE1080" s="38"/>
      <c r="DF1080" s="38"/>
      <c r="DG1080" s="38"/>
      <c r="DH1080" s="38"/>
      <c r="DI1080" s="38"/>
      <c r="DJ1080" s="38"/>
      <c r="DK1080" s="38"/>
      <c r="DL1080" s="38"/>
      <c r="DM1080" s="38"/>
      <c r="DN1080" s="38"/>
      <c r="DO1080" s="38"/>
      <c r="DP1080" s="38"/>
      <c r="DQ1080" s="38"/>
      <c r="DR1080" s="38"/>
      <c r="DS1080" s="38"/>
      <c r="DT1080" s="38"/>
      <c r="DU1080" s="38"/>
      <c r="DV1080" s="38"/>
      <c r="DW1080" s="38"/>
      <c r="DX1080" s="38"/>
      <c r="DY1080" s="38"/>
      <c r="DZ1080" s="38"/>
      <c r="EA1080" s="38"/>
      <c r="EB1080" s="38"/>
      <c r="EC1080" s="38"/>
      <c r="ED1080" s="38"/>
      <c r="EE1080" s="38"/>
      <c r="EF1080" s="38"/>
      <c r="EG1080" s="38"/>
      <c r="EH1080" s="38"/>
      <c r="EI1080" s="38"/>
      <c r="EJ1080" s="38"/>
      <c r="EK1080" s="38"/>
      <c r="EL1080" s="38"/>
      <c r="EM1080" s="38"/>
      <c r="EN1080" s="38"/>
      <c r="EO1080" s="38"/>
      <c r="EP1080" s="38"/>
      <c r="EQ1080" s="38"/>
      <c r="ER1080" s="38"/>
      <c r="ES1080" s="38"/>
      <c r="ET1080" s="38"/>
      <c r="EU1080" s="38"/>
      <c r="EV1080" s="38"/>
      <c r="EW1080" s="38"/>
      <c r="EX1080" s="38"/>
      <c r="EY1080" s="38"/>
      <c r="EZ1080" s="38"/>
      <c r="FA1080" s="38"/>
      <c r="FB1080" s="38"/>
      <c r="FC1080" s="38"/>
      <c r="FD1080" s="38"/>
      <c r="FE1080" s="38"/>
      <c r="FF1080" s="38"/>
      <c r="FG1080" s="38"/>
      <c r="FH1080" s="38"/>
      <c r="FI1080" s="38"/>
      <c r="FJ1080" s="38"/>
      <c r="FK1080" s="38"/>
      <c r="FL1080" s="38"/>
      <c r="FM1080" s="38"/>
      <c r="FN1080" s="38"/>
      <c r="FO1080" s="38"/>
      <c r="FP1080" s="38"/>
      <c r="FQ1080" s="38"/>
      <c r="FR1080" s="38"/>
      <c r="FS1080" s="38"/>
      <c r="FT1080" s="38"/>
      <c r="FU1080" s="38"/>
      <c r="FV1080" s="38"/>
      <c r="FW1080" s="38"/>
      <c r="FX1080" s="38"/>
      <c r="FY1080" s="38"/>
      <c r="FZ1080" s="38"/>
      <c r="GA1080" s="38"/>
      <c r="GB1080" s="38"/>
      <c r="GC1080" s="38"/>
      <c r="GD1080" s="38"/>
      <c r="GE1080" s="39"/>
    </row>
    <row r="1081" spans="1:187" s="25" customFormat="1" ht="20.149999999999999" customHeight="1" x14ac:dyDescent="0.35">
      <c r="A1081" s="203">
        <f t="shared" ref="A1081" si="857">A1079+1</f>
        <v>533</v>
      </c>
      <c r="B1081" s="205" t="str">
        <f ca="1">HYPERLINK("#"&amp;"PAINEL!"&amp;ADDRESS(ROW(PAINEL!$B$40)+$A1081,2),TRIM(INDIRECT("PAINEL!"&amp;ADDRESS(ROW(PAINEL!$B$40)+$A1081,COLUMN(LANÇAMENTOS!C1077)))))</f>
        <v/>
      </c>
      <c r="C1081" s="207" t="str">
        <f ca="1">TRIM(INDIRECT("PAINEL!"&amp;ADDRESS(ROW(PAINEL!$B$40)+$A1081,COLUMN(LANÇAMENTOS!E1077))))</f>
        <v/>
      </c>
      <c r="D1081" s="207" t="str">
        <f ca="1">TRIM(INDIRECT("PAINEL!"&amp;ADDRESS(ROW(PAINEL!$B$40)+$A1081,COLUMN(LANÇAMENTOS!K1077))))</f>
        <v/>
      </c>
      <c r="E1081" s="209"/>
      <c r="F1081" s="201" t="str">
        <f t="shared" ref="F1081" ca="1" si="858">IF(B1081&lt;&gt;"",E1081+SUM(H1081:GE1081)-SUM(H1082:GE1082),"")</f>
        <v/>
      </c>
      <c r="G1081" s="29" t="s">
        <v>43</v>
      </c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  <c r="CH1081" s="40"/>
      <c r="CI1081" s="40"/>
      <c r="CJ1081" s="40"/>
      <c r="CK1081" s="40"/>
      <c r="CL1081" s="40"/>
      <c r="CM1081" s="40"/>
      <c r="CN1081" s="40"/>
      <c r="CO1081" s="40"/>
      <c r="CP1081" s="40"/>
      <c r="CQ1081" s="40"/>
      <c r="CR1081" s="40"/>
      <c r="CS1081" s="40"/>
      <c r="CT1081" s="40"/>
      <c r="CU1081" s="40"/>
      <c r="CV1081" s="40"/>
      <c r="CW1081" s="40"/>
      <c r="CX1081" s="40"/>
      <c r="CY1081" s="40"/>
      <c r="CZ1081" s="40"/>
      <c r="DA1081" s="40"/>
      <c r="DB1081" s="40"/>
      <c r="DC1081" s="40"/>
      <c r="DD1081" s="40"/>
      <c r="DE1081" s="40"/>
      <c r="DF1081" s="40"/>
      <c r="DG1081" s="40"/>
      <c r="DH1081" s="40"/>
      <c r="DI1081" s="40"/>
      <c r="DJ1081" s="40"/>
      <c r="DK1081" s="40"/>
      <c r="DL1081" s="40"/>
      <c r="DM1081" s="40"/>
      <c r="DN1081" s="40"/>
      <c r="DO1081" s="40"/>
      <c r="DP1081" s="40"/>
      <c r="DQ1081" s="40"/>
      <c r="DR1081" s="40"/>
      <c r="DS1081" s="40"/>
      <c r="DT1081" s="40"/>
      <c r="DU1081" s="40"/>
      <c r="DV1081" s="40"/>
      <c r="DW1081" s="40"/>
      <c r="DX1081" s="40"/>
      <c r="DY1081" s="40"/>
      <c r="DZ1081" s="40"/>
      <c r="EA1081" s="40"/>
      <c r="EB1081" s="40"/>
      <c r="EC1081" s="40"/>
      <c r="ED1081" s="40"/>
      <c r="EE1081" s="40"/>
      <c r="EF1081" s="40"/>
      <c r="EG1081" s="40"/>
      <c r="EH1081" s="40"/>
      <c r="EI1081" s="40"/>
      <c r="EJ1081" s="40"/>
      <c r="EK1081" s="40"/>
      <c r="EL1081" s="40"/>
      <c r="EM1081" s="40"/>
      <c r="EN1081" s="40"/>
      <c r="EO1081" s="40"/>
      <c r="EP1081" s="40"/>
      <c r="EQ1081" s="40"/>
      <c r="ER1081" s="40"/>
      <c r="ES1081" s="40"/>
      <c r="ET1081" s="40"/>
      <c r="EU1081" s="40"/>
      <c r="EV1081" s="40"/>
      <c r="EW1081" s="40"/>
      <c r="EX1081" s="40"/>
      <c r="EY1081" s="40"/>
      <c r="EZ1081" s="40"/>
      <c r="FA1081" s="40"/>
      <c r="FB1081" s="40"/>
      <c r="FC1081" s="40"/>
      <c r="FD1081" s="40"/>
      <c r="FE1081" s="40"/>
      <c r="FF1081" s="40"/>
      <c r="FG1081" s="40"/>
      <c r="FH1081" s="40"/>
      <c r="FI1081" s="40"/>
      <c r="FJ1081" s="40"/>
      <c r="FK1081" s="40"/>
      <c r="FL1081" s="40"/>
      <c r="FM1081" s="40"/>
      <c r="FN1081" s="40"/>
      <c r="FO1081" s="40"/>
      <c r="FP1081" s="40"/>
      <c r="FQ1081" s="40"/>
      <c r="FR1081" s="40"/>
      <c r="FS1081" s="40"/>
      <c r="FT1081" s="40"/>
      <c r="FU1081" s="40"/>
      <c r="FV1081" s="40"/>
      <c r="FW1081" s="40"/>
      <c r="FX1081" s="40"/>
      <c r="FY1081" s="40"/>
      <c r="FZ1081" s="40"/>
      <c r="GA1081" s="40"/>
      <c r="GB1081" s="40"/>
      <c r="GC1081" s="40"/>
      <c r="GD1081" s="40"/>
      <c r="GE1081" s="41"/>
    </row>
    <row r="1082" spans="1:187" s="25" customFormat="1" ht="20.149999999999999" customHeight="1" x14ac:dyDescent="0.35">
      <c r="A1082" s="204"/>
      <c r="B1082" s="206"/>
      <c r="C1082" s="208"/>
      <c r="D1082" s="208"/>
      <c r="E1082" s="210"/>
      <c r="F1082" s="202"/>
      <c r="G1082" s="26" t="s">
        <v>44</v>
      </c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  <c r="CX1082" s="35"/>
      <c r="CY1082" s="35"/>
      <c r="CZ1082" s="35"/>
      <c r="DA1082" s="35"/>
      <c r="DB1082" s="35"/>
      <c r="DC1082" s="35"/>
      <c r="DD1082" s="35"/>
      <c r="DE1082" s="35"/>
      <c r="DF1082" s="35"/>
      <c r="DG1082" s="35"/>
      <c r="DH1082" s="35"/>
      <c r="DI1082" s="35"/>
      <c r="DJ1082" s="35"/>
      <c r="DK1082" s="35"/>
      <c r="DL1082" s="35"/>
      <c r="DM1082" s="35"/>
      <c r="DN1082" s="35"/>
      <c r="DO1082" s="35"/>
      <c r="DP1082" s="35"/>
      <c r="DQ1082" s="35"/>
      <c r="DR1082" s="35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  <c r="FL1082" s="35"/>
      <c r="FM1082" s="35"/>
      <c r="FN1082" s="35"/>
      <c r="FO1082" s="35"/>
      <c r="FP1082" s="35"/>
      <c r="FQ1082" s="35"/>
      <c r="FR1082" s="35"/>
      <c r="FS1082" s="35"/>
      <c r="FT1082" s="35"/>
      <c r="FU1082" s="35"/>
      <c r="FV1082" s="35"/>
      <c r="FW1082" s="35"/>
      <c r="FX1082" s="35"/>
      <c r="FY1082" s="35"/>
      <c r="FZ1082" s="35"/>
      <c r="GA1082" s="35"/>
      <c r="GB1082" s="35"/>
      <c r="GC1082" s="35"/>
      <c r="GD1082" s="35"/>
      <c r="GE1082" s="42"/>
    </row>
    <row r="1083" spans="1:187" s="25" customFormat="1" ht="20.149999999999999" customHeight="1" x14ac:dyDescent="0.35">
      <c r="A1083" s="211">
        <f t="shared" si="834"/>
        <v>534</v>
      </c>
      <c r="B1083" s="213" t="str">
        <f ca="1">HYPERLINK("#"&amp;"PAINEL!"&amp;ADDRESS(ROW(PAINEL!$B$40)+$A1083,2),TRIM(INDIRECT("PAINEL!"&amp;ADDRESS(ROW(PAINEL!$B$40)+$A1083,COLUMN(LANÇAMENTOS!C1079)))))</f>
        <v/>
      </c>
      <c r="C1083" s="215" t="str">
        <f ca="1">TRIM(INDIRECT("PAINEL!"&amp;ADDRESS(ROW(PAINEL!$B$40)+$A1083,COLUMN(LANÇAMENTOS!E1079))))</f>
        <v/>
      </c>
      <c r="D1083" s="215" t="str">
        <f ca="1">TRIM(INDIRECT("PAINEL!"&amp;ADDRESS(ROW(PAINEL!$B$40)+$A1083,COLUMN(LANÇAMENTOS!K1079))))</f>
        <v/>
      </c>
      <c r="E1083" s="217"/>
      <c r="F1083" s="199" t="str">
        <f t="shared" ref="F1083" ca="1" si="859">IF(B1083&lt;&gt;"",E1083+SUM(H1083:GE1083)-SUM(H1084:GE1084),"")</f>
        <v/>
      </c>
      <c r="G1083" s="27" t="s">
        <v>43</v>
      </c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36"/>
      <c r="AR1083" s="36"/>
      <c r="AS1083" s="36"/>
      <c r="AT1083" s="36"/>
      <c r="AU1083" s="36"/>
      <c r="AV1083" s="36"/>
      <c r="AW1083" s="36"/>
      <c r="AX1083" s="36"/>
      <c r="AY1083" s="36"/>
      <c r="AZ1083" s="36"/>
      <c r="BA1083" s="36"/>
      <c r="BB1083" s="36"/>
      <c r="BC1083" s="36"/>
      <c r="BD1083" s="36"/>
      <c r="BE1083" s="36"/>
      <c r="BF1083" s="36"/>
      <c r="BG1083" s="36"/>
      <c r="BH1083" s="36"/>
      <c r="BI1083" s="36"/>
      <c r="BJ1083" s="36"/>
      <c r="BK1083" s="36"/>
      <c r="BL1083" s="36"/>
      <c r="BM1083" s="36"/>
      <c r="BN1083" s="36"/>
      <c r="BO1083" s="36"/>
      <c r="BP1083" s="36"/>
      <c r="BQ1083" s="36"/>
      <c r="BR1083" s="36"/>
      <c r="BS1083" s="36"/>
      <c r="BT1083" s="36"/>
      <c r="BU1083" s="36"/>
      <c r="BV1083" s="36"/>
      <c r="BW1083" s="36"/>
      <c r="BX1083" s="36"/>
      <c r="BY1083" s="36"/>
      <c r="BZ1083" s="36"/>
      <c r="CA1083" s="36"/>
      <c r="CB1083" s="36"/>
      <c r="CC1083" s="36"/>
      <c r="CD1083" s="36"/>
      <c r="CE1083" s="36"/>
      <c r="CF1083" s="36"/>
      <c r="CG1083" s="36"/>
      <c r="CH1083" s="36"/>
      <c r="CI1083" s="36"/>
      <c r="CJ1083" s="36"/>
      <c r="CK1083" s="36"/>
      <c r="CL1083" s="36"/>
      <c r="CM1083" s="36"/>
      <c r="CN1083" s="36"/>
      <c r="CO1083" s="36"/>
      <c r="CP1083" s="36"/>
      <c r="CQ1083" s="36"/>
      <c r="CR1083" s="36"/>
      <c r="CS1083" s="36"/>
      <c r="CT1083" s="36"/>
      <c r="CU1083" s="36"/>
      <c r="CV1083" s="36"/>
      <c r="CW1083" s="36"/>
      <c r="CX1083" s="36"/>
      <c r="CY1083" s="36"/>
      <c r="CZ1083" s="36"/>
      <c r="DA1083" s="36"/>
      <c r="DB1083" s="36"/>
      <c r="DC1083" s="36"/>
      <c r="DD1083" s="36"/>
      <c r="DE1083" s="36"/>
      <c r="DF1083" s="36"/>
      <c r="DG1083" s="36"/>
      <c r="DH1083" s="36"/>
      <c r="DI1083" s="36"/>
      <c r="DJ1083" s="36"/>
      <c r="DK1083" s="36"/>
      <c r="DL1083" s="36"/>
      <c r="DM1083" s="36"/>
      <c r="DN1083" s="36"/>
      <c r="DO1083" s="36"/>
      <c r="DP1083" s="36"/>
      <c r="DQ1083" s="36"/>
      <c r="DR1083" s="36"/>
      <c r="DS1083" s="36"/>
      <c r="DT1083" s="36"/>
      <c r="DU1083" s="36"/>
      <c r="DV1083" s="36"/>
      <c r="DW1083" s="36"/>
      <c r="DX1083" s="36"/>
      <c r="DY1083" s="36"/>
      <c r="DZ1083" s="36"/>
      <c r="EA1083" s="36"/>
      <c r="EB1083" s="36"/>
      <c r="EC1083" s="36"/>
      <c r="ED1083" s="36"/>
      <c r="EE1083" s="36"/>
      <c r="EF1083" s="36"/>
      <c r="EG1083" s="36"/>
      <c r="EH1083" s="36"/>
      <c r="EI1083" s="36"/>
      <c r="EJ1083" s="36"/>
      <c r="EK1083" s="36"/>
      <c r="EL1083" s="36"/>
      <c r="EM1083" s="36"/>
      <c r="EN1083" s="36"/>
      <c r="EO1083" s="36"/>
      <c r="EP1083" s="36"/>
      <c r="EQ1083" s="36"/>
      <c r="ER1083" s="36"/>
      <c r="ES1083" s="36"/>
      <c r="ET1083" s="36"/>
      <c r="EU1083" s="36"/>
      <c r="EV1083" s="36"/>
      <c r="EW1083" s="36"/>
      <c r="EX1083" s="36"/>
      <c r="EY1083" s="36"/>
      <c r="EZ1083" s="36"/>
      <c r="FA1083" s="36"/>
      <c r="FB1083" s="36"/>
      <c r="FC1083" s="36"/>
      <c r="FD1083" s="36"/>
      <c r="FE1083" s="36"/>
      <c r="FF1083" s="36"/>
      <c r="FG1083" s="36"/>
      <c r="FH1083" s="36"/>
      <c r="FI1083" s="36"/>
      <c r="FJ1083" s="36"/>
      <c r="FK1083" s="36"/>
      <c r="FL1083" s="36"/>
      <c r="FM1083" s="36"/>
      <c r="FN1083" s="36"/>
      <c r="FO1083" s="36"/>
      <c r="FP1083" s="36"/>
      <c r="FQ1083" s="36"/>
      <c r="FR1083" s="36"/>
      <c r="FS1083" s="36"/>
      <c r="FT1083" s="36"/>
      <c r="FU1083" s="36"/>
      <c r="FV1083" s="36"/>
      <c r="FW1083" s="36"/>
      <c r="FX1083" s="36"/>
      <c r="FY1083" s="36"/>
      <c r="FZ1083" s="36"/>
      <c r="GA1083" s="36"/>
      <c r="GB1083" s="36"/>
      <c r="GC1083" s="36"/>
      <c r="GD1083" s="36"/>
      <c r="GE1083" s="37"/>
    </row>
    <row r="1084" spans="1:187" s="25" customFormat="1" ht="20.149999999999999" customHeight="1" x14ac:dyDescent="0.35">
      <c r="A1084" s="212"/>
      <c r="B1084" s="214"/>
      <c r="C1084" s="216"/>
      <c r="D1084" s="216"/>
      <c r="E1084" s="218"/>
      <c r="F1084" s="200"/>
      <c r="G1084" s="28" t="s">
        <v>44</v>
      </c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  <c r="CD1084" s="38"/>
      <c r="CE1084" s="38"/>
      <c r="CF1084" s="38"/>
      <c r="CG1084" s="38"/>
      <c r="CH1084" s="38"/>
      <c r="CI1084" s="38"/>
      <c r="CJ1084" s="38"/>
      <c r="CK1084" s="38"/>
      <c r="CL1084" s="38"/>
      <c r="CM1084" s="38"/>
      <c r="CN1084" s="38"/>
      <c r="CO1084" s="38"/>
      <c r="CP1084" s="38"/>
      <c r="CQ1084" s="38"/>
      <c r="CR1084" s="38"/>
      <c r="CS1084" s="38"/>
      <c r="CT1084" s="38"/>
      <c r="CU1084" s="38"/>
      <c r="CV1084" s="38"/>
      <c r="CW1084" s="38"/>
      <c r="CX1084" s="38"/>
      <c r="CY1084" s="38"/>
      <c r="CZ1084" s="38"/>
      <c r="DA1084" s="38"/>
      <c r="DB1084" s="38"/>
      <c r="DC1084" s="38"/>
      <c r="DD1084" s="38"/>
      <c r="DE1084" s="38"/>
      <c r="DF1084" s="38"/>
      <c r="DG1084" s="38"/>
      <c r="DH1084" s="38"/>
      <c r="DI1084" s="38"/>
      <c r="DJ1084" s="38"/>
      <c r="DK1084" s="38"/>
      <c r="DL1084" s="38"/>
      <c r="DM1084" s="38"/>
      <c r="DN1084" s="38"/>
      <c r="DO1084" s="38"/>
      <c r="DP1084" s="38"/>
      <c r="DQ1084" s="38"/>
      <c r="DR1084" s="38"/>
      <c r="DS1084" s="38"/>
      <c r="DT1084" s="38"/>
      <c r="DU1084" s="38"/>
      <c r="DV1084" s="38"/>
      <c r="DW1084" s="38"/>
      <c r="DX1084" s="38"/>
      <c r="DY1084" s="38"/>
      <c r="DZ1084" s="38"/>
      <c r="EA1084" s="38"/>
      <c r="EB1084" s="38"/>
      <c r="EC1084" s="38"/>
      <c r="ED1084" s="38"/>
      <c r="EE1084" s="38"/>
      <c r="EF1084" s="38"/>
      <c r="EG1084" s="38"/>
      <c r="EH1084" s="38"/>
      <c r="EI1084" s="38"/>
      <c r="EJ1084" s="38"/>
      <c r="EK1084" s="38"/>
      <c r="EL1084" s="38"/>
      <c r="EM1084" s="38"/>
      <c r="EN1084" s="38"/>
      <c r="EO1084" s="38"/>
      <c r="EP1084" s="38"/>
      <c r="EQ1084" s="38"/>
      <c r="ER1084" s="38"/>
      <c r="ES1084" s="38"/>
      <c r="ET1084" s="38"/>
      <c r="EU1084" s="38"/>
      <c r="EV1084" s="38"/>
      <c r="EW1084" s="38"/>
      <c r="EX1084" s="38"/>
      <c r="EY1084" s="38"/>
      <c r="EZ1084" s="38"/>
      <c r="FA1084" s="38"/>
      <c r="FB1084" s="38"/>
      <c r="FC1084" s="38"/>
      <c r="FD1084" s="38"/>
      <c r="FE1084" s="38"/>
      <c r="FF1084" s="38"/>
      <c r="FG1084" s="38"/>
      <c r="FH1084" s="38"/>
      <c r="FI1084" s="38"/>
      <c r="FJ1084" s="38"/>
      <c r="FK1084" s="38"/>
      <c r="FL1084" s="38"/>
      <c r="FM1084" s="38"/>
      <c r="FN1084" s="38"/>
      <c r="FO1084" s="38"/>
      <c r="FP1084" s="38"/>
      <c r="FQ1084" s="38"/>
      <c r="FR1084" s="38"/>
      <c r="FS1084" s="38"/>
      <c r="FT1084" s="38"/>
      <c r="FU1084" s="38"/>
      <c r="FV1084" s="38"/>
      <c r="FW1084" s="38"/>
      <c r="FX1084" s="38"/>
      <c r="FY1084" s="38"/>
      <c r="FZ1084" s="38"/>
      <c r="GA1084" s="38"/>
      <c r="GB1084" s="38"/>
      <c r="GC1084" s="38"/>
      <c r="GD1084" s="38"/>
      <c r="GE1084" s="39"/>
    </row>
    <row r="1085" spans="1:187" s="25" customFormat="1" ht="20.149999999999999" customHeight="1" x14ac:dyDescent="0.35">
      <c r="A1085" s="203">
        <f t="shared" ref="A1085" si="860">A1083+1</f>
        <v>535</v>
      </c>
      <c r="B1085" s="205" t="str">
        <f ca="1">HYPERLINK("#"&amp;"PAINEL!"&amp;ADDRESS(ROW(PAINEL!$B$40)+$A1085,2),TRIM(INDIRECT("PAINEL!"&amp;ADDRESS(ROW(PAINEL!$B$40)+$A1085,COLUMN(LANÇAMENTOS!C1081)))))</f>
        <v/>
      </c>
      <c r="C1085" s="207" t="str">
        <f ca="1">TRIM(INDIRECT("PAINEL!"&amp;ADDRESS(ROW(PAINEL!$B$40)+$A1085,COLUMN(LANÇAMENTOS!E1081))))</f>
        <v/>
      </c>
      <c r="D1085" s="207" t="str">
        <f ca="1">TRIM(INDIRECT("PAINEL!"&amp;ADDRESS(ROW(PAINEL!$B$40)+$A1085,COLUMN(LANÇAMENTOS!K1081))))</f>
        <v/>
      </c>
      <c r="E1085" s="209"/>
      <c r="F1085" s="201" t="str">
        <f t="shared" ref="F1085" ca="1" si="861">IF(B1085&lt;&gt;"",E1085+SUM(H1085:GE1085)-SUM(H1086:GE1086),"")</f>
        <v/>
      </c>
      <c r="G1085" s="29" t="s">
        <v>43</v>
      </c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  <c r="CH1085" s="40"/>
      <c r="CI1085" s="40"/>
      <c r="CJ1085" s="40"/>
      <c r="CK1085" s="40"/>
      <c r="CL1085" s="40"/>
      <c r="CM1085" s="40"/>
      <c r="CN1085" s="40"/>
      <c r="CO1085" s="40"/>
      <c r="CP1085" s="40"/>
      <c r="CQ1085" s="40"/>
      <c r="CR1085" s="40"/>
      <c r="CS1085" s="40"/>
      <c r="CT1085" s="40"/>
      <c r="CU1085" s="40"/>
      <c r="CV1085" s="40"/>
      <c r="CW1085" s="40"/>
      <c r="CX1085" s="40"/>
      <c r="CY1085" s="40"/>
      <c r="CZ1085" s="40"/>
      <c r="DA1085" s="40"/>
      <c r="DB1085" s="40"/>
      <c r="DC1085" s="40"/>
      <c r="DD1085" s="40"/>
      <c r="DE1085" s="40"/>
      <c r="DF1085" s="40"/>
      <c r="DG1085" s="40"/>
      <c r="DH1085" s="40"/>
      <c r="DI1085" s="40"/>
      <c r="DJ1085" s="40"/>
      <c r="DK1085" s="40"/>
      <c r="DL1085" s="40"/>
      <c r="DM1085" s="40"/>
      <c r="DN1085" s="40"/>
      <c r="DO1085" s="40"/>
      <c r="DP1085" s="40"/>
      <c r="DQ1085" s="40"/>
      <c r="DR1085" s="40"/>
      <c r="DS1085" s="40"/>
      <c r="DT1085" s="40"/>
      <c r="DU1085" s="40"/>
      <c r="DV1085" s="40"/>
      <c r="DW1085" s="40"/>
      <c r="DX1085" s="40"/>
      <c r="DY1085" s="40"/>
      <c r="DZ1085" s="40"/>
      <c r="EA1085" s="40"/>
      <c r="EB1085" s="40"/>
      <c r="EC1085" s="40"/>
      <c r="ED1085" s="40"/>
      <c r="EE1085" s="40"/>
      <c r="EF1085" s="40"/>
      <c r="EG1085" s="40"/>
      <c r="EH1085" s="40"/>
      <c r="EI1085" s="40"/>
      <c r="EJ1085" s="40"/>
      <c r="EK1085" s="40"/>
      <c r="EL1085" s="40"/>
      <c r="EM1085" s="40"/>
      <c r="EN1085" s="40"/>
      <c r="EO1085" s="40"/>
      <c r="EP1085" s="40"/>
      <c r="EQ1085" s="40"/>
      <c r="ER1085" s="40"/>
      <c r="ES1085" s="40"/>
      <c r="ET1085" s="40"/>
      <c r="EU1085" s="40"/>
      <c r="EV1085" s="40"/>
      <c r="EW1085" s="40"/>
      <c r="EX1085" s="40"/>
      <c r="EY1085" s="40"/>
      <c r="EZ1085" s="40"/>
      <c r="FA1085" s="40"/>
      <c r="FB1085" s="40"/>
      <c r="FC1085" s="40"/>
      <c r="FD1085" s="40"/>
      <c r="FE1085" s="40"/>
      <c r="FF1085" s="40"/>
      <c r="FG1085" s="40"/>
      <c r="FH1085" s="40"/>
      <c r="FI1085" s="40"/>
      <c r="FJ1085" s="40"/>
      <c r="FK1085" s="40"/>
      <c r="FL1085" s="40"/>
      <c r="FM1085" s="40"/>
      <c r="FN1085" s="40"/>
      <c r="FO1085" s="40"/>
      <c r="FP1085" s="40"/>
      <c r="FQ1085" s="40"/>
      <c r="FR1085" s="40"/>
      <c r="FS1085" s="40"/>
      <c r="FT1085" s="40"/>
      <c r="FU1085" s="40"/>
      <c r="FV1085" s="40"/>
      <c r="FW1085" s="40"/>
      <c r="FX1085" s="40"/>
      <c r="FY1085" s="40"/>
      <c r="FZ1085" s="40"/>
      <c r="GA1085" s="40"/>
      <c r="GB1085" s="40"/>
      <c r="GC1085" s="40"/>
      <c r="GD1085" s="40"/>
      <c r="GE1085" s="41"/>
    </row>
    <row r="1086" spans="1:187" s="25" customFormat="1" ht="20.149999999999999" customHeight="1" x14ac:dyDescent="0.35">
      <c r="A1086" s="204"/>
      <c r="B1086" s="206"/>
      <c r="C1086" s="208"/>
      <c r="D1086" s="208"/>
      <c r="E1086" s="210"/>
      <c r="F1086" s="202"/>
      <c r="G1086" s="26" t="s">
        <v>44</v>
      </c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F1086" s="35"/>
      <c r="AG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  <c r="CX1086" s="35"/>
      <c r="CY1086" s="35"/>
      <c r="CZ1086" s="35"/>
      <c r="DA1086" s="35"/>
      <c r="DB1086" s="35"/>
      <c r="DC1086" s="35"/>
      <c r="DD1086" s="35"/>
      <c r="DE1086" s="35"/>
      <c r="DF1086" s="35"/>
      <c r="DG1086" s="35"/>
      <c r="DH1086" s="35"/>
      <c r="DI1086" s="35"/>
      <c r="DJ1086" s="35"/>
      <c r="DK1086" s="35"/>
      <c r="DL1086" s="35"/>
      <c r="DM1086" s="35"/>
      <c r="DN1086" s="35"/>
      <c r="DO1086" s="35"/>
      <c r="DP1086" s="35"/>
      <c r="DQ1086" s="35"/>
      <c r="DR1086" s="35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  <c r="FL1086" s="35"/>
      <c r="FM1086" s="35"/>
      <c r="FN1086" s="35"/>
      <c r="FO1086" s="35"/>
      <c r="FP1086" s="35"/>
      <c r="FQ1086" s="35"/>
      <c r="FR1086" s="35"/>
      <c r="FS1086" s="35"/>
      <c r="FT1086" s="35"/>
      <c r="FU1086" s="35"/>
      <c r="FV1086" s="35"/>
      <c r="FW1086" s="35"/>
      <c r="FX1086" s="35"/>
      <c r="FY1086" s="35"/>
      <c r="FZ1086" s="35"/>
      <c r="GA1086" s="35"/>
      <c r="GB1086" s="35"/>
      <c r="GC1086" s="35"/>
      <c r="GD1086" s="35"/>
      <c r="GE1086" s="42"/>
    </row>
    <row r="1087" spans="1:187" s="25" customFormat="1" ht="20.149999999999999" customHeight="1" x14ac:dyDescent="0.35">
      <c r="A1087" s="211">
        <f t="shared" si="834"/>
        <v>536</v>
      </c>
      <c r="B1087" s="213" t="str">
        <f ca="1">HYPERLINK("#"&amp;"PAINEL!"&amp;ADDRESS(ROW(PAINEL!$B$40)+$A1087,2),TRIM(INDIRECT("PAINEL!"&amp;ADDRESS(ROW(PAINEL!$B$40)+$A1087,COLUMN(LANÇAMENTOS!C1083)))))</f>
        <v/>
      </c>
      <c r="C1087" s="215" t="str">
        <f ca="1">TRIM(INDIRECT("PAINEL!"&amp;ADDRESS(ROW(PAINEL!$B$40)+$A1087,COLUMN(LANÇAMENTOS!E1083))))</f>
        <v/>
      </c>
      <c r="D1087" s="215" t="str">
        <f ca="1">TRIM(INDIRECT("PAINEL!"&amp;ADDRESS(ROW(PAINEL!$B$40)+$A1087,COLUMN(LANÇAMENTOS!K1083))))</f>
        <v/>
      </c>
      <c r="E1087" s="217"/>
      <c r="F1087" s="199" t="str">
        <f t="shared" ref="F1087" ca="1" si="862">IF(B1087&lt;&gt;"",E1087+SUM(H1087:GE1087)-SUM(H1088:GE1088),"")</f>
        <v/>
      </c>
      <c r="G1087" s="27" t="s">
        <v>43</v>
      </c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36"/>
      <c r="AR1087" s="36"/>
      <c r="AS1087" s="36"/>
      <c r="AT1087" s="36"/>
      <c r="AU1087" s="36"/>
      <c r="AV1087" s="36"/>
      <c r="AW1087" s="36"/>
      <c r="AX1087" s="36"/>
      <c r="AY1087" s="36"/>
      <c r="AZ1087" s="36"/>
      <c r="BA1087" s="36"/>
      <c r="BB1087" s="36"/>
      <c r="BC1087" s="36"/>
      <c r="BD1087" s="36"/>
      <c r="BE1087" s="36"/>
      <c r="BF1087" s="36"/>
      <c r="BG1087" s="36"/>
      <c r="BH1087" s="36"/>
      <c r="BI1087" s="36"/>
      <c r="BJ1087" s="36"/>
      <c r="BK1087" s="36"/>
      <c r="BL1087" s="36"/>
      <c r="BM1087" s="36"/>
      <c r="BN1087" s="36"/>
      <c r="BO1087" s="36"/>
      <c r="BP1087" s="36"/>
      <c r="BQ1087" s="36"/>
      <c r="BR1087" s="36"/>
      <c r="BS1087" s="36"/>
      <c r="BT1087" s="36"/>
      <c r="BU1087" s="36"/>
      <c r="BV1087" s="36"/>
      <c r="BW1087" s="36"/>
      <c r="BX1087" s="36"/>
      <c r="BY1087" s="36"/>
      <c r="BZ1087" s="36"/>
      <c r="CA1087" s="36"/>
      <c r="CB1087" s="36"/>
      <c r="CC1087" s="36"/>
      <c r="CD1087" s="36"/>
      <c r="CE1087" s="36"/>
      <c r="CF1087" s="36"/>
      <c r="CG1087" s="36"/>
      <c r="CH1087" s="36"/>
      <c r="CI1087" s="36"/>
      <c r="CJ1087" s="36"/>
      <c r="CK1087" s="36"/>
      <c r="CL1087" s="36"/>
      <c r="CM1087" s="36"/>
      <c r="CN1087" s="36"/>
      <c r="CO1087" s="36"/>
      <c r="CP1087" s="36"/>
      <c r="CQ1087" s="36"/>
      <c r="CR1087" s="36"/>
      <c r="CS1087" s="36"/>
      <c r="CT1087" s="36"/>
      <c r="CU1087" s="36"/>
      <c r="CV1087" s="36"/>
      <c r="CW1087" s="36"/>
      <c r="CX1087" s="36"/>
      <c r="CY1087" s="36"/>
      <c r="CZ1087" s="36"/>
      <c r="DA1087" s="36"/>
      <c r="DB1087" s="36"/>
      <c r="DC1087" s="36"/>
      <c r="DD1087" s="36"/>
      <c r="DE1087" s="36"/>
      <c r="DF1087" s="36"/>
      <c r="DG1087" s="36"/>
      <c r="DH1087" s="36"/>
      <c r="DI1087" s="36"/>
      <c r="DJ1087" s="36"/>
      <c r="DK1087" s="36"/>
      <c r="DL1087" s="36"/>
      <c r="DM1087" s="36"/>
      <c r="DN1087" s="36"/>
      <c r="DO1087" s="36"/>
      <c r="DP1087" s="36"/>
      <c r="DQ1087" s="36"/>
      <c r="DR1087" s="36"/>
      <c r="DS1087" s="36"/>
      <c r="DT1087" s="36"/>
      <c r="DU1087" s="36"/>
      <c r="DV1087" s="36"/>
      <c r="DW1087" s="36"/>
      <c r="DX1087" s="36"/>
      <c r="DY1087" s="36"/>
      <c r="DZ1087" s="36"/>
      <c r="EA1087" s="36"/>
      <c r="EB1087" s="36"/>
      <c r="EC1087" s="36"/>
      <c r="ED1087" s="36"/>
      <c r="EE1087" s="36"/>
      <c r="EF1087" s="36"/>
      <c r="EG1087" s="36"/>
      <c r="EH1087" s="36"/>
      <c r="EI1087" s="36"/>
      <c r="EJ1087" s="36"/>
      <c r="EK1087" s="36"/>
      <c r="EL1087" s="36"/>
      <c r="EM1087" s="36"/>
      <c r="EN1087" s="36"/>
      <c r="EO1087" s="36"/>
      <c r="EP1087" s="36"/>
      <c r="EQ1087" s="36"/>
      <c r="ER1087" s="36"/>
      <c r="ES1087" s="36"/>
      <c r="ET1087" s="36"/>
      <c r="EU1087" s="36"/>
      <c r="EV1087" s="36"/>
      <c r="EW1087" s="36"/>
      <c r="EX1087" s="36"/>
      <c r="EY1087" s="36"/>
      <c r="EZ1087" s="36"/>
      <c r="FA1087" s="36"/>
      <c r="FB1087" s="36"/>
      <c r="FC1087" s="36"/>
      <c r="FD1087" s="36"/>
      <c r="FE1087" s="36"/>
      <c r="FF1087" s="36"/>
      <c r="FG1087" s="36"/>
      <c r="FH1087" s="36"/>
      <c r="FI1087" s="36"/>
      <c r="FJ1087" s="36"/>
      <c r="FK1087" s="36"/>
      <c r="FL1087" s="36"/>
      <c r="FM1087" s="36"/>
      <c r="FN1087" s="36"/>
      <c r="FO1087" s="36"/>
      <c r="FP1087" s="36"/>
      <c r="FQ1087" s="36"/>
      <c r="FR1087" s="36"/>
      <c r="FS1087" s="36"/>
      <c r="FT1087" s="36"/>
      <c r="FU1087" s="36"/>
      <c r="FV1087" s="36"/>
      <c r="FW1087" s="36"/>
      <c r="FX1087" s="36"/>
      <c r="FY1087" s="36"/>
      <c r="FZ1087" s="36"/>
      <c r="GA1087" s="36"/>
      <c r="GB1087" s="36"/>
      <c r="GC1087" s="36"/>
      <c r="GD1087" s="36"/>
      <c r="GE1087" s="37"/>
    </row>
    <row r="1088" spans="1:187" s="25" customFormat="1" ht="20.149999999999999" customHeight="1" x14ac:dyDescent="0.35">
      <c r="A1088" s="212"/>
      <c r="B1088" s="214"/>
      <c r="C1088" s="216"/>
      <c r="D1088" s="216"/>
      <c r="E1088" s="218"/>
      <c r="F1088" s="200"/>
      <c r="G1088" s="28" t="s">
        <v>44</v>
      </c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  <c r="BF1088" s="38"/>
      <c r="BG1088" s="38"/>
      <c r="BH1088" s="38"/>
      <c r="BI1088" s="38"/>
      <c r="BJ1088" s="38"/>
      <c r="BK1088" s="38"/>
      <c r="BL1088" s="38"/>
      <c r="BM1088" s="38"/>
      <c r="BN1088" s="38"/>
      <c r="BO1088" s="38"/>
      <c r="BP1088" s="38"/>
      <c r="BQ1088" s="38"/>
      <c r="BR1088" s="38"/>
      <c r="BS1088" s="38"/>
      <c r="BT1088" s="38"/>
      <c r="BU1088" s="38"/>
      <c r="BV1088" s="38"/>
      <c r="BW1088" s="38"/>
      <c r="BX1088" s="38"/>
      <c r="BY1088" s="38"/>
      <c r="BZ1088" s="38"/>
      <c r="CA1088" s="38"/>
      <c r="CB1088" s="38"/>
      <c r="CC1088" s="38"/>
      <c r="CD1088" s="38"/>
      <c r="CE1088" s="38"/>
      <c r="CF1088" s="38"/>
      <c r="CG1088" s="38"/>
      <c r="CH1088" s="38"/>
      <c r="CI1088" s="38"/>
      <c r="CJ1088" s="38"/>
      <c r="CK1088" s="38"/>
      <c r="CL1088" s="38"/>
      <c r="CM1088" s="38"/>
      <c r="CN1088" s="38"/>
      <c r="CO1088" s="38"/>
      <c r="CP1088" s="38"/>
      <c r="CQ1088" s="38"/>
      <c r="CR1088" s="38"/>
      <c r="CS1088" s="38"/>
      <c r="CT1088" s="38"/>
      <c r="CU1088" s="38"/>
      <c r="CV1088" s="38"/>
      <c r="CW1088" s="38"/>
      <c r="CX1088" s="38"/>
      <c r="CY1088" s="38"/>
      <c r="CZ1088" s="38"/>
      <c r="DA1088" s="38"/>
      <c r="DB1088" s="38"/>
      <c r="DC1088" s="38"/>
      <c r="DD1088" s="38"/>
      <c r="DE1088" s="38"/>
      <c r="DF1088" s="38"/>
      <c r="DG1088" s="38"/>
      <c r="DH1088" s="38"/>
      <c r="DI1088" s="38"/>
      <c r="DJ1088" s="38"/>
      <c r="DK1088" s="38"/>
      <c r="DL1088" s="38"/>
      <c r="DM1088" s="38"/>
      <c r="DN1088" s="38"/>
      <c r="DO1088" s="38"/>
      <c r="DP1088" s="38"/>
      <c r="DQ1088" s="38"/>
      <c r="DR1088" s="38"/>
      <c r="DS1088" s="38"/>
      <c r="DT1088" s="38"/>
      <c r="DU1088" s="38"/>
      <c r="DV1088" s="38"/>
      <c r="DW1088" s="38"/>
      <c r="DX1088" s="38"/>
      <c r="DY1088" s="38"/>
      <c r="DZ1088" s="38"/>
      <c r="EA1088" s="38"/>
      <c r="EB1088" s="38"/>
      <c r="EC1088" s="38"/>
      <c r="ED1088" s="38"/>
      <c r="EE1088" s="38"/>
      <c r="EF1088" s="38"/>
      <c r="EG1088" s="38"/>
      <c r="EH1088" s="38"/>
      <c r="EI1088" s="38"/>
      <c r="EJ1088" s="38"/>
      <c r="EK1088" s="38"/>
      <c r="EL1088" s="38"/>
      <c r="EM1088" s="38"/>
      <c r="EN1088" s="38"/>
      <c r="EO1088" s="38"/>
      <c r="EP1088" s="38"/>
      <c r="EQ1088" s="38"/>
      <c r="ER1088" s="38"/>
      <c r="ES1088" s="38"/>
      <c r="ET1088" s="38"/>
      <c r="EU1088" s="38"/>
      <c r="EV1088" s="38"/>
      <c r="EW1088" s="38"/>
      <c r="EX1088" s="38"/>
      <c r="EY1088" s="38"/>
      <c r="EZ1088" s="38"/>
      <c r="FA1088" s="38"/>
      <c r="FB1088" s="38"/>
      <c r="FC1088" s="38"/>
      <c r="FD1088" s="38"/>
      <c r="FE1088" s="38"/>
      <c r="FF1088" s="38"/>
      <c r="FG1088" s="38"/>
      <c r="FH1088" s="38"/>
      <c r="FI1088" s="38"/>
      <c r="FJ1088" s="38"/>
      <c r="FK1088" s="38"/>
      <c r="FL1088" s="38"/>
      <c r="FM1088" s="38"/>
      <c r="FN1088" s="38"/>
      <c r="FO1088" s="38"/>
      <c r="FP1088" s="38"/>
      <c r="FQ1088" s="38"/>
      <c r="FR1088" s="38"/>
      <c r="FS1088" s="38"/>
      <c r="FT1088" s="38"/>
      <c r="FU1088" s="38"/>
      <c r="FV1088" s="38"/>
      <c r="FW1088" s="38"/>
      <c r="FX1088" s="38"/>
      <c r="FY1088" s="38"/>
      <c r="FZ1088" s="38"/>
      <c r="GA1088" s="38"/>
      <c r="GB1088" s="38"/>
      <c r="GC1088" s="38"/>
      <c r="GD1088" s="38"/>
      <c r="GE1088" s="39"/>
    </row>
    <row r="1089" spans="1:187" s="25" customFormat="1" ht="20.149999999999999" customHeight="1" x14ac:dyDescent="0.35">
      <c r="A1089" s="203">
        <f t="shared" ref="A1089" si="863">A1087+1</f>
        <v>537</v>
      </c>
      <c r="B1089" s="205" t="str">
        <f ca="1">HYPERLINK("#"&amp;"PAINEL!"&amp;ADDRESS(ROW(PAINEL!$B$40)+$A1089,2),TRIM(INDIRECT("PAINEL!"&amp;ADDRESS(ROW(PAINEL!$B$40)+$A1089,COLUMN(LANÇAMENTOS!C1085)))))</f>
        <v/>
      </c>
      <c r="C1089" s="207" t="str">
        <f ca="1">TRIM(INDIRECT("PAINEL!"&amp;ADDRESS(ROW(PAINEL!$B$40)+$A1089,COLUMN(LANÇAMENTOS!E1085))))</f>
        <v/>
      </c>
      <c r="D1089" s="207" t="str">
        <f ca="1">TRIM(INDIRECT("PAINEL!"&amp;ADDRESS(ROW(PAINEL!$B$40)+$A1089,COLUMN(LANÇAMENTOS!K1085))))</f>
        <v/>
      </c>
      <c r="E1089" s="209"/>
      <c r="F1089" s="201" t="str">
        <f t="shared" ref="F1089" ca="1" si="864">IF(B1089&lt;&gt;"",E1089+SUM(H1089:GE1089)-SUM(H1090:GE1090),"")</f>
        <v/>
      </c>
      <c r="G1089" s="29" t="s">
        <v>43</v>
      </c>
      <c r="H1089" s="40"/>
      <c r="I1089" s="40"/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  <c r="CH1089" s="40"/>
      <c r="CI1089" s="40"/>
      <c r="CJ1089" s="40"/>
      <c r="CK1089" s="40"/>
      <c r="CL1089" s="40"/>
      <c r="CM1089" s="40"/>
      <c r="CN1089" s="40"/>
      <c r="CO1089" s="40"/>
      <c r="CP1089" s="40"/>
      <c r="CQ1089" s="40"/>
      <c r="CR1089" s="40"/>
      <c r="CS1089" s="40"/>
      <c r="CT1089" s="40"/>
      <c r="CU1089" s="40"/>
      <c r="CV1089" s="40"/>
      <c r="CW1089" s="40"/>
      <c r="CX1089" s="40"/>
      <c r="CY1089" s="40"/>
      <c r="CZ1089" s="40"/>
      <c r="DA1089" s="40"/>
      <c r="DB1089" s="40"/>
      <c r="DC1089" s="40"/>
      <c r="DD1089" s="40"/>
      <c r="DE1089" s="40"/>
      <c r="DF1089" s="40"/>
      <c r="DG1089" s="40"/>
      <c r="DH1089" s="40"/>
      <c r="DI1089" s="40"/>
      <c r="DJ1089" s="40"/>
      <c r="DK1089" s="40"/>
      <c r="DL1089" s="40"/>
      <c r="DM1089" s="40"/>
      <c r="DN1089" s="40"/>
      <c r="DO1089" s="40"/>
      <c r="DP1089" s="40"/>
      <c r="DQ1089" s="40"/>
      <c r="DR1089" s="40"/>
      <c r="DS1089" s="40"/>
      <c r="DT1089" s="40"/>
      <c r="DU1089" s="40"/>
      <c r="DV1089" s="40"/>
      <c r="DW1089" s="40"/>
      <c r="DX1089" s="40"/>
      <c r="DY1089" s="40"/>
      <c r="DZ1089" s="40"/>
      <c r="EA1089" s="40"/>
      <c r="EB1089" s="40"/>
      <c r="EC1089" s="40"/>
      <c r="ED1089" s="40"/>
      <c r="EE1089" s="40"/>
      <c r="EF1089" s="40"/>
      <c r="EG1089" s="40"/>
      <c r="EH1089" s="40"/>
      <c r="EI1089" s="40"/>
      <c r="EJ1089" s="40"/>
      <c r="EK1089" s="40"/>
      <c r="EL1089" s="40"/>
      <c r="EM1089" s="40"/>
      <c r="EN1089" s="40"/>
      <c r="EO1089" s="40"/>
      <c r="EP1089" s="40"/>
      <c r="EQ1089" s="40"/>
      <c r="ER1089" s="40"/>
      <c r="ES1089" s="40"/>
      <c r="ET1089" s="40"/>
      <c r="EU1089" s="40"/>
      <c r="EV1089" s="40"/>
      <c r="EW1089" s="40"/>
      <c r="EX1089" s="40"/>
      <c r="EY1089" s="40"/>
      <c r="EZ1089" s="40"/>
      <c r="FA1089" s="40"/>
      <c r="FB1089" s="40"/>
      <c r="FC1089" s="40"/>
      <c r="FD1089" s="40"/>
      <c r="FE1089" s="40"/>
      <c r="FF1089" s="40"/>
      <c r="FG1089" s="40"/>
      <c r="FH1089" s="40"/>
      <c r="FI1089" s="40"/>
      <c r="FJ1089" s="40"/>
      <c r="FK1089" s="40"/>
      <c r="FL1089" s="40"/>
      <c r="FM1089" s="40"/>
      <c r="FN1089" s="40"/>
      <c r="FO1089" s="40"/>
      <c r="FP1089" s="40"/>
      <c r="FQ1089" s="40"/>
      <c r="FR1089" s="40"/>
      <c r="FS1089" s="40"/>
      <c r="FT1089" s="40"/>
      <c r="FU1089" s="40"/>
      <c r="FV1089" s="40"/>
      <c r="FW1089" s="40"/>
      <c r="FX1089" s="40"/>
      <c r="FY1089" s="40"/>
      <c r="FZ1089" s="40"/>
      <c r="GA1089" s="40"/>
      <c r="GB1089" s="40"/>
      <c r="GC1089" s="40"/>
      <c r="GD1089" s="40"/>
      <c r="GE1089" s="41"/>
    </row>
    <row r="1090" spans="1:187" s="25" customFormat="1" ht="20.149999999999999" customHeight="1" x14ac:dyDescent="0.35">
      <c r="A1090" s="204"/>
      <c r="B1090" s="206"/>
      <c r="C1090" s="208"/>
      <c r="D1090" s="208"/>
      <c r="E1090" s="210"/>
      <c r="F1090" s="202"/>
      <c r="G1090" s="26" t="s">
        <v>44</v>
      </c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  <c r="CX1090" s="35"/>
      <c r="CY1090" s="35"/>
      <c r="CZ1090" s="35"/>
      <c r="DA1090" s="35"/>
      <c r="DB1090" s="35"/>
      <c r="DC1090" s="35"/>
      <c r="DD1090" s="35"/>
      <c r="DE1090" s="35"/>
      <c r="DF1090" s="35"/>
      <c r="DG1090" s="35"/>
      <c r="DH1090" s="35"/>
      <c r="DI1090" s="35"/>
      <c r="DJ1090" s="35"/>
      <c r="DK1090" s="35"/>
      <c r="DL1090" s="35"/>
      <c r="DM1090" s="35"/>
      <c r="DN1090" s="35"/>
      <c r="DO1090" s="35"/>
      <c r="DP1090" s="35"/>
      <c r="DQ1090" s="35"/>
      <c r="DR1090" s="35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  <c r="FL1090" s="35"/>
      <c r="FM1090" s="35"/>
      <c r="FN1090" s="35"/>
      <c r="FO1090" s="35"/>
      <c r="FP1090" s="35"/>
      <c r="FQ1090" s="35"/>
      <c r="FR1090" s="35"/>
      <c r="FS1090" s="35"/>
      <c r="FT1090" s="35"/>
      <c r="FU1090" s="35"/>
      <c r="FV1090" s="35"/>
      <c r="FW1090" s="35"/>
      <c r="FX1090" s="35"/>
      <c r="FY1090" s="35"/>
      <c r="FZ1090" s="35"/>
      <c r="GA1090" s="35"/>
      <c r="GB1090" s="35"/>
      <c r="GC1090" s="35"/>
      <c r="GD1090" s="35"/>
      <c r="GE1090" s="42"/>
    </row>
    <row r="1091" spans="1:187" s="25" customFormat="1" ht="20.149999999999999" customHeight="1" x14ac:dyDescent="0.35">
      <c r="A1091" s="211">
        <f t="shared" si="834"/>
        <v>538</v>
      </c>
      <c r="B1091" s="213" t="str">
        <f ca="1">HYPERLINK("#"&amp;"PAINEL!"&amp;ADDRESS(ROW(PAINEL!$B$40)+$A1091,2),TRIM(INDIRECT("PAINEL!"&amp;ADDRESS(ROW(PAINEL!$B$40)+$A1091,COLUMN(LANÇAMENTOS!C1087)))))</f>
        <v/>
      </c>
      <c r="C1091" s="215" t="str">
        <f ca="1">TRIM(INDIRECT("PAINEL!"&amp;ADDRESS(ROW(PAINEL!$B$40)+$A1091,COLUMN(LANÇAMENTOS!E1087))))</f>
        <v/>
      </c>
      <c r="D1091" s="215" t="str">
        <f ca="1">TRIM(INDIRECT("PAINEL!"&amp;ADDRESS(ROW(PAINEL!$B$40)+$A1091,COLUMN(LANÇAMENTOS!K1087))))</f>
        <v/>
      </c>
      <c r="E1091" s="217"/>
      <c r="F1091" s="199" t="str">
        <f t="shared" ref="F1091" ca="1" si="865">IF(B1091&lt;&gt;"",E1091+SUM(H1091:GE1091)-SUM(H1092:GE1092),"")</f>
        <v/>
      </c>
      <c r="G1091" s="27" t="s">
        <v>43</v>
      </c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36"/>
      <c r="AR1091" s="36"/>
      <c r="AS1091" s="36"/>
      <c r="AT1091" s="36"/>
      <c r="AU1091" s="36"/>
      <c r="AV1091" s="36"/>
      <c r="AW1091" s="36"/>
      <c r="AX1091" s="36"/>
      <c r="AY1091" s="36"/>
      <c r="AZ1091" s="36"/>
      <c r="BA1091" s="36"/>
      <c r="BB1091" s="36"/>
      <c r="BC1091" s="36"/>
      <c r="BD1091" s="36"/>
      <c r="BE1091" s="36"/>
      <c r="BF1091" s="36"/>
      <c r="BG1091" s="36"/>
      <c r="BH1091" s="36"/>
      <c r="BI1091" s="36"/>
      <c r="BJ1091" s="36"/>
      <c r="BK1091" s="36"/>
      <c r="BL1091" s="36"/>
      <c r="BM1091" s="36"/>
      <c r="BN1091" s="36"/>
      <c r="BO1091" s="36"/>
      <c r="BP1091" s="36"/>
      <c r="BQ1091" s="36"/>
      <c r="BR1091" s="36"/>
      <c r="BS1091" s="36"/>
      <c r="BT1091" s="36"/>
      <c r="BU1091" s="36"/>
      <c r="BV1091" s="36"/>
      <c r="BW1091" s="36"/>
      <c r="BX1091" s="36"/>
      <c r="BY1091" s="36"/>
      <c r="BZ1091" s="36"/>
      <c r="CA1091" s="36"/>
      <c r="CB1091" s="36"/>
      <c r="CC1091" s="36"/>
      <c r="CD1091" s="36"/>
      <c r="CE1091" s="36"/>
      <c r="CF1091" s="36"/>
      <c r="CG1091" s="36"/>
      <c r="CH1091" s="36"/>
      <c r="CI1091" s="36"/>
      <c r="CJ1091" s="36"/>
      <c r="CK1091" s="36"/>
      <c r="CL1091" s="36"/>
      <c r="CM1091" s="36"/>
      <c r="CN1091" s="36"/>
      <c r="CO1091" s="36"/>
      <c r="CP1091" s="36"/>
      <c r="CQ1091" s="36"/>
      <c r="CR1091" s="36"/>
      <c r="CS1091" s="36"/>
      <c r="CT1091" s="36"/>
      <c r="CU1091" s="36"/>
      <c r="CV1091" s="36"/>
      <c r="CW1091" s="36"/>
      <c r="CX1091" s="36"/>
      <c r="CY1091" s="36"/>
      <c r="CZ1091" s="36"/>
      <c r="DA1091" s="36"/>
      <c r="DB1091" s="36"/>
      <c r="DC1091" s="36"/>
      <c r="DD1091" s="36"/>
      <c r="DE1091" s="36"/>
      <c r="DF1091" s="36"/>
      <c r="DG1091" s="36"/>
      <c r="DH1091" s="36"/>
      <c r="DI1091" s="36"/>
      <c r="DJ1091" s="36"/>
      <c r="DK1091" s="36"/>
      <c r="DL1091" s="36"/>
      <c r="DM1091" s="36"/>
      <c r="DN1091" s="36"/>
      <c r="DO1091" s="36"/>
      <c r="DP1091" s="36"/>
      <c r="DQ1091" s="36"/>
      <c r="DR1091" s="36"/>
      <c r="DS1091" s="36"/>
      <c r="DT1091" s="36"/>
      <c r="DU1091" s="36"/>
      <c r="DV1091" s="36"/>
      <c r="DW1091" s="36"/>
      <c r="DX1091" s="36"/>
      <c r="DY1091" s="36"/>
      <c r="DZ1091" s="36"/>
      <c r="EA1091" s="36"/>
      <c r="EB1091" s="36"/>
      <c r="EC1091" s="36"/>
      <c r="ED1091" s="36"/>
      <c r="EE1091" s="36"/>
      <c r="EF1091" s="36"/>
      <c r="EG1091" s="36"/>
      <c r="EH1091" s="36"/>
      <c r="EI1091" s="36"/>
      <c r="EJ1091" s="36"/>
      <c r="EK1091" s="36"/>
      <c r="EL1091" s="36"/>
      <c r="EM1091" s="36"/>
      <c r="EN1091" s="36"/>
      <c r="EO1091" s="36"/>
      <c r="EP1091" s="36"/>
      <c r="EQ1091" s="36"/>
      <c r="ER1091" s="36"/>
      <c r="ES1091" s="36"/>
      <c r="ET1091" s="36"/>
      <c r="EU1091" s="36"/>
      <c r="EV1091" s="36"/>
      <c r="EW1091" s="36"/>
      <c r="EX1091" s="36"/>
      <c r="EY1091" s="36"/>
      <c r="EZ1091" s="36"/>
      <c r="FA1091" s="36"/>
      <c r="FB1091" s="36"/>
      <c r="FC1091" s="36"/>
      <c r="FD1091" s="36"/>
      <c r="FE1091" s="36"/>
      <c r="FF1091" s="36"/>
      <c r="FG1091" s="36"/>
      <c r="FH1091" s="36"/>
      <c r="FI1091" s="36"/>
      <c r="FJ1091" s="36"/>
      <c r="FK1091" s="36"/>
      <c r="FL1091" s="36"/>
      <c r="FM1091" s="36"/>
      <c r="FN1091" s="36"/>
      <c r="FO1091" s="36"/>
      <c r="FP1091" s="36"/>
      <c r="FQ1091" s="36"/>
      <c r="FR1091" s="36"/>
      <c r="FS1091" s="36"/>
      <c r="FT1091" s="36"/>
      <c r="FU1091" s="36"/>
      <c r="FV1091" s="36"/>
      <c r="FW1091" s="36"/>
      <c r="FX1091" s="36"/>
      <c r="FY1091" s="36"/>
      <c r="FZ1091" s="36"/>
      <c r="GA1091" s="36"/>
      <c r="GB1091" s="36"/>
      <c r="GC1091" s="36"/>
      <c r="GD1091" s="36"/>
      <c r="GE1091" s="37"/>
    </row>
    <row r="1092" spans="1:187" s="25" customFormat="1" ht="20.149999999999999" customHeight="1" x14ac:dyDescent="0.35">
      <c r="A1092" s="212"/>
      <c r="B1092" s="214"/>
      <c r="C1092" s="216"/>
      <c r="D1092" s="216"/>
      <c r="E1092" s="218"/>
      <c r="F1092" s="200"/>
      <c r="G1092" s="28" t="s">
        <v>44</v>
      </c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  <c r="BF1092" s="38"/>
      <c r="BG1092" s="38"/>
      <c r="BH1092" s="38"/>
      <c r="BI1092" s="38"/>
      <c r="BJ1092" s="38"/>
      <c r="BK1092" s="38"/>
      <c r="BL1092" s="38"/>
      <c r="BM1092" s="38"/>
      <c r="BN1092" s="38"/>
      <c r="BO1092" s="38"/>
      <c r="BP1092" s="38"/>
      <c r="BQ1092" s="38"/>
      <c r="BR1092" s="38"/>
      <c r="BS1092" s="38"/>
      <c r="BT1092" s="38"/>
      <c r="BU1092" s="38"/>
      <c r="BV1092" s="38"/>
      <c r="BW1092" s="38"/>
      <c r="BX1092" s="38"/>
      <c r="BY1092" s="38"/>
      <c r="BZ1092" s="38"/>
      <c r="CA1092" s="38"/>
      <c r="CB1092" s="38"/>
      <c r="CC1092" s="38"/>
      <c r="CD1092" s="38"/>
      <c r="CE1092" s="38"/>
      <c r="CF1092" s="38"/>
      <c r="CG1092" s="38"/>
      <c r="CH1092" s="38"/>
      <c r="CI1092" s="38"/>
      <c r="CJ1092" s="38"/>
      <c r="CK1092" s="38"/>
      <c r="CL1092" s="38"/>
      <c r="CM1092" s="38"/>
      <c r="CN1092" s="38"/>
      <c r="CO1092" s="38"/>
      <c r="CP1092" s="38"/>
      <c r="CQ1092" s="38"/>
      <c r="CR1092" s="38"/>
      <c r="CS1092" s="38"/>
      <c r="CT1092" s="38"/>
      <c r="CU1092" s="38"/>
      <c r="CV1092" s="38"/>
      <c r="CW1092" s="38"/>
      <c r="CX1092" s="38"/>
      <c r="CY1092" s="38"/>
      <c r="CZ1092" s="38"/>
      <c r="DA1092" s="38"/>
      <c r="DB1092" s="38"/>
      <c r="DC1092" s="38"/>
      <c r="DD1092" s="38"/>
      <c r="DE1092" s="38"/>
      <c r="DF1092" s="38"/>
      <c r="DG1092" s="38"/>
      <c r="DH1092" s="38"/>
      <c r="DI1092" s="38"/>
      <c r="DJ1092" s="38"/>
      <c r="DK1092" s="38"/>
      <c r="DL1092" s="38"/>
      <c r="DM1092" s="38"/>
      <c r="DN1092" s="38"/>
      <c r="DO1092" s="38"/>
      <c r="DP1092" s="38"/>
      <c r="DQ1092" s="38"/>
      <c r="DR1092" s="38"/>
      <c r="DS1092" s="38"/>
      <c r="DT1092" s="38"/>
      <c r="DU1092" s="38"/>
      <c r="DV1092" s="38"/>
      <c r="DW1092" s="38"/>
      <c r="DX1092" s="38"/>
      <c r="DY1092" s="38"/>
      <c r="DZ1092" s="38"/>
      <c r="EA1092" s="38"/>
      <c r="EB1092" s="38"/>
      <c r="EC1092" s="38"/>
      <c r="ED1092" s="38"/>
      <c r="EE1092" s="38"/>
      <c r="EF1092" s="38"/>
      <c r="EG1092" s="38"/>
      <c r="EH1092" s="38"/>
      <c r="EI1092" s="38"/>
      <c r="EJ1092" s="38"/>
      <c r="EK1092" s="38"/>
      <c r="EL1092" s="38"/>
      <c r="EM1092" s="38"/>
      <c r="EN1092" s="38"/>
      <c r="EO1092" s="38"/>
      <c r="EP1092" s="38"/>
      <c r="EQ1092" s="38"/>
      <c r="ER1092" s="38"/>
      <c r="ES1092" s="38"/>
      <c r="ET1092" s="38"/>
      <c r="EU1092" s="38"/>
      <c r="EV1092" s="38"/>
      <c r="EW1092" s="38"/>
      <c r="EX1092" s="38"/>
      <c r="EY1092" s="38"/>
      <c r="EZ1092" s="38"/>
      <c r="FA1092" s="38"/>
      <c r="FB1092" s="38"/>
      <c r="FC1092" s="38"/>
      <c r="FD1092" s="38"/>
      <c r="FE1092" s="38"/>
      <c r="FF1092" s="38"/>
      <c r="FG1092" s="38"/>
      <c r="FH1092" s="38"/>
      <c r="FI1092" s="38"/>
      <c r="FJ1092" s="38"/>
      <c r="FK1092" s="38"/>
      <c r="FL1092" s="38"/>
      <c r="FM1092" s="38"/>
      <c r="FN1092" s="38"/>
      <c r="FO1092" s="38"/>
      <c r="FP1092" s="38"/>
      <c r="FQ1092" s="38"/>
      <c r="FR1092" s="38"/>
      <c r="FS1092" s="38"/>
      <c r="FT1092" s="38"/>
      <c r="FU1092" s="38"/>
      <c r="FV1092" s="38"/>
      <c r="FW1092" s="38"/>
      <c r="FX1092" s="38"/>
      <c r="FY1092" s="38"/>
      <c r="FZ1092" s="38"/>
      <c r="GA1092" s="38"/>
      <c r="GB1092" s="38"/>
      <c r="GC1092" s="38"/>
      <c r="GD1092" s="38"/>
      <c r="GE1092" s="39"/>
    </row>
    <row r="1093" spans="1:187" s="25" customFormat="1" ht="20.149999999999999" customHeight="1" x14ac:dyDescent="0.35">
      <c r="A1093" s="203">
        <f t="shared" ref="A1093" si="866">A1091+1</f>
        <v>539</v>
      </c>
      <c r="B1093" s="205" t="str">
        <f ca="1">HYPERLINK("#"&amp;"PAINEL!"&amp;ADDRESS(ROW(PAINEL!$B$40)+$A1093,2),TRIM(INDIRECT("PAINEL!"&amp;ADDRESS(ROW(PAINEL!$B$40)+$A1093,COLUMN(LANÇAMENTOS!C1089)))))</f>
        <v/>
      </c>
      <c r="C1093" s="207" t="str">
        <f ca="1">TRIM(INDIRECT("PAINEL!"&amp;ADDRESS(ROW(PAINEL!$B$40)+$A1093,COLUMN(LANÇAMENTOS!E1089))))</f>
        <v/>
      </c>
      <c r="D1093" s="207" t="str">
        <f ca="1">TRIM(INDIRECT("PAINEL!"&amp;ADDRESS(ROW(PAINEL!$B$40)+$A1093,COLUMN(LANÇAMENTOS!K1089))))</f>
        <v/>
      </c>
      <c r="E1093" s="209"/>
      <c r="F1093" s="201" t="str">
        <f t="shared" ref="F1093" ca="1" si="867">IF(B1093&lt;&gt;"",E1093+SUM(H1093:GE1093)-SUM(H1094:GE1094),"")</f>
        <v/>
      </c>
      <c r="G1093" s="29" t="s">
        <v>43</v>
      </c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  <c r="CH1093" s="40"/>
      <c r="CI1093" s="40"/>
      <c r="CJ1093" s="40"/>
      <c r="CK1093" s="40"/>
      <c r="CL1093" s="40"/>
      <c r="CM1093" s="40"/>
      <c r="CN1093" s="40"/>
      <c r="CO1093" s="40"/>
      <c r="CP1093" s="40"/>
      <c r="CQ1093" s="40"/>
      <c r="CR1093" s="40"/>
      <c r="CS1093" s="40"/>
      <c r="CT1093" s="40"/>
      <c r="CU1093" s="40"/>
      <c r="CV1093" s="40"/>
      <c r="CW1093" s="40"/>
      <c r="CX1093" s="40"/>
      <c r="CY1093" s="40"/>
      <c r="CZ1093" s="40"/>
      <c r="DA1093" s="40"/>
      <c r="DB1093" s="40"/>
      <c r="DC1093" s="40"/>
      <c r="DD1093" s="40"/>
      <c r="DE1093" s="40"/>
      <c r="DF1093" s="40"/>
      <c r="DG1093" s="40"/>
      <c r="DH1093" s="40"/>
      <c r="DI1093" s="40"/>
      <c r="DJ1093" s="40"/>
      <c r="DK1093" s="40"/>
      <c r="DL1093" s="40"/>
      <c r="DM1093" s="40"/>
      <c r="DN1093" s="40"/>
      <c r="DO1093" s="40"/>
      <c r="DP1093" s="40"/>
      <c r="DQ1093" s="40"/>
      <c r="DR1093" s="40"/>
      <c r="DS1093" s="40"/>
      <c r="DT1093" s="40"/>
      <c r="DU1093" s="40"/>
      <c r="DV1093" s="40"/>
      <c r="DW1093" s="40"/>
      <c r="DX1093" s="40"/>
      <c r="DY1093" s="40"/>
      <c r="DZ1093" s="40"/>
      <c r="EA1093" s="40"/>
      <c r="EB1093" s="40"/>
      <c r="EC1093" s="40"/>
      <c r="ED1093" s="40"/>
      <c r="EE1093" s="40"/>
      <c r="EF1093" s="40"/>
      <c r="EG1093" s="40"/>
      <c r="EH1093" s="40"/>
      <c r="EI1093" s="40"/>
      <c r="EJ1093" s="40"/>
      <c r="EK1093" s="40"/>
      <c r="EL1093" s="40"/>
      <c r="EM1093" s="40"/>
      <c r="EN1093" s="40"/>
      <c r="EO1093" s="40"/>
      <c r="EP1093" s="40"/>
      <c r="EQ1093" s="40"/>
      <c r="ER1093" s="40"/>
      <c r="ES1093" s="40"/>
      <c r="ET1093" s="40"/>
      <c r="EU1093" s="40"/>
      <c r="EV1093" s="40"/>
      <c r="EW1093" s="40"/>
      <c r="EX1093" s="40"/>
      <c r="EY1093" s="40"/>
      <c r="EZ1093" s="40"/>
      <c r="FA1093" s="40"/>
      <c r="FB1093" s="40"/>
      <c r="FC1093" s="40"/>
      <c r="FD1093" s="40"/>
      <c r="FE1093" s="40"/>
      <c r="FF1093" s="40"/>
      <c r="FG1093" s="40"/>
      <c r="FH1093" s="40"/>
      <c r="FI1093" s="40"/>
      <c r="FJ1093" s="40"/>
      <c r="FK1093" s="40"/>
      <c r="FL1093" s="40"/>
      <c r="FM1093" s="40"/>
      <c r="FN1093" s="40"/>
      <c r="FO1093" s="40"/>
      <c r="FP1093" s="40"/>
      <c r="FQ1093" s="40"/>
      <c r="FR1093" s="40"/>
      <c r="FS1093" s="40"/>
      <c r="FT1093" s="40"/>
      <c r="FU1093" s="40"/>
      <c r="FV1093" s="40"/>
      <c r="FW1093" s="40"/>
      <c r="FX1093" s="40"/>
      <c r="FY1093" s="40"/>
      <c r="FZ1093" s="40"/>
      <c r="GA1093" s="40"/>
      <c r="GB1093" s="40"/>
      <c r="GC1093" s="40"/>
      <c r="GD1093" s="40"/>
      <c r="GE1093" s="41"/>
    </row>
    <row r="1094" spans="1:187" s="25" customFormat="1" ht="20.149999999999999" customHeight="1" x14ac:dyDescent="0.35">
      <c r="A1094" s="204"/>
      <c r="B1094" s="206"/>
      <c r="C1094" s="208"/>
      <c r="D1094" s="208"/>
      <c r="E1094" s="210"/>
      <c r="F1094" s="202"/>
      <c r="G1094" s="26" t="s">
        <v>44</v>
      </c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  <c r="CX1094" s="35"/>
      <c r="CY1094" s="35"/>
      <c r="CZ1094" s="35"/>
      <c r="DA1094" s="35"/>
      <c r="DB1094" s="35"/>
      <c r="DC1094" s="35"/>
      <c r="DD1094" s="35"/>
      <c r="DE1094" s="35"/>
      <c r="DF1094" s="35"/>
      <c r="DG1094" s="35"/>
      <c r="DH1094" s="35"/>
      <c r="DI1094" s="35"/>
      <c r="DJ1094" s="35"/>
      <c r="DK1094" s="35"/>
      <c r="DL1094" s="35"/>
      <c r="DM1094" s="35"/>
      <c r="DN1094" s="35"/>
      <c r="DO1094" s="35"/>
      <c r="DP1094" s="35"/>
      <c r="DQ1094" s="35"/>
      <c r="DR1094" s="35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  <c r="FL1094" s="35"/>
      <c r="FM1094" s="35"/>
      <c r="FN1094" s="35"/>
      <c r="FO1094" s="35"/>
      <c r="FP1094" s="35"/>
      <c r="FQ1094" s="35"/>
      <c r="FR1094" s="35"/>
      <c r="FS1094" s="35"/>
      <c r="FT1094" s="35"/>
      <c r="FU1094" s="35"/>
      <c r="FV1094" s="35"/>
      <c r="FW1094" s="35"/>
      <c r="FX1094" s="35"/>
      <c r="FY1094" s="35"/>
      <c r="FZ1094" s="35"/>
      <c r="GA1094" s="35"/>
      <c r="GB1094" s="35"/>
      <c r="GC1094" s="35"/>
      <c r="GD1094" s="35"/>
      <c r="GE1094" s="42"/>
    </row>
    <row r="1095" spans="1:187" s="25" customFormat="1" ht="20.149999999999999" customHeight="1" x14ac:dyDescent="0.35">
      <c r="A1095" s="211">
        <f t="shared" si="834"/>
        <v>540</v>
      </c>
      <c r="B1095" s="213" t="str">
        <f ca="1">HYPERLINK("#"&amp;"PAINEL!"&amp;ADDRESS(ROW(PAINEL!$B$40)+$A1095,2),TRIM(INDIRECT("PAINEL!"&amp;ADDRESS(ROW(PAINEL!$B$40)+$A1095,COLUMN(LANÇAMENTOS!C1091)))))</f>
        <v/>
      </c>
      <c r="C1095" s="215" t="str">
        <f ca="1">TRIM(INDIRECT("PAINEL!"&amp;ADDRESS(ROW(PAINEL!$B$40)+$A1095,COLUMN(LANÇAMENTOS!E1091))))</f>
        <v/>
      </c>
      <c r="D1095" s="215" t="str">
        <f ca="1">TRIM(INDIRECT("PAINEL!"&amp;ADDRESS(ROW(PAINEL!$B$40)+$A1095,COLUMN(LANÇAMENTOS!K1091))))</f>
        <v/>
      </c>
      <c r="E1095" s="217"/>
      <c r="F1095" s="199" t="str">
        <f t="shared" ref="F1095" ca="1" si="868">IF(B1095&lt;&gt;"",E1095+SUM(H1095:GE1095)-SUM(H1096:GE1096),"")</f>
        <v/>
      </c>
      <c r="G1095" s="27" t="s">
        <v>43</v>
      </c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36"/>
      <c r="AR1095" s="36"/>
      <c r="AS1095" s="36"/>
      <c r="AT1095" s="36"/>
      <c r="AU1095" s="36"/>
      <c r="AV1095" s="36"/>
      <c r="AW1095" s="36"/>
      <c r="AX1095" s="36"/>
      <c r="AY1095" s="36"/>
      <c r="AZ1095" s="36"/>
      <c r="BA1095" s="36"/>
      <c r="BB1095" s="36"/>
      <c r="BC1095" s="36"/>
      <c r="BD1095" s="36"/>
      <c r="BE1095" s="36"/>
      <c r="BF1095" s="36"/>
      <c r="BG1095" s="36"/>
      <c r="BH1095" s="36"/>
      <c r="BI1095" s="36"/>
      <c r="BJ1095" s="36"/>
      <c r="BK1095" s="36"/>
      <c r="BL1095" s="36"/>
      <c r="BM1095" s="36"/>
      <c r="BN1095" s="36"/>
      <c r="BO1095" s="36"/>
      <c r="BP1095" s="36"/>
      <c r="BQ1095" s="36"/>
      <c r="BR1095" s="36"/>
      <c r="BS1095" s="36"/>
      <c r="BT1095" s="36"/>
      <c r="BU1095" s="36"/>
      <c r="BV1095" s="36"/>
      <c r="BW1095" s="36"/>
      <c r="BX1095" s="36"/>
      <c r="BY1095" s="36"/>
      <c r="BZ1095" s="36"/>
      <c r="CA1095" s="36"/>
      <c r="CB1095" s="36"/>
      <c r="CC1095" s="36"/>
      <c r="CD1095" s="36"/>
      <c r="CE1095" s="36"/>
      <c r="CF1095" s="36"/>
      <c r="CG1095" s="36"/>
      <c r="CH1095" s="36"/>
      <c r="CI1095" s="36"/>
      <c r="CJ1095" s="36"/>
      <c r="CK1095" s="36"/>
      <c r="CL1095" s="36"/>
      <c r="CM1095" s="36"/>
      <c r="CN1095" s="36"/>
      <c r="CO1095" s="36"/>
      <c r="CP1095" s="36"/>
      <c r="CQ1095" s="36"/>
      <c r="CR1095" s="36"/>
      <c r="CS1095" s="36"/>
      <c r="CT1095" s="36"/>
      <c r="CU1095" s="36"/>
      <c r="CV1095" s="36"/>
      <c r="CW1095" s="36"/>
      <c r="CX1095" s="36"/>
      <c r="CY1095" s="36"/>
      <c r="CZ1095" s="36"/>
      <c r="DA1095" s="36"/>
      <c r="DB1095" s="36"/>
      <c r="DC1095" s="36"/>
      <c r="DD1095" s="36"/>
      <c r="DE1095" s="36"/>
      <c r="DF1095" s="36"/>
      <c r="DG1095" s="36"/>
      <c r="DH1095" s="36"/>
      <c r="DI1095" s="36"/>
      <c r="DJ1095" s="36"/>
      <c r="DK1095" s="36"/>
      <c r="DL1095" s="36"/>
      <c r="DM1095" s="36"/>
      <c r="DN1095" s="36"/>
      <c r="DO1095" s="36"/>
      <c r="DP1095" s="36"/>
      <c r="DQ1095" s="36"/>
      <c r="DR1095" s="36"/>
      <c r="DS1095" s="36"/>
      <c r="DT1095" s="36"/>
      <c r="DU1095" s="36"/>
      <c r="DV1095" s="36"/>
      <c r="DW1095" s="36"/>
      <c r="DX1095" s="36"/>
      <c r="DY1095" s="36"/>
      <c r="DZ1095" s="36"/>
      <c r="EA1095" s="36"/>
      <c r="EB1095" s="36"/>
      <c r="EC1095" s="36"/>
      <c r="ED1095" s="36"/>
      <c r="EE1095" s="36"/>
      <c r="EF1095" s="36"/>
      <c r="EG1095" s="36"/>
      <c r="EH1095" s="36"/>
      <c r="EI1095" s="36"/>
      <c r="EJ1095" s="36"/>
      <c r="EK1095" s="36"/>
      <c r="EL1095" s="36"/>
      <c r="EM1095" s="36"/>
      <c r="EN1095" s="36"/>
      <c r="EO1095" s="36"/>
      <c r="EP1095" s="36"/>
      <c r="EQ1095" s="36"/>
      <c r="ER1095" s="36"/>
      <c r="ES1095" s="36"/>
      <c r="ET1095" s="36"/>
      <c r="EU1095" s="36"/>
      <c r="EV1095" s="36"/>
      <c r="EW1095" s="36"/>
      <c r="EX1095" s="36"/>
      <c r="EY1095" s="36"/>
      <c r="EZ1095" s="36"/>
      <c r="FA1095" s="36"/>
      <c r="FB1095" s="36"/>
      <c r="FC1095" s="36"/>
      <c r="FD1095" s="36"/>
      <c r="FE1095" s="36"/>
      <c r="FF1095" s="36"/>
      <c r="FG1095" s="36"/>
      <c r="FH1095" s="36"/>
      <c r="FI1095" s="36"/>
      <c r="FJ1095" s="36"/>
      <c r="FK1095" s="36"/>
      <c r="FL1095" s="36"/>
      <c r="FM1095" s="36"/>
      <c r="FN1095" s="36"/>
      <c r="FO1095" s="36"/>
      <c r="FP1095" s="36"/>
      <c r="FQ1095" s="36"/>
      <c r="FR1095" s="36"/>
      <c r="FS1095" s="36"/>
      <c r="FT1095" s="36"/>
      <c r="FU1095" s="36"/>
      <c r="FV1095" s="36"/>
      <c r="FW1095" s="36"/>
      <c r="FX1095" s="36"/>
      <c r="FY1095" s="36"/>
      <c r="FZ1095" s="36"/>
      <c r="GA1095" s="36"/>
      <c r="GB1095" s="36"/>
      <c r="GC1095" s="36"/>
      <c r="GD1095" s="36"/>
      <c r="GE1095" s="37"/>
    </row>
    <row r="1096" spans="1:187" s="25" customFormat="1" ht="20.149999999999999" customHeight="1" x14ac:dyDescent="0.35">
      <c r="A1096" s="212"/>
      <c r="B1096" s="214"/>
      <c r="C1096" s="216"/>
      <c r="D1096" s="216"/>
      <c r="E1096" s="218"/>
      <c r="F1096" s="200"/>
      <c r="G1096" s="28" t="s">
        <v>44</v>
      </c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  <c r="BG1096" s="38"/>
      <c r="BH1096" s="38"/>
      <c r="BI1096" s="38"/>
      <c r="BJ1096" s="38"/>
      <c r="BK1096" s="38"/>
      <c r="BL1096" s="38"/>
      <c r="BM1096" s="38"/>
      <c r="BN1096" s="38"/>
      <c r="BO1096" s="38"/>
      <c r="BP1096" s="38"/>
      <c r="BQ1096" s="38"/>
      <c r="BR1096" s="38"/>
      <c r="BS1096" s="38"/>
      <c r="BT1096" s="38"/>
      <c r="BU1096" s="38"/>
      <c r="BV1096" s="38"/>
      <c r="BW1096" s="38"/>
      <c r="BX1096" s="38"/>
      <c r="BY1096" s="38"/>
      <c r="BZ1096" s="38"/>
      <c r="CA1096" s="38"/>
      <c r="CB1096" s="38"/>
      <c r="CC1096" s="38"/>
      <c r="CD1096" s="38"/>
      <c r="CE1096" s="38"/>
      <c r="CF1096" s="38"/>
      <c r="CG1096" s="38"/>
      <c r="CH1096" s="38"/>
      <c r="CI1096" s="38"/>
      <c r="CJ1096" s="38"/>
      <c r="CK1096" s="38"/>
      <c r="CL1096" s="38"/>
      <c r="CM1096" s="38"/>
      <c r="CN1096" s="38"/>
      <c r="CO1096" s="38"/>
      <c r="CP1096" s="38"/>
      <c r="CQ1096" s="38"/>
      <c r="CR1096" s="38"/>
      <c r="CS1096" s="38"/>
      <c r="CT1096" s="38"/>
      <c r="CU1096" s="38"/>
      <c r="CV1096" s="38"/>
      <c r="CW1096" s="38"/>
      <c r="CX1096" s="38"/>
      <c r="CY1096" s="38"/>
      <c r="CZ1096" s="38"/>
      <c r="DA1096" s="38"/>
      <c r="DB1096" s="38"/>
      <c r="DC1096" s="38"/>
      <c r="DD1096" s="38"/>
      <c r="DE1096" s="38"/>
      <c r="DF1096" s="38"/>
      <c r="DG1096" s="38"/>
      <c r="DH1096" s="38"/>
      <c r="DI1096" s="38"/>
      <c r="DJ1096" s="38"/>
      <c r="DK1096" s="38"/>
      <c r="DL1096" s="38"/>
      <c r="DM1096" s="38"/>
      <c r="DN1096" s="38"/>
      <c r="DO1096" s="38"/>
      <c r="DP1096" s="38"/>
      <c r="DQ1096" s="38"/>
      <c r="DR1096" s="38"/>
      <c r="DS1096" s="38"/>
      <c r="DT1096" s="38"/>
      <c r="DU1096" s="38"/>
      <c r="DV1096" s="38"/>
      <c r="DW1096" s="38"/>
      <c r="DX1096" s="38"/>
      <c r="DY1096" s="38"/>
      <c r="DZ1096" s="38"/>
      <c r="EA1096" s="38"/>
      <c r="EB1096" s="38"/>
      <c r="EC1096" s="38"/>
      <c r="ED1096" s="38"/>
      <c r="EE1096" s="38"/>
      <c r="EF1096" s="38"/>
      <c r="EG1096" s="38"/>
      <c r="EH1096" s="38"/>
      <c r="EI1096" s="38"/>
      <c r="EJ1096" s="38"/>
      <c r="EK1096" s="38"/>
      <c r="EL1096" s="38"/>
      <c r="EM1096" s="38"/>
      <c r="EN1096" s="38"/>
      <c r="EO1096" s="38"/>
      <c r="EP1096" s="38"/>
      <c r="EQ1096" s="38"/>
      <c r="ER1096" s="38"/>
      <c r="ES1096" s="38"/>
      <c r="ET1096" s="38"/>
      <c r="EU1096" s="38"/>
      <c r="EV1096" s="38"/>
      <c r="EW1096" s="38"/>
      <c r="EX1096" s="38"/>
      <c r="EY1096" s="38"/>
      <c r="EZ1096" s="38"/>
      <c r="FA1096" s="38"/>
      <c r="FB1096" s="38"/>
      <c r="FC1096" s="38"/>
      <c r="FD1096" s="38"/>
      <c r="FE1096" s="38"/>
      <c r="FF1096" s="38"/>
      <c r="FG1096" s="38"/>
      <c r="FH1096" s="38"/>
      <c r="FI1096" s="38"/>
      <c r="FJ1096" s="38"/>
      <c r="FK1096" s="38"/>
      <c r="FL1096" s="38"/>
      <c r="FM1096" s="38"/>
      <c r="FN1096" s="38"/>
      <c r="FO1096" s="38"/>
      <c r="FP1096" s="38"/>
      <c r="FQ1096" s="38"/>
      <c r="FR1096" s="38"/>
      <c r="FS1096" s="38"/>
      <c r="FT1096" s="38"/>
      <c r="FU1096" s="38"/>
      <c r="FV1096" s="38"/>
      <c r="FW1096" s="38"/>
      <c r="FX1096" s="38"/>
      <c r="FY1096" s="38"/>
      <c r="FZ1096" s="38"/>
      <c r="GA1096" s="38"/>
      <c r="GB1096" s="38"/>
      <c r="GC1096" s="38"/>
      <c r="GD1096" s="38"/>
      <c r="GE1096" s="39"/>
    </row>
    <row r="1097" spans="1:187" s="25" customFormat="1" ht="20.149999999999999" customHeight="1" x14ac:dyDescent="0.35">
      <c r="A1097" s="203">
        <f t="shared" ref="A1097" si="869">A1095+1</f>
        <v>541</v>
      </c>
      <c r="B1097" s="205" t="str">
        <f ca="1">HYPERLINK("#"&amp;"PAINEL!"&amp;ADDRESS(ROW(PAINEL!$B$40)+$A1097,2),TRIM(INDIRECT("PAINEL!"&amp;ADDRESS(ROW(PAINEL!$B$40)+$A1097,COLUMN(LANÇAMENTOS!C1093)))))</f>
        <v/>
      </c>
      <c r="C1097" s="207" t="str">
        <f ca="1">TRIM(INDIRECT("PAINEL!"&amp;ADDRESS(ROW(PAINEL!$B$40)+$A1097,COLUMN(LANÇAMENTOS!E1093))))</f>
        <v/>
      </c>
      <c r="D1097" s="207" t="str">
        <f ca="1">TRIM(INDIRECT("PAINEL!"&amp;ADDRESS(ROW(PAINEL!$B$40)+$A1097,COLUMN(LANÇAMENTOS!K1093))))</f>
        <v/>
      </c>
      <c r="E1097" s="209"/>
      <c r="F1097" s="201" t="str">
        <f t="shared" ref="F1097" ca="1" si="870">IF(B1097&lt;&gt;"",E1097+SUM(H1097:GE1097)-SUM(H1098:GE1098),"")</f>
        <v/>
      </c>
      <c r="G1097" s="29" t="s">
        <v>43</v>
      </c>
      <c r="H1097" s="40"/>
      <c r="I1097" s="40"/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  <c r="CH1097" s="40"/>
      <c r="CI1097" s="40"/>
      <c r="CJ1097" s="40"/>
      <c r="CK1097" s="40"/>
      <c r="CL1097" s="40"/>
      <c r="CM1097" s="40"/>
      <c r="CN1097" s="40"/>
      <c r="CO1097" s="40"/>
      <c r="CP1097" s="40"/>
      <c r="CQ1097" s="40"/>
      <c r="CR1097" s="40"/>
      <c r="CS1097" s="40"/>
      <c r="CT1097" s="40"/>
      <c r="CU1097" s="40"/>
      <c r="CV1097" s="40"/>
      <c r="CW1097" s="40"/>
      <c r="CX1097" s="40"/>
      <c r="CY1097" s="40"/>
      <c r="CZ1097" s="40"/>
      <c r="DA1097" s="40"/>
      <c r="DB1097" s="40"/>
      <c r="DC1097" s="40"/>
      <c r="DD1097" s="40"/>
      <c r="DE1097" s="40"/>
      <c r="DF1097" s="40"/>
      <c r="DG1097" s="40"/>
      <c r="DH1097" s="40"/>
      <c r="DI1097" s="40"/>
      <c r="DJ1097" s="40"/>
      <c r="DK1097" s="40"/>
      <c r="DL1097" s="40"/>
      <c r="DM1097" s="40"/>
      <c r="DN1097" s="40"/>
      <c r="DO1097" s="40"/>
      <c r="DP1097" s="40"/>
      <c r="DQ1097" s="40"/>
      <c r="DR1097" s="40"/>
      <c r="DS1097" s="40"/>
      <c r="DT1097" s="40"/>
      <c r="DU1097" s="40"/>
      <c r="DV1097" s="40"/>
      <c r="DW1097" s="40"/>
      <c r="DX1097" s="40"/>
      <c r="DY1097" s="40"/>
      <c r="DZ1097" s="40"/>
      <c r="EA1097" s="40"/>
      <c r="EB1097" s="40"/>
      <c r="EC1097" s="40"/>
      <c r="ED1097" s="40"/>
      <c r="EE1097" s="40"/>
      <c r="EF1097" s="40"/>
      <c r="EG1097" s="40"/>
      <c r="EH1097" s="40"/>
      <c r="EI1097" s="40"/>
      <c r="EJ1097" s="40"/>
      <c r="EK1097" s="40"/>
      <c r="EL1097" s="40"/>
      <c r="EM1097" s="40"/>
      <c r="EN1097" s="40"/>
      <c r="EO1097" s="40"/>
      <c r="EP1097" s="40"/>
      <c r="EQ1097" s="40"/>
      <c r="ER1097" s="40"/>
      <c r="ES1097" s="40"/>
      <c r="ET1097" s="40"/>
      <c r="EU1097" s="40"/>
      <c r="EV1097" s="40"/>
      <c r="EW1097" s="40"/>
      <c r="EX1097" s="40"/>
      <c r="EY1097" s="40"/>
      <c r="EZ1097" s="40"/>
      <c r="FA1097" s="40"/>
      <c r="FB1097" s="40"/>
      <c r="FC1097" s="40"/>
      <c r="FD1097" s="40"/>
      <c r="FE1097" s="40"/>
      <c r="FF1097" s="40"/>
      <c r="FG1097" s="40"/>
      <c r="FH1097" s="40"/>
      <c r="FI1097" s="40"/>
      <c r="FJ1097" s="40"/>
      <c r="FK1097" s="40"/>
      <c r="FL1097" s="40"/>
      <c r="FM1097" s="40"/>
      <c r="FN1097" s="40"/>
      <c r="FO1097" s="40"/>
      <c r="FP1097" s="40"/>
      <c r="FQ1097" s="40"/>
      <c r="FR1097" s="40"/>
      <c r="FS1097" s="40"/>
      <c r="FT1097" s="40"/>
      <c r="FU1097" s="40"/>
      <c r="FV1097" s="40"/>
      <c r="FW1097" s="40"/>
      <c r="FX1097" s="40"/>
      <c r="FY1097" s="40"/>
      <c r="FZ1097" s="40"/>
      <c r="GA1097" s="40"/>
      <c r="GB1097" s="40"/>
      <c r="GC1097" s="40"/>
      <c r="GD1097" s="40"/>
      <c r="GE1097" s="41"/>
    </row>
    <row r="1098" spans="1:187" s="25" customFormat="1" ht="20.149999999999999" customHeight="1" x14ac:dyDescent="0.35">
      <c r="A1098" s="204"/>
      <c r="B1098" s="206"/>
      <c r="C1098" s="208"/>
      <c r="D1098" s="208"/>
      <c r="E1098" s="210"/>
      <c r="F1098" s="202"/>
      <c r="G1098" s="26" t="s">
        <v>44</v>
      </c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  <c r="CX1098" s="35"/>
      <c r="CY1098" s="35"/>
      <c r="CZ1098" s="35"/>
      <c r="DA1098" s="35"/>
      <c r="DB1098" s="35"/>
      <c r="DC1098" s="35"/>
      <c r="DD1098" s="35"/>
      <c r="DE1098" s="35"/>
      <c r="DF1098" s="35"/>
      <c r="DG1098" s="35"/>
      <c r="DH1098" s="35"/>
      <c r="DI1098" s="35"/>
      <c r="DJ1098" s="35"/>
      <c r="DK1098" s="35"/>
      <c r="DL1098" s="35"/>
      <c r="DM1098" s="35"/>
      <c r="DN1098" s="35"/>
      <c r="DO1098" s="35"/>
      <c r="DP1098" s="35"/>
      <c r="DQ1098" s="35"/>
      <c r="DR1098" s="35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  <c r="FL1098" s="35"/>
      <c r="FM1098" s="35"/>
      <c r="FN1098" s="35"/>
      <c r="FO1098" s="35"/>
      <c r="FP1098" s="35"/>
      <c r="FQ1098" s="35"/>
      <c r="FR1098" s="35"/>
      <c r="FS1098" s="35"/>
      <c r="FT1098" s="35"/>
      <c r="FU1098" s="35"/>
      <c r="FV1098" s="35"/>
      <c r="FW1098" s="35"/>
      <c r="FX1098" s="35"/>
      <c r="FY1098" s="35"/>
      <c r="FZ1098" s="35"/>
      <c r="GA1098" s="35"/>
      <c r="GB1098" s="35"/>
      <c r="GC1098" s="35"/>
      <c r="GD1098" s="35"/>
      <c r="GE1098" s="42"/>
    </row>
    <row r="1099" spans="1:187" s="25" customFormat="1" ht="20.149999999999999" customHeight="1" x14ac:dyDescent="0.35">
      <c r="A1099" s="211">
        <f t="shared" si="834"/>
        <v>542</v>
      </c>
      <c r="B1099" s="213" t="str">
        <f ca="1">HYPERLINK("#"&amp;"PAINEL!"&amp;ADDRESS(ROW(PAINEL!$B$40)+$A1099,2),TRIM(INDIRECT("PAINEL!"&amp;ADDRESS(ROW(PAINEL!$B$40)+$A1099,COLUMN(LANÇAMENTOS!C1095)))))</f>
        <v/>
      </c>
      <c r="C1099" s="215" t="str">
        <f ca="1">TRIM(INDIRECT("PAINEL!"&amp;ADDRESS(ROW(PAINEL!$B$40)+$A1099,COLUMN(LANÇAMENTOS!E1095))))</f>
        <v/>
      </c>
      <c r="D1099" s="215" t="str">
        <f ca="1">TRIM(INDIRECT("PAINEL!"&amp;ADDRESS(ROW(PAINEL!$B$40)+$A1099,COLUMN(LANÇAMENTOS!K1095))))</f>
        <v/>
      </c>
      <c r="E1099" s="217"/>
      <c r="F1099" s="199" t="str">
        <f t="shared" ref="F1099" ca="1" si="871">IF(B1099&lt;&gt;"",E1099+SUM(H1099:GE1099)-SUM(H1100:GE1100),"")</f>
        <v/>
      </c>
      <c r="G1099" s="27" t="s">
        <v>43</v>
      </c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36"/>
      <c r="AR1099" s="36"/>
      <c r="AS1099" s="36"/>
      <c r="AT1099" s="36"/>
      <c r="AU1099" s="36"/>
      <c r="AV1099" s="36"/>
      <c r="AW1099" s="36"/>
      <c r="AX1099" s="36"/>
      <c r="AY1099" s="36"/>
      <c r="AZ1099" s="36"/>
      <c r="BA1099" s="36"/>
      <c r="BB1099" s="36"/>
      <c r="BC1099" s="36"/>
      <c r="BD1099" s="36"/>
      <c r="BE1099" s="36"/>
      <c r="BF1099" s="36"/>
      <c r="BG1099" s="36"/>
      <c r="BH1099" s="36"/>
      <c r="BI1099" s="36"/>
      <c r="BJ1099" s="36"/>
      <c r="BK1099" s="36"/>
      <c r="BL1099" s="36"/>
      <c r="BM1099" s="36"/>
      <c r="BN1099" s="36"/>
      <c r="BO1099" s="36"/>
      <c r="BP1099" s="36"/>
      <c r="BQ1099" s="36"/>
      <c r="BR1099" s="36"/>
      <c r="BS1099" s="36"/>
      <c r="BT1099" s="36"/>
      <c r="BU1099" s="36"/>
      <c r="BV1099" s="36"/>
      <c r="BW1099" s="36"/>
      <c r="BX1099" s="36"/>
      <c r="BY1099" s="36"/>
      <c r="BZ1099" s="36"/>
      <c r="CA1099" s="36"/>
      <c r="CB1099" s="36"/>
      <c r="CC1099" s="36"/>
      <c r="CD1099" s="36"/>
      <c r="CE1099" s="36"/>
      <c r="CF1099" s="36"/>
      <c r="CG1099" s="36"/>
      <c r="CH1099" s="36"/>
      <c r="CI1099" s="36"/>
      <c r="CJ1099" s="36"/>
      <c r="CK1099" s="36"/>
      <c r="CL1099" s="36"/>
      <c r="CM1099" s="36"/>
      <c r="CN1099" s="36"/>
      <c r="CO1099" s="36"/>
      <c r="CP1099" s="36"/>
      <c r="CQ1099" s="36"/>
      <c r="CR1099" s="36"/>
      <c r="CS1099" s="36"/>
      <c r="CT1099" s="36"/>
      <c r="CU1099" s="36"/>
      <c r="CV1099" s="36"/>
      <c r="CW1099" s="36"/>
      <c r="CX1099" s="36"/>
      <c r="CY1099" s="36"/>
      <c r="CZ1099" s="36"/>
      <c r="DA1099" s="36"/>
      <c r="DB1099" s="36"/>
      <c r="DC1099" s="36"/>
      <c r="DD1099" s="36"/>
      <c r="DE1099" s="36"/>
      <c r="DF1099" s="36"/>
      <c r="DG1099" s="36"/>
      <c r="DH1099" s="36"/>
      <c r="DI1099" s="36"/>
      <c r="DJ1099" s="36"/>
      <c r="DK1099" s="36"/>
      <c r="DL1099" s="36"/>
      <c r="DM1099" s="36"/>
      <c r="DN1099" s="36"/>
      <c r="DO1099" s="36"/>
      <c r="DP1099" s="36"/>
      <c r="DQ1099" s="36"/>
      <c r="DR1099" s="36"/>
      <c r="DS1099" s="36"/>
      <c r="DT1099" s="36"/>
      <c r="DU1099" s="36"/>
      <c r="DV1099" s="36"/>
      <c r="DW1099" s="36"/>
      <c r="DX1099" s="36"/>
      <c r="DY1099" s="36"/>
      <c r="DZ1099" s="36"/>
      <c r="EA1099" s="36"/>
      <c r="EB1099" s="36"/>
      <c r="EC1099" s="36"/>
      <c r="ED1099" s="36"/>
      <c r="EE1099" s="36"/>
      <c r="EF1099" s="36"/>
      <c r="EG1099" s="36"/>
      <c r="EH1099" s="36"/>
      <c r="EI1099" s="36"/>
      <c r="EJ1099" s="36"/>
      <c r="EK1099" s="36"/>
      <c r="EL1099" s="36"/>
      <c r="EM1099" s="36"/>
      <c r="EN1099" s="36"/>
      <c r="EO1099" s="36"/>
      <c r="EP1099" s="36"/>
      <c r="EQ1099" s="36"/>
      <c r="ER1099" s="36"/>
      <c r="ES1099" s="36"/>
      <c r="ET1099" s="36"/>
      <c r="EU1099" s="36"/>
      <c r="EV1099" s="36"/>
      <c r="EW1099" s="36"/>
      <c r="EX1099" s="36"/>
      <c r="EY1099" s="36"/>
      <c r="EZ1099" s="36"/>
      <c r="FA1099" s="36"/>
      <c r="FB1099" s="36"/>
      <c r="FC1099" s="36"/>
      <c r="FD1099" s="36"/>
      <c r="FE1099" s="36"/>
      <c r="FF1099" s="36"/>
      <c r="FG1099" s="36"/>
      <c r="FH1099" s="36"/>
      <c r="FI1099" s="36"/>
      <c r="FJ1099" s="36"/>
      <c r="FK1099" s="36"/>
      <c r="FL1099" s="36"/>
      <c r="FM1099" s="36"/>
      <c r="FN1099" s="36"/>
      <c r="FO1099" s="36"/>
      <c r="FP1099" s="36"/>
      <c r="FQ1099" s="36"/>
      <c r="FR1099" s="36"/>
      <c r="FS1099" s="36"/>
      <c r="FT1099" s="36"/>
      <c r="FU1099" s="36"/>
      <c r="FV1099" s="36"/>
      <c r="FW1099" s="36"/>
      <c r="FX1099" s="36"/>
      <c r="FY1099" s="36"/>
      <c r="FZ1099" s="36"/>
      <c r="GA1099" s="36"/>
      <c r="GB1099" s="36"/>
      <c r="GC1099" s="36"/>
      <c r="GD1099" s="36"/>
      <c r="GE1099" s="37"/>
    </row>
    <row r="1100" spans="1:187" s="25" customFormat="1" ht="20.149999999999999" customHeight="1" x14ac:dyDescent="0.35">
      <c r="A1100" s="212"/>
      <c r="B1100" s="214"/>
      <c r="C1100" s="216"/>
      <c r="D1100" s="216"/>
      <c r="E1100" s="218"/>
      <c r="F1100" s="200"/>
      <c r="G1100" s="28" t="s">
        <v>44</v>
      </c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  <c r="BF1100" s="38"/>
      <c r="BG1100" s="38"/>
      <c r="BH1100" s="38"/>
      <c r="BI1100" s="38"/>
      <c r="BJ1100" s="38"/>
      <c r="BK1100" s="38"/>
      <c r="BL1100" s="38"/>
      <c r="BM1100" s="38"/>
      <c r="BN1100" s="38"/>
      <c r="BO1100" s="38"/>
      <c r="BP1100" s="38"/>
      <c r="BQ1100" s="38"/>
      <c r="BR1100" s="38"/>
      <c r="BS1100" s="38"/>
      <c r="BT1100" s="38"/>
      <c r="BU1100" s="38"/>
      <c r="BV1100" s="38"/>
      <c r="BW1100" s="38"/>
      <c r="BX1100" s="38"/>
      <c r="BY1100" s="38"/>
      <c r="BZ1100" s="38"/>
      <c r="CA1100" s="38"/>
      <c r="CB1100" s="38"/>
      <c r="CC1100" s="38"/>
      <c r="CD1100" s="38"/>
      <c r="CE1100" s="38"/>
      <c r="CF1100" s="38"/>
      <c r="CG1100" s="38"/>
      <c r="CH1100" s="38"/>
      <c r="CI1100" s="38"/>
      <c r="CJ1100" s="38"/>
      <c r="CK1100" s="38"/>
      <c r="CL1100" s="38"/>
      <c r="CM1100" s="38"/>
      <c r="CN1100" s="38"/>
      <c r="CO1100" s="38"/>
      <c r="CP1100" s="38"/>
      <c r="CQ1100" s="38"/>
      <c r="CR1100" s="38"/>
      <c r="CS1100" s="38"/>
      <c r="CT1100" s="38"/>
      <c r="CU1100" s="38"/>
      <c r="CV1100" s="38"/>
      <c r="CW1100" s="38"/>
      <c r="CX1100" s="38"/>
      <c r="CY1100" s="38"/>
      <c r="CZ1100" s="38"/>
      <c r="DA1100" s="38"/>
      <c r="DB1100" s="38"/>
      <c r="DC1100" s="38"/>
      <c r="DD1100" s="38"/>
      <c r="DE1100" s="38"/>
      <c r="DF1100" s="38"/>
      <c r="DG1100" s="38"/>
      <c r="DH1100" s="38"/>
      <c r="DI1100" s="38"/>
      <c r="DJ1100" s="38"/>
      <c r="DK1100" s="38"/>
      <c r="DL1100" s="38"/>
      <c r="DM1100" s="38"/>
      <c r="DN1100" s="38"/>
      <c r="DO1100" s="38"/>
      <c r="DP1100" s="38"/>
      <c r="DQ1100" s="38"/>
      <c r="DR1100" s="38"/>
      <c r="DS1100" s="38"/>
      <c r="DT1100" s="38"/>
      <c r="DU1100" s="38"/>
      <c r="DV1100" s="38"/>
      <c r="DW1100" s="38"/>
      <c r="DX1100" s="38"/>
      <c r="DY1100" s="38"/>
      <c r="DZ1100" s="38"/>
      <c r="EA1100" s="38"/>
      <c r="EB1100" s="38"/>
      <c r="EC1100" s="38"/>
      <c r="ED1100" s="38"/>
      <c r="EE1100" s="38"/>
      <c r="EF1100" s="38"/>
      <c r="EG1100" s="38"/>
      <c r="EH1100" s="38"/>
      <c r="EI1100" s="38"/>
      <c r="EJ1100" s="38"/>
      <c r="EK1100" s="38"/>
      <c r="EL1100" s="38"/>
      <c r="EM1100" s="38"/>
      <c r="EN1100" s="38"/>
      <c r="EO1100" s="38"/>
      <c r="EP1100" s="38"/>
      <c r="EQ1100" s="38"/>
      <c r="ER1100" s="38"/>
      <c r="ES1100" s="38"/>
      <c r="ET1100" s="38"/>
      <c r="EU1100" s="38"/>
      <c r="EV1100" s="38"/>
      <c r="EW1100" s="38"/>
      <c r="EX1100" s="38"/>
      <c r="EY1100" s="38"/>
      <c r="EZ1100" s="38"/>
      <c r="FA1100" s="38"/>
      <c r="FB1100" s="38"/>
      <c r="FC1100" s="38"/>
      <c r="FD1100" s="38"/>
      <c r="FE1100" s="38"/>
      <c r="FF1100" s="38"/>
      <c r="FG1100" s="38"/>
      <c r="FH1100" s="38"/>
      <c r="FI1100" s="38"/>
      <c r="FJ1100" s="38"/>
      <c r="FK1100" s="38"/>
      <c r="FL1100" s="38"/>
      <c r="FM1100" s="38"/>
      <c r="FN1100" s="38"/>
      <c r="FO1100" s="38"/>
      <c r="FP1100" s="38"/>
      <c r="FQ1100" s="38"/>
      <c r="FR1100" s="38"/>
      <c r="FS1100" s="38"/>
      <c r="FT1100" s="38"/>
      <c r="FU1100" s="38"/>
      <c r="FV1100" s="38"/>
      <c r="FW1100" s="38"/>
      <c r="FX1100" s="38"/>
      <c r="FY1100" s="38"/>
      <c r="FZ1100" s="38"/>
      <c r="GA1100" s="38"/>
      <c r="GB1100" s="38"/>
      <c r="GC1100" s="38"/>
      <c r="GD1100" s="38"/>
      <c r="GE1100" s="39"/>
    </row>
    <row r="1101" spans="1:187" s="25" customFormat="1" ht="20.149999999999999" customHeight="1" x14ac:dyDescent="0.35">
      <c r="A1101" s="203">
        <f t="shared" ref="A1101" si="872">A1099+1</f>
        <v>543</v>
      </c>
      <c r="B1101" s="205" t="str">
        <f ca="1">HYPERLINK("#"&amp;"PAINEL!"&amp;ADDRESS(ROW(PAINEL!$B$40)+$A1101,2),TRIM(INDIRECT("PAINEL!"&amp;ADDRESS(ROW(PAINEL!$B$40)+$A1101,COLUMN(LANÇAMENTOS!C1097)))))</f>
        <v/>
      </c>
      <c r="C1101" s="207" t="str">
        <f ca="1">TRIM(INDIRECT("PAINEL!"&amp;ADDRESS(ROW(PAINEL!$B$40)+$A1101,COLUMN(LANÇAMENTOS!E1097))))</f>
        <v/>
      </c>
      <c r="D1101" s="207" t="str">
        <f ca="1">TRIM(INDIRECT("PAINEL!"&amp;ADDRESS(ROW(PAINEL!$B$40)+$A1101,COLUMN(LANÇAMENTOS!K1097))))</f>
        <v/>
      </c>
      <c r="E1101" s="209"/>
      <c r="F1101" s="201" t="str">
        <f t="shared" ref="F1101" ca="1" si="873">IF(B1101&lt;&gt;"",E1101+SUM(H1101:GE1101)-SUM(H1102:GE1102),"")</f>
        <v/>
      </c>
      <c r="G1101" s="29" t="s">
        <v>43</v>
      </c>
      <c r="H1101" s="40"/>
      <c r="I1101" s="40"/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  <c r="CH1101" s="40"/>
      <c r="CI1101" s="40"/>
      <c r="CJ1101" s="40"/>
      <c r="CK1101" s="40"/>
      <c r="CL1101" s="40"/>
      <c r="CM1101" s="40"/>
      <c r="CN1101" s="40"/>
      <c r="CO1101" s="40"/>
      <c r="CP1101" s="40"/>
      <c r="CQ1101" s="40"/>
      <c r="CR1101" s="40"/>
      <c r="CS1101" s="40"/>
      <c r="CT1101" s="40"/>
      <c r="CU1101" s="40"/>
      <c r="CV1101" s="40"/>
      <c r="CW1101" s="40"/>
      <c r="CX1101" s="40"/>
      <c r="CY1101" s="40"/>
      <c r="CZ1101" s="40"/>
      <c r="DA1101" s="40"/>
      <c r="DB1101" s="40"/>
      <c r="DC1101" s="40"/>
      <c r="DD1101" s="40"/>
      <c r="DE1101" s="40"/>
      <c r="DF1101" s="40"/>
      <c r="DG1101" s="40"/>
      <c r="DH1101" s="40"/>
      <c r="DI1101" s="40"/>
      <c r="DJ1101" s="40"/>
      <c r="DK1101" s="40"/>
      <c r="DL1101" s="40"/>
      <c r="DM1101" s="40"/>
      <c r="DN1101" s="40"/>
      <c r="DO1101" s="40"/>
      <c r="DP1101" s="40"/>
      <c r="DQ1101" s="40"/>
      <c r="DR1101" s="40"/>
      <c r="DS1101" s="40"/>
      <c r="DT1101" s="40"/>
      <c r="DU1101" s="40"/>
      <c r="DV1101" s="40"/>
      <c r="DW1101" s="40"/>
      <c r="DX1101" s="40"/>
      <c r="DY1101" s="40"/>
      <c r="DZ1101" s="40"/>
      <c r="EA1101" s="40"/>
      <c r="EB1101" s="40"/>
      <c r="EC1101" s="40"/>
      <c r="ED1101" s="40"/>
      <c r="EE1101" s="40"/>
      <c r="EF1101" s="40"/>
      <c r="EG1101" s="40"/>
      <c r="EH1101" s="40"/>
      <c r="EI1101" s="40"/>
      <c r="EJ1101" s="40"/>
      <c r="EK1101" s="40"/>
      <c r="EL1101" s="40"/>
      <c r="EM1101" s="40"/>
      <c r="EN1101" s="40"/>
      <c r="EO1101" s="40"/>
      <c r="EP1101" s="40"/>
      <c r="EQ1101" s="40"/>
      <c r="ER1101" s="40"/>
      <c r="ES1101" s="40"/>
      <c r="ET1101" s="40"/>
      <c r="EU1101" s="40"/>
      <c r="EV1101" s="40"/>
      <c r="EW1101" s="40"/>
      <c r="EX1101" s="40"/>
      <c r="EY1101" s="40"/>
      <c r="EZ1101" s="40"/>
      <c r="FA1101" s="40"/>
      <c r="FB1101" s="40"/>
      <c r="FC1101" s="40"/>
      <c r="FD1101" s="40"/>
      <c r="FE1101" s="40"/>
      <c r="FF1101" s="40"/>
      <c r="FG1101" s="40"/>
      <c r="FH1101" s="40"/>
      <c r="FI1101" s="40"/>
      <c r="FJ1101" s="40"/>
      <c r="FK1101" s="40"/>
      <c r="FL1101" s="40"/>
      <c r="FM1101" s="40"/>
      <c r="FN1101" s="40"/>
      <c r="FO1101" s="40"/>
      <c r="FP1101" s="40"/>
      <c r="FQ1101" s="40"/>
      <c r="FR1101" s="40"/>
      <c r="FS1101" s="40"/>
      <c r="FT1101" s="40"/>
      <c r="FU1101" s="40"/>
      <c r="FV1101" s="40"/>
      <c r="FW1101" s="40"/>
      <c r="FX1101" s="40"/>
      <c r="FY1101" s="40"/>
      <c r="FZ1101" s="40"/>
      <c r="GA1101" s="40"/>
      <c r="GB1101" s="40"/>
      <c r="GC1101" s="40"/>
      <c r="GD1101" s="40"/>
      <c r="GE1101" s="41"/>
    </row>
    <row r="1102" spans="1:187" s="25" customFormat="1" ht="20.149999999999999" customHeight="1" x14ac:dyDescent="0.35">
      <c r="A1102" s="204"/>
      <c r="B1102" s="206"/>
      <c r="C1102" s="208"/>
      <c r="D1102" s="208"/>
      <c r="E1102" s="210"/>
      <c r="F1102" s="202"/>
      <c r="G1102" s="26" t="s">
        <v>44</v>
      </c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  <c r="CX1102" s="35"/>
      <c r="CY1102" s="35"/>
      <c r="CZ1102" s="35"/>
      <c r="DA1102" s="35"/>
      <c r="DB1102" s="35"/>
      <c r="DC1102" s="35"/>
      <c r="DD1102" s="35"/>
      <c r="DE1102" s="35"/>
      <c r="DF1102" s="35"/>
      <c r="DG1102" s="35"/>
      <c r="DH1102" s="35"/>
      <c r="DI1102" s="35"/>
      <c r="DJ1102" s="35"/>
      <c r="DK1102" s="35"/>
      <c r="DL1102" s="35"/>
      <c r="DM1102" s="35"/>
      <c r="DN1102" s="35"/>
      <c r="DO1102" s="35"/>
      <c r="DP1102" s="35"/>
      <c r="DQ1102" s="35"/>
      <c r="DR1102" s="35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  <c r="FL1102" s="35"/>
      <c r="FM1102" s="35"/>
      <c r="FN1102" s="35"/>
      <c r="FO1102" s="35"/>
      <c r="FP1102" s="35"/>
      <c r="FQ1102" s="35"/>
      <c r="FR1102" s="35"/>
      <c r="FS1102" s="35"/>
      <c r="FT1102" s="35"/>
      <c r="FU1102" s="35"/>
      <c r="FV1102" s="35"/>
      <c r="FW1102" s="35"/>
      <c r="FX1102" s="35"/>
      <c r="FY1102" s="35"/>
      <c r="FZ1102" s="35"/>
      <c r="GA1102" s="35"/>
      <c r="GB1102" s="35"/>
      <c r="GC1102" s="35"/>
      <c r="GD1102" s="35"/>
      <c r="GE1102" s="42"/>
    </row>
    <row r="1103" spans="1:187" s="25" customFormat="1" ht="20.149999999999999" customHeight="1" x14ac:dyDescent="0.35">
      <c r="A1103" s="211">
        <f t="shared" si="834"/>
        <v>544</v>
      </c>
      <c r="B1103" s="213" t="str">
        <f ca="1">HYPERLINK("#"&amp;"PAINEL!"&amp;ADDRESS(ROW(PAINEL!$B$40)+$A1103,2),TRIM(INDIRECT("PAINEL!"&amp;ADDRESS(ROW(PAINEL!$B$40)+$A1103,COLUMN(LANÇAMENTOS!C1099)))))</f>
        <v/>
      </c>
      <c r="C1103" s="215" t="str">
        <f ca="1">TRIM(INDIRECT("PAINEL!"&amp;ADDRESS(ROW(PAINEL!$B$40)+$A1103,COLUMN(LANÇAMENTOS!E1099))))</f>
        <v/>
      </c>
      <c r="D1103" s="215" t="str">
        <f ca="1">TRIM(INDIRECT("PAINEL!"&amp;ADDRESS(ROW(PAINEL!$B$40)+$A1103,COLUMN(LANÇAMENTOS!K1099))))</f>
        <v/>
      </c>
      <c r="E1103" s="217"/>
      <c r="F1103" s="199" t="str">
        <f t="shared" ref="F1103" ca="1" si="874">IF(B1103&lt;&gt;"",E1103+SUM(H1103:GE1103)-SUM(H1104:GE1104),"")</f>
        <v/>
      </c>
      <c r="G1103" s="27" t="s">
        <v>43</v>
      </c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36"/>
      <c r="AR1103" s="36"/>
      <c r="AS1103" s="36"/>
      <c r="AT1103" s="36"/>
      <c r="AU1103" s="36"/>
      <c r="AV1103" s="36"/>
      <c r="AW1103" s="36"/>
      <c r="AX1103" s="36"/>
      <c r="AY1103" s="36"/>
      <c r="AZ1103" s="36"/>
      <c r="BA1103" s="36"/>
      <c r="BB1103" s="36"/>
      <c r="BC1103" s="36"/>
      <c r="BD1103" s="36"/>
      <c r="BE1103" s="36"/>
      <c r="BF1103" s="36"/>
      <c r="BG1103" s="36"/>
      <c r="BH1103" s="36"/>
      <c r="BI1103" s="36"/>
      <c r="BJ1103" s="36"/>
      <c r="BK1103" s="36"/>
      <c r="BL1103" s="36"/>
      <c r="BM1103" s="36"/>
      <c r="BN1103" s="36"/>
      <c r="BO1103" s="36"/>
      <c r="BP1103" s="36"/>
      <c r="BQ1103" s="36"/>
      <c r="BR1103" s="36"/>
      <c r="BS1103" s="36"/>
      <c r="BT1103" s="36"/>
      <c r="BU1103" s="36"/>
      <c r="BV1103" s="36"/>
      <c r="BW1103" s="36"/>
      <c r="BX1103" s="36"/>
      <c r="BY1103" s="36"/>
      <c r="BZ1103" s="36"/>
      <c r="CA1103" s="36"/>
      <c r="CB1103" s="36"/>
      <c r="CC1103" s="36"/>
      <c r="CD1103" s="36"/>
      <c r="CE1103" s="36"/>
      <c r="CF1103" s="36"/>
      <c r="CG1103" s="36"/>
      <c r="CH1103" s="36"/>
      <c r="CI1103" s="36"/>
      <c r="CJ1103" s="36"/>
      <c r="CK1103" s="36"/>
      <c r="CL1103" s="36"/>
      <c r="CM1103" s="36"/>
      <c r="CN1103" s="36"/>
      <c r="CO1103" s="36"/>
      <c r="CP1103" s="36"/>
      <c r="CQ1103" s="36"/>
      <c r="CR1103" s="36"/>
      <c r="CS1103" s="36"/>
      <c r="CT1103" s="36"/>
      <c r="CU1103" s="36"/>
      <c r="CV1103" s="36"/>
      <c r="CW1103" s="36"/>
      <c r="CX1103" s="36"/>
      <c r="CY1103" s="36"/>
      <c r="CZ1103" s="36"/>
      <c r="DA1103" s="36"/>
      <c r="DB1103" s="36"/>
      <c r="DC1103" s="36"/>
      <c r="DD1103" s="36"/>
      <c r="DE1103" s="36"/>
      <c r="DF1103" s="36"/>
      <c r="DG1103" s="36"/>
      <c r="DH1103" s="36"/>
      <c r="DI1103" s="36"/>
      <c r="DJ1103" s="36"/>
      <c r="DK1103" s="36"/>
      <c r="DL1103" s="36"/>
      <c r="DM1103" s="36"/>
      <c r="DN1103" s="36"/>
      <c r="DO1103" s="36"/>
      <c r="DP1103" s="36"/>
      <c r="DQ1103" s="36"/>
      <c r="DR1103" s="36"/>
      <c r="DS1103" s="36"/>
      <c r="DT1103" s="36"/>
      <c r="DU1103" s="36"/>
      <c r="DV1103" s="36"/>
      <c r="DW1103" s="36"/>
      <c r="DX1103" s="36"/>
      <c r="DY1103" s="36"/>
      <c r="DZ1103" s="36"/>
      <c r="EA1103" s="36"/>
      <c r="EB1103" s="36"/>
      <c r="EC1103" s="36"/>
      <c r="ED1103" s="36"/>
      <c r="EE1103" s="36"/>
      <c r="EF1103" s="36"/>
      <c r="EG1103" s="36"/>
      <c r="EH1103" s="36"/>
      <c r="EI1103" s="36"/>
      <c r="EJ1103" s="36"/>
      <c r="EK1103" s="36"/>
      <c r="EL1103" s="36"/>
      <c r="EM1103" s="36"/>
      <c r="EN1103" s="36"/>
      <c r="EO1103" s="36"/>
      <c r="EP1103" s="36"/>
      <c r="EQ1103" s="36"/>
      <c r="ER1103" s="36"/>
      <c r="ES1103" s="36"/>
      <c r="ET1103" s="36"/>
      <c r="EU1103" s="36"/>
      <c r="EV1103" s="36"/>
      <c r="EW1103" s="36"/>
      <c r="EX1103" s="36"/>
      <c r="EY1103" s="36"/>
      <c r="EZ1103" s="36"/>
      <c r="FA1103" s="36"/>
      <c r="FB1103" s="36"/>
      <c r="FC1103" s="36"/>
      <c r="FD1103" s="36"/>
      <c r="FE1103" s="36"/>
      <c r="FF1103" s="36"/>
      <c r="FG1103" s="36"/>
      <c r="FH1103" s="36"/>
      <c r="FI1103" s="36"/>
      <c r="FJ1103" s="36"/>
      <c r="FK1103" s="36"/>
      <c r="FL1103" s="36"/>
      <c r="FM1103" s="36"/>
      <c r="FN1103" s="36"/>
      <c r="FO1103" s="36"/>
      <c r="FP1103" s="36"/>
      <c r="FQ1103" s="36"/>
      <c r="FR1103" s="36"/>
      <c r="FS1103" s="36"/>
      <c r="FT1103" s="36"/>
      <c r="FU1103" s="36"/>
      <c r="FV1103" s="36"/>
      <c r="FW1103" s="36"/>
      <c r="FX1103" s="36"/>
      <c r="FY1103" s="36"/>
      <c r="FZ1103" s="36"/>
      <c r="GA1103" s="36"/>
      <c r="GB1103" s="36"/>
      <c r="GC1103" s="36"/>
      <c r="GD1103" s="36"/>
      <c r="GE1103" s="37"/>
    </row>
    <row r="1104" spans="1:187" s="25" customFormat="1" ht="20.149999999999999" customHeight="1" x14ac:dyDescent="0.35">
      <c r="A1104" s="212"/>
      <c r="B1104" s="214"/>
      <c r="C1104" s="216"/>
      <c r="D1104" s="216"/>
      <c r="E1104" s="218"/>
      <c r="F1104" s="200"/>
      <c r="G1104" s="28" t="s">
        <v>44</v>
      </c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8"/>
      <c r="BU1104" s="38"/>
      <c r="BV1104" s="38"/>
      <c r="BW1104" s="38"/>
      <c r="BX1104" s="38"/>
      <c r="BY1104" s="38"/>
      <c r="BZ1104" s="38"/>
      <c r="CA1104" s="38"/>
      <c r="CB1104" s="38"/>
      <c r="CC1104" s="38"/>
      <c r="CD1104" s="38"/>
      <c r="CE1104" s="38"/>
      <c r="CF1104" s="38"/>
      <c r="CG1104" s="38"/>
      <c r="CH1104" s="38"/>
      <c r="CI1104" s="38"/>
      <c r="CJ1104" s="38"/>
      <c r="CK1104" s="38"/>
      <c r="CL1104" s="38"/>
      <c r="CM1104" s="38"/>
      <c r="CN1104" s="38"/>
      <c r="CO1104" s="38"/>
      <c r="CP1104" s="38"/>
      <c r="CQ1104" s="38"/>
      <c r="CR1104" s="38"/>
      <c r="CS1104" s="38"/>
      <c r="CT1104" s="38"/>
      <c r="CU1104" s="38"/>
      <c r="CV1104" s="38"/>
      <c r="CW1104" s="38"/>
      <c r="CX1104" s="38"/>
      <c r="CY1104" s="38"/>
      <c r="CZ1104" s="38"/>
      <c r="DA1104" s="38"/>
      <c r="DB1104" s="38"/>
      <c r="DC1104" s="38"/>
      <c r="DD1104" s="38"/>
      <c r="DE1104" s="38"/>
      <c r="DF1104" s="38"/>
      <c r="DG1104" s="38"/>
      <c r="DH1104" s="38"/>
      <c r="DI1104" s="38"/>
      <c r="DJ1104" s="38"/>
      <c r="DK1104" s="38"/>
      <c r="DL1104" s="38"/>
      <c r="DM1104" s="38"/>
      <c r="DN1104" s="38"/>
      <c r="DO1104" s="38"/>
      <c r="DP1104" s="38"/>
      <c r="DQ1104" s="38"/>
      <c r="DR1104" s="38"/>
      <c r="DS1104" s="38"/>
      <c r="DT1104" s="38"/>
      <c r="DU1104" s="38"/>
      <c r="DV1104" s="38"/>
      <c r="DW1104" s="38"/>
      <c r="DX1104" s="38"/>
      <c r="DY1104" s="38"/>
      <c r="DZ1104" s="38"/>
      <c r="EA1104" s="38"/>
      <c r="EB1104" s="38"/>
      <c r="EC1104" s="38"/>
      <c r="ED1104" s="38"/>
      <c r="EE1104" s="38"/>
      <c r="EF1104" s="38"/>
      <c r="EG1104" s="38"/>
      <c r="EH1104" s="38"/>
      <c r="EI1104" s="38"/>
      <c r="EJ1104" s="38"/>
      <c r="EK1104" s="38"/>
      <c r="EL1104" s="38"/>
      <c r="EM1104" s="38"/>
      <c r="EN1104" s="38"/>
      <c r="EO1104" s="38"/>
      <c r="EP1104" s="38"/>
      <c r="EQ1104" s="38"/>
      <c r="ER1104" s="38"/>
      <c r="ES1104" s="38"/>
      <c r="ET1104" s="38"/>
      <c r="EU1104" s="38"/>
      <c r="EV1104" s="38"/>
      <c r="EW1104" s="38"/>
      <c r="EX1104" s="38"/>
      <c r="EY1104" s="38"/>
      <c r="EZ1104" s="38"/>
      <c r="FA1104" s="38"/>
      <c r="FB1104" s="38"/>
      <c r="FC1104" s="38"/>
      <c r="FD1104" s="38"/>
      <c r="FE1104" s="38"/>
      <c r="FF1104" s="38"/>
      <c r="FG1104" s="38"/>
      <c r="FH1104" s="38"/>
      <c r="FI1104" s="38"/>
      <c r="FJ1104" s="38"/>
      <c r="FK1104" s="38"/>
      <c r="FL1104" s="38"/>
      <c r="FM1104" s="38"/>
      <c r="FN1104" s="38"/>
      <c r="FO1104" s="38"/>
      <c r="FP1104" s="38"/>
      <c r="FQ1104" s="38"/>
      <c r="FR1104" s="38"/>
      <c r="FS1104" s="38"/>
      <c r="FT1104" s="38"/>
      <c r="FU1104" s="38"/>
      <c r="FV1104" s="38"/>
      <c r="FW1104" s="38"/>
      <c r="FX1104" s="38"/>
      <c r="FY1104" s="38"/>
      <c r="FZ1104" s="38"/>
      <c r="GA1104" s="38"/>
      <c r="GB1104" s="38"/>
      <c r="GC1104" s="38"/>
      <c r="GD1104" s="38"/>
      <c r="GE1104" s="39"/>
    </row>
    <row r="1105" spans="1:187" s="25" customFormat="1" ht="20.149999999999999" customHeight="1" x14ac:dyDescent="0.35">
      <c r="A1105" s="203">
        <f t="shared" ref="A1105" si="875">A1103+1</f>
        <v>545</v>
      </c>
      <c r="B1105" s="205" t="str">
        <f ca="1">HYPERLINK("#"&amp;"PAINEL!"&amp;ADDRESS(ROW(PAINEL!$B$40)+$A1105,2),TRIM(INDIRECT("PAINEL!"&amp;ADDRESS(ROW(PAINEL!$B$40)+$A1105,COLUMN(LANÇAMENTOS!C1101)))))</f>
        <v/>
      </c>
      <c r="C1105" s="207" t="str">
        <f ca="1">TRIM(INDIRECT("PAINEL!"&amp;ADDRESS(ROW(PAINEL!$B$40)+$A1105,COLUMN(LANÇAMENTOS!E1101))))</f>
        <v/>
      </c>
      <c r="D1105" s="207" t="str">
        <f ca="1">TRIM(INDIRECT("PAINEL!"&amp;ADDRESS(ROW(PAINEL!$B$40)+$A1105,COLUMN(LANÇAMENTOS!K1101))))</f>
        <v/>
      </c>
      <c r="E1105" s="209"/>
      <c r="F1105" s="201" t="str">
        <f t="shared" ref="F1105" ca="1" si="876">IF(B1105&lt;&gt;"",E1105+SUM(H1105:GE1105)-SUM(H1106:GE1106),"")</f>
        <v/>
      </c>
      <c r="G1105" s="29" t="s">
        <v>43</v>
      </c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  <c r="CH1105" s="40"/>
      <c r="CI1105" s="40"/>
      <c r="CJ1105" s="40"/>
      <c r="CK1105" s="40"/>
      <c r="CL1105" s="40"/>
      <c r="CM1105" s="40"/>
      <c r="CN1105" s="40"/>
      <c r="CO1105" s="40"/>
      <c r="CP1105" s="40"/>
      <c r="CQ1105" s="40"/>
      <c r="CR1105" s="40"/>
      <c r="CS1105" s="40"/>
      <c r="CT1105" s="40"/>
      <c r="CU1105" s="40"/>
      <c r="CV1105" s="40"/>
      <c r="CW1105" s="40"/>
      <c r="CX1105" s="40"/>
      <c r="CY1105" s="40"/>
      <c r="CZ1105" s="40"/>
      <c r="DA1105" s="40"/>
      <c r="DB1105" s="40"/>
      <c r="DC1105" s="40"/>
      <c r="DD1105" s="40"/>
      <c r="DE1105" s="40"/>
      <c r="DF1105" s="40"/>
      <c r="DG1105" s="40"/>
      <c r="DH1105" s="40"/>
      <c r="DI1105" s="40"/>
      <c r="DJ1105" s="40"/>
      <c r="DK1105" s="40"/>
      <c r="DL1105" s="40"/>
      <c r="DM1105" s="40"/>
      <c r="DN1105" s="40"/>
      <c r="DO1105" s="40"/>
      <c r="DP1105" s="40"/>
      <c r="DQ1105" s="40"/>
      <c r="DR1105" s="40"/>
      <c r="DS1105" s="40"/>
      <c r="DT1105" s="40"/>
      <c r="DU1105" s="40"/>
      <c r="DV1105" s="40"/>
      <c r="DW1105" s="40"/>
      <c r="DX1105" s="40"/>
      <c r="DY1105" s="40"/>
      <c r="DZ1105" s="40"/>
      <c r="EA1105" s="40"/>
      <c r="EB1105" s="40"/>
      <c r="EC1105" s="40"/>
      <c r="ED1105" s="40"/>
      <c r="EE1105" s="40"/>
      <c r="EF1105" s="40"/>
      <c r="EG1105" s="40"/>
      <c r="EH1105" s="40"/>
      <c r="EI1105" s="40"/>
      <c r="EJ1105" s="40"/>
      <c r="EK1105" s="40"/>
      <c r="EL1105" s="40"/>
      <c r="EM1105" s="40"/>
      <c r="EN1105" s="40"/>
      <c r="EO1105" s="40"/>
      <c r="EP1105" s="40"/>
      <c r="EQ1105" s="40"/>
      <c r="ER1105" s="40"/>
      <c r="ES1105" s="40"/>
      <c r="ET1105" s="40"/>
      <c r="EU1105" s="40"/>
      <c r="EV1105" s="40"/>
      <c r="EW1105" s="40"/>
      <c r="EX1105" s="40"/>
      <c r="EY1105" s="40"/>
      <c r="EZ1105" s="40"/>
      <c r="FA1105" s="40"/>
      <c r="FB1105" s="40"/>
      <c r="FC1105" s="40"/>
      <c r="FD1105" s="40"/>
      <c r="FE1105" s="40"/>
      <c r="FF1105" s="40"/>
      <c r="FG1105" s="40"/>
      <c r="FH1105" s="40"/>
      <c r="FI1105" s="40"/>
      <c r="FJ1105" s="40"/>
      <c r="FK1105" s="40"/>
      <c r="FL1105" s="40"/>
      <c r="FM1105" s="40"/>
      <c r="FN1105" s="40"/>
      <c r="FO1105" s="40"/>
      <c r="FP1105" s="40"/>
      <c r="FQ1105" s="40"/>
      <c r="FR1105" s="40"/>
      <c r="FS1105" s="40"/>
      <c r="FT1105" s="40"/>
      <c r="FU1105" s="40"/>
      <c r="FV1105" s="40"/>
      <c r="FW1105" s="40"/>
      <c r="FX1105" s="40"/>
      <c r="FY1105" s="40"/>
      <c r="FZ1105" s="40"/>
      <c r="GA1105" s="40"/>
      <c r="GB1105" s="40"/>
      <c r="GC1105" s="40"/>
      <c r="GD1105" s="40"/>
      <c r="GE1105" s="41"/>
    </row>
    <row r="1106" spans="1:187" s="25" customFormat="1" ht="20.149999999999999" customHeight="1" x14ac:dyDescent="0.35">
      <c r="A1106" s="204"/>
      <c r="B1106" s="206"/>
      <c r="C1106" s="208"/>
      <c r="D1106" s="208"/>
      <c r="E1106" s="210"/>
      <c r="F1106" s="202"/>
      <c r="G1106" s="26" t="s">
        <v>44</v>
      </c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  <c r="FL1106" s="35"/>
      <c r="FM1106" s="35"/>
      <c r="FN1106" s="35"/>
      <c r="FO1106" s="35"/>
      <c r="FP1106" s="35"/>
      <c r="FQ1106" s="35"/>
      <c r="FR1106" s="35"/>
      <c r="FS1106" s="35"/>
      <c r="FT1106" s="35"/>
      <c r="FU1106" s="35"/>
      <c r="FV1106" s="35"/>
      <c r="FW1106" s="35"/>
      <c r="FX1106" s="35"/>
      <c r="FY1106" s="35"/>
      <c r="FZ1106" s="35"/>
      <c r="GA1106" s="35"/>
      <c r="GB1106" s="35"/>
      <c r="GC1106" s="35"/>
      <c r="GD1106" s="35"/>
      <c r="GE1106" s="42"/>
    </row>
    <row r="1107" spans="1:187" s="25" customFormat="1" ht="20.149999999999999" customHeight="1" x14ac:dyDescent="0.35">
      <c r="A1107" s="211">
        <f t="shared" si="834"/>
        <v>546</v>
      </c>
      <c r="B1107" s="213" t="str">
        <f ca="1">HYPERLINK("#"&amp;"PAINEL!"&amp;ADDRESS(ROW(PAINEL!$B$40)+$A1107,2),TRIM(INDIRECT("PAINEL!"&amp;ADDRESS(ROW(PAINEL!$B$40)+$A1107,COLUMN(LANÇAMENTOS!C1103)))))</f>
        <v/>
      </c>
      <c r="C1107" s="215" t="str">
        <f ca="1">TRIM(INDIRECT("PAINEL!"&amp;ADDRESS(ROW(PAINEL!$B$40)+$A1107,COLUMN(LANÇAMENTOS!E1103))))</f>
        <v/>
      </c>
      <c r="D1107" s="215" t="str">
        <f ca="1">TRIM(INDIRECT("PAINEL!"&amp;ADDRESS(ROW(PAINEL!$B$40)+$A1107,COLUMN(LANÇAMENTOS!K1103))))</f>
        <v/>
      </c>
      <c r="E1107" s="217"/>
      <c r="F1107" s="199" t="str">
        <f t="shared" ref="F1107" ca="1" si="877">IF(B1107&lt;&gt;"",E1107+SUM(H1107:GE1107)-SUM(H1108:GE1108),"")</f>
        <v/>
      </c>
      <c r="G1107" s="27" t="s">
        <v>43</v>
      </c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36"/>
      <c r="AR1107" s="36"/>
      <c r="AS1107" s="36"/>
      <c r="AT1107" s="36"/>
      <c r="AU1107" s="36"/>
      <c r="AV1107" s="36"/>
      <c r="AW1107" s="36"/>
      <c r="AX1107" s="36"/>
      <c r="AY1107" s="36"/>
      <c r="AZ1107" s="36"/>
      <c r="BA1107" s="36"/>
      <c r="BB1107" s="36"/>
      <c r="BC1107" s="36"/>
      <c r="BD1107" s="36"/>
      <c r="BE1107" s="36"/>
      <c r="BF1107" s="36"/>
      <c r="BG1107" s="36"/>
      <c r="BH1107" s="36"/>
      <c r="BI1107" s="36"/>
      <c r="BJ1107" s="36"/>
      <c r="BK1107" s="36"/>
      <c r="BL1107" s="36"/>
      <c r="BM1107" s="36"/>
      <c r="BN1107" s="36"/>
      <c r="BO1107" s="36"/>
      <c r="BP1107" s="36"/>
      <c r="BQ1107" s="36"/>
      <c r="BR1107" s="36"/>
      <c r="BS1107" s="36"/>
      <c r="BT1107" s="36"/>
      <c r="BU1107" s="36"/>
      <c r="BV1107" s="36"/>
      <c r="BW1107" s="36"/>
      <c r="BX1107" s="36"/>
      <c r="BY1107" s="36"/>
      <c r="BZ1107" s="36"/>
      <c r="CA1107" s="36"/>
      <c r="CB1107" s="36"/>
      <c r="CC1107" s="36"/>
      <c r="CD1107" s="36"/>
      <c r="CE1107" s="36"/>
      <c r="CF1107" s="36"/>
      <c r="CG1107" s="36"/>
      <c r="CH1107" s="36"/>
      <c r="CI1107" s="36"/>
      <c r="CJ1107" s="36"/>
      <c r="CK1107" s="36"/>
      <c r="CL1107" s="36"/>
      <c r="CM1107" s="36"/>
      <c r="CN1107" s="36"/>
      <c r="CO1107" s="36"/>
      <c r="CP1107" s="36"/>
      <c r="CQ1107" s="36"/>
      <c r="CR1107" s="36"/>
      <c r="CS1107" s="36"/>
      <c r="CT1107" s="36"/>
      <c r="CU1107" s="36"/>
      <c r="CV1107" s="36"/>
      <c r="CW1107" s="36"/>
      <c r="CX1107" s="36"/>
      <c r="CY1107" s="36"/>
      <c r="CZ1107" s="36"/>
      <c r="DA1107" s="36"/>
      <c r="DB1107" s="36"/>
      <c r="DC1107" s="36"/>
      <c r="DD1107" s="36"/>
      <c r="DE1107" s="36"/>
      <c r="DF1107" s="36"/>
      <c r="DG1107" s="36"/>
      <c r="DH1107" s="36"/>
      <c r="DI1107" s="36"/>
      <c r="DJ1107" s="36"/>
      <c r="DK1107" s="36"/>
      <c r="DL1107" s="36"/>
      <c r="DM1107" s="36"/>
      <c r="DN1107" s="36"/>
      <c r="DO1107" s="36"/>
      <c r="DP1107" s="36"/>
      <c r="DQ1107" s="36"/>
      <c r="DR1107" s="36"/>
      <c r="DS1107" s="36"/>
      <c r="DT1107" s="36"/>
      <c r="DU1107" s="36"/>
      <c r="DV1107" s="36"/>
      <c r="DW1107" s="36"/>
      <c r="DX1107" s="36"/>
      <c r="DY1107" s="36"/>
      <c r="DZ1107" s="36"/>
      <c r="EA1107" s="36"/>
      <c r="EB1107" s="36"/>
      <c r="EC1107" s="36"/>
      <c r="ED1107" s="36"/>
      <c r="EE1107" s="36"/>
      <c r="EF1107" s="36"/>
      <c r="EG1107" s="36"/>
      <c r="EH1107" s="36"/>
      <c r="EI1107" s="36"/>
      <c r="EJ1107" s="36"/>
      <c r="EK1107" s="36"/>
      <c r="EL1107" s="36"/>
      <c r="EM1107" s="36"/>
      <c r="EN1107" s="36"/>
      <c r="EO1107" s="36"/>
      <c r="EP1107" s="36"/>
      <c r="EQ1107" s="36"/>
      <c r="ER1107" s="36"/>
      <c r="ES1107" s="36"/>
      <c r="ET1107" s="36"/>
      <c r="EU1107" s="36"/>
      <c r="EV1107" s="36"/>
      <c r="EW1107" s="36"/>
      <c r="EX1107" s="36"/>
      <c r="EY1107" s="36"/>
      <c r="EZ1107" s="36"/>
      <c r="FA1107" s="36"/>
      <c r="FB1107" s="36"/>
      <c r="FC1107" s="36"/>
      <c r="FD1107" s="36"/>
      <c r="FE1107" s="36"/>
      <c r="FF1107" s="36"/>
      <c r="FG1107" s="36"/>
      <c r="FH1107" s="36"/>
      <c r="FI1107" s="36"/>
      <c r="FJ1107" s="36"/>
      <c r="FK1107" s="36"/>
      <c r="FL1107" s="36"/>
      <c r="FM1107" s="36"/>
      <c r="FN1107" s="36"/>
      <c r="FO1107" s="36"/>
      <c r="FP1107" s="36"/>
      <c r="FQ1107" s="36"/>
      <c r="FR1107" s="36"/>
      <c r="FS1107" s="36"/>
      <c r="FT1107" s="36"/>
      <c r="FU1107" s="36"/>
      <c r="FV1107" s="36"/>
      <c r="FW1107" s="36"/>
      <c r="FX1107" s="36"/>
      <c r="FY1107" s="36"/>
      <c r="FZ1107" s="36"/>
      <c r="GA1107" s="36"/>
      <c r="GB1107" s="36"/>
      <c r="GC1107" s="36"/>
      <c r="GD1107" s="36"/>
      <c r="GE1107" s="37"/>
    </row>
    <row r="1108" spans="1:187" s="25" customFormat="1" ht="20.149999999999999" customHeight="1" x14ac:dyDescent="0.35">
      <c r="A1108" s="212"/>
      <c r="B1108" s="214"/>
      <c r="C1108" s="216"/>
      <c r="D1108" s="216"/>
      <c r="E1108" s="218"/>
      <c r="F1108" s="200"/>
      <c r="G1108" s="28" t="s">
        <v>44</v>
      </c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  <c r="FL1108" s="38"/>
      <c r="FM1108" s="38"/>
      <c r="FN1108" s="38"/>
      <c r="FO1108" s="38"/>
      <c r="FP1108" s="38"/>
      <c r="FQ1108" s="38"/>
      <c r="FR1108" s="38"/>
      <c r="FS1108" s="38"/>
      <c r="FT1108" s="38"/>
      <c r="FU1108" s="38"/>
      <c r="FV1108" s="38"/>
      <c r="FW1108" s="38"/>
      <c r="FX1108" s="38"/>
      <c r="FY1108" s="38"/>
      <c r="FZ1108" s="38"/>
      <c r="GA1108" s="38"/>
      <c r="GB1108" s="38"/>
      <c r="GC1108" s="38"/>
      <c r="GD1108" s="38"/>
      <c r="GE1108" s="39"/>
    </row>
    <row r="1109" spans="1:187" s="25" customFormat="1" ht="20.149999999999999" customHeight="1" x14ac:dyDescent="0.35">
      <c r="A1109" s="203">
        <f t="shared" ref="A1109" si="878">A1107+1</f>
        <v>547</v>
      </c>
      <c r="B1109" s="205" t="str">
        <f ca="1">HYPERLINK("#"&amp;"PAINEL!"&amp;ADDRESS(ROW(PAINEL!$B$40)+$A1109,2),TRIM(INDIRECT("PAINEL!"&amp;ADDRESS(ROW(PAINEL!$B$40)+$A1109,COLUMN(LANÇAMENTOS!C1105)))))</f>
        <v/>
      </c>
      <c r="C1109" s="207" t="str">
        <f ca="1">TRIM(INDIRECT("PAINEL!"&amp;ADDRESS(ROW(PAINEL!$B$40)+$A1109,COLUMN(LANÇAMENTOS!E1105))))</f>
        <v/>
      </c>
      <c r="D1109" s="207" t="str">
        <f ca="1">TRIM(INDIRECT("PAINEL!"&amp;ADDRESS(ROW(PAINEL!$B$40)+$A1109,COLUMN(LANÇAMENTOS!K1105))))</f>
        <v/>
      </c>
      <c r="E1109" s="209"/>
      <c r="F1109" s="201" t="str">
        <f t="shared" ref="F1109" ca="1" si="879">IF(B1109&lt;&gt;"",E1109+SUM(H1109:GE1109)-SUM(H1110:GE1110),"")</f>
        <v/>
      </c>
      <c r="G1109" s="29" t="s">
        <v>43</v>
      </c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  <c r="EL1109" s="40"/>
      <c r="EM1109" s="40"/>
      <c r="EN1109" s="40"/>
      <c r="EO1109" s="40"/>
      <c r="EP1109" s="40"/>
      <c r="EQ1109" s="40"/>
      <c r="ER1109" s="40"/>
      <c r="ES1109" s="40"/>
      <c r="ET1109" s="40"/>
      <c r="EU1109" s="40"/>
      <c r="EV1109" s="40"/>
      <c r="EW1109" s="40"/>
      <c r="EX1109" s="40"/>
      <c r="EY1109" s="40"/>
      <c r="EZ1109" s="40"/>
      <c r="FA1109" s="40"/>
      <c r="FB1109" s="40"/>
      <c r="FC1109" s="40"/>
      <c r="FD1109" s="40"/>
      <c r="FE1109" s="40"/>
      <c r="FF1109" s="40"/>
      <c r="FG1109" s="40"/>
      <c r="FH1109" s="40"/>
      <c r="FI1109" s="40"/>
      <c r="FJ1109" s="40"/>
      <c r="FK1109" s="40"/>
      <c r="FL1109" s="40"/>
      <c r="FM1109" s="40"/>
      <c r="FN1109" s="40"/>
      <c r="FO1109" s="40"/>
      <c r="FP1109" s="40"/>
      <c r="FQ1109" s="40"/>
      <c r="FR1109" s="40"/>
      <c r="FS1109" s="40"/>
      <c r="FT1109" s="40"/>
      <c r="FU1109" s="40"/>
      <c r="FV1109" s="40"/>
      <c r="FW1109" s="40"/>
      <c r="FX1109" s="40"/>
      <c r="FY1109" s="40"/>
      <c r="FZ1109" s="40"/>
      <c r="GA1109" s="40"/>
      <c r="GB1109" s="40"/>
      <c r="GC1109" s="40"/>
      <c r="GD1109" s="40"/>
      <c r="GE1109" s="41"/>
    </row>
    <row r="1110" spans="1:187" s="25" customFormat="1" ht="20.149999999999999" customHeight="1" x14ac:dyDescent="0.35">
      <c r="A1110" s="204"/>
      <c r="B1110" s="206"/>
      <c r="C1110" s="208"/>
      <c r="D1110" s="208"/>
      <c r="E1110" s="210"/>
      <c r="F1110" s="202"/>
      <c r="G1110" s="26" t="s">
        <v>44</v>
      </c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F1110" s="35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  <c r="DM1110" s="35"/>
      <c r="DN1110" s="35"/>
      <c r="DO1110" s="35"/>
      <c r="DP1110" s="35"/>
      <c r="DQ1110" s="35"/>
      <c r="DR1110" s="35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  <c r="FL1110" s="35"/>
      <c r="FM1110" s="35"/>
      <c r="FN1110" s="35"/>
      <c r="FO1110" s="35"/>
      <c r="FP1110" s="35"/>
      <c r="FQ1110" s="35"/>
      <c r="FR1110" s="35"/>
      <c r="FS1110" s="35"/>
      <c r="FT1110" s="35"/>
      <c r="FU1110" s="35"/>
      <c r="FV1110" s="35"/>
      <c r="FW1110" s="35"/>
      <c r="FX1110" s="35"/>
      <c r="FY1110" s="35"/>
      <c r="FZ1110" s="35"/>
      <c r="GA1110" s="35"/>
      <c r="GB1110" s="35"/>
      <c r="GC1110" s="35"/>
      <c r="GD1110" s="35"/>
      <c r="GE1110" s="42"/>
    </row>
    <row r="1111" spans="1:187" s="25" customFormat="1" ht="20.149999999999999" customHeight="1" x14ac:dyDescent="0.35">
      <c r="A1111" s="211">
        <f t="shared" si="834"/>
        <v>548</v>
      </c>
      <c r="B1111" s="213" t="str">
        <f ca="1">HYPERLINK("#"&amp;"PAINEL!"&amp;ADDRESS(ROW(PAINEL!$B$40)+$A1111,2),TRIM(INDIRECT("PAINEL!"&amp;ADDRESS(ROW(PAINEL!$B$40)+$A1111,COLUMN(LANÇAMENTOS!C1107)))))</f>
        <v/>
      </c>
      <c r="C1111" s="215" t="str">
        <f ca="1">TRIM(INDIRECT("PAINEL!"&amp;ADDRESS(ROW(PAINEL!$B$40)+$A1111,COLUMN(LANÇAMENTOS!E1107))))</f>
        <v/>
      </c>
      <c r="D1111" s="215" t="str">
        <f ca="1">TRIM(INDIRECT("PAINEL!"&amp;ADDRESS(ROW(PAINEL!$B$40)+$A1111,COLUMN(LANÇAMENTOS!K1107))))</f>
        <v/>
      </c>
      <c r="E1111" s="217"/>
      <c r="F1111" s="199" t="str">
        <f t="shared" ref="F1111" ca="1" si="880">IF(B1111&lt;&gt;"",E1111+SUM(H1111:GE1111)-SUM(H1112:GE1112),"")</f>
        <v/>
      </c>
      <c r="G1111" s="27" t="s">
        <v>43</v>
      </c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36"/>
      <c r="AR1111" s="36"/>
      <c r="AS1111" s="36"/>
      <c r="AT1111" s="36"/>
      <c r="AU1111" s="36"/>
      <c r="AV1111" s="36"/>
      <c r="AW1111" s="36"/>
      <c r="AX1111" s="36"/>
      <c r="AY1111" s="36"/>
      <c r="AZ1111" s="36"/>
      <c r="BA1111" s="36"/>
      <c r="BB1111" s="36"/>
      <c r="BC1111" s="36"/>
      <c r="BD1111" s="36"/>
      <c r="BE1111" s="36"/>
      <c r="BF1111" s="36"/>
      <c r="BG1111" s="36"/>
      <c r="BH1111" s="36"/>
      <c r="BI1111" s="36"/>
      <c r="BJ1111" s="36"/>
      <c r="BK1111" s="36"/>
      <c r="BL1111" s="36"/>
      <c r="BM1111" s="36"/>
      <c r="BN1111" s="36"/>
      <c r="BO1111" s="36"/>
      <c r="BP1111" s="36"/>
      <c r="BQ1111" s="36"/>
      <c r="BR1111" s="36"/>
      <c r="BS1111" s="36"/>
      <c r="BT1111" s="36"/>
      <c r="BU1111" s="36"/>
      <c r="BV1111" s="36"/>
      <c r="BW1111" s="36"/>
      <c r="BX1111" s="36"/>
      <c r="BY1111" s="36"/>
      <c r="BZ1111" s="36"/>
      <c r="CA1111" s="36"/>
      <c r="CB1111" s="36"/>
      <c r="CC1111" s="36"/>
      <c r="CD1111" s="36"/>
      <c r="CE1111" s="36"/>
      <c r="CF1111" s="36"/>
      <c r="CG1111" s="36"/>
      <c r="CH1111" s="36"/>
      <c r="CI1111" s="36"/>
      <c r="CJ1111" s="36"/>
      <c r="CK1111" s="36"/>
      <c r="CL1111" s="36"/>
      <c r="CM1111" s="36"/>
      <c r="CN1111" s="36"/>
      <c r="CO1111" s="36"/>
      <c r="CP1111" s="36"/>
      <c r="CQ1111" s="36"/>
      <c r="CR1111" s="36"/>
      <c r="CS1111" s="36"/>
      <c r="CT1111" s="36"/>
      <c r="CU1111" s="36"/>
      <c r="CV1111" s="36"/>
      <c r="CW1111" s="36"/>
      <c r="CX1111" s="36"/>
      <c r="CY1111" s="36"/>
      <c r="CZ1111" s="36"/>
      <c r="DA1111" s="36"/>
      <c r="DB1111" s="36"/>
      <c r="DC1111" s="36"/>
      <c r="DD1111" s="36"/>
      <c r="DE1111" s="36"/>
      <c r="DF1111" s="36"/>
      <c r="DG1111" s="36"/>
      <c r="DH1111" s="36"/>
      <c r="DI1111" s="36"/>
      <c r="DJ1111" s="36"/>
      <c r="DK1111" s="36"/>
      <c r="DL1111" s="36"/>
      <c r="DM1111" s="36"/>
      <c r="DN1111" s="36"/>
      <c r="DO1111" s="36"/>
      <c r="DP1111" s="36"/>
      <c r="DQ1111" s="36"/>
      <c r="DR1111" s="36"/>
      <c r="DS1111" s="36"/>
      <c r="DT1111" s="36"/>
      <c r="DU1111" s="36"/>
      <c r="DV1111" s="36"/>
      <c r="DW1111" s="36"/>
      <c r="DX1111" s="36"/>
      <c r="DY1111" s="36"/>
      <c r="DZ1111" s="36"/>
      <c r="EA1111" s="36"/>
      <c r="EB1111" s="36"/>
      <c r="EC1111" s="36"/>
      <c r="ED1111" s="36"/>
      <c r="EE1111" s="36"/>
      <c r="EF1111" s="36"/>
      <c r="EG1111" s="36"/>
      <c r="EH1111" s="36"/>
      <c r="EI1111" s="36"/>
      <c r="EJ1111" s="36"/>
      <c r="EK1111" s="36"/>
      <c r="EL1111" s="36"/>
      <c r="EM1111" s="36"/>
      <c r="EN1111" s="36"/>
      <c r="EO1111" s="36"/>
      <c r="EP1111" s="36"/>
      <c r="EQ1111" s="36"/>
      <c r="ER1111" s="36"/>
      <c r="ES1111" s="36"/>
      <c r="ET1111" s="36"/>
      <c r="EU1111" s="36"/>
      <c r="EV1111" s="36"/>
      <c r="EW1111" s="36"/>
      <c r="EX1111" s="36"/>
      <c r="EY1111" s="36"/>
      <c r="EZ1111" s="36"/>
      <c r="FA1111" s="36"/>
      <c r="FB1111" s="36"/>
      <c r="FC1111" s="36"/>
      <c r="FD1111" s="36"/>
      <c r="FE1111" s="36"/>
      <c r="FF1111" s="36"/>
      <c r="FG1111" s="36"/>
      <c r="FH1111" s="36"/>
      <c r="FI1111" s="36"/>
      <c r="FJ1111" s="36"/>
      <c r="FK1111" s="36"/>
      <c r="FL1111" s="36"/>
      <c r="FM1111" s="36"/>
      <c r="FN1111" s="36"/>
      <c r="FO1111" s="36"/>
      <c r="FP1111" s="36"/>
      <c r="FQ1111" s="36"/>
      <c r="FR1111" s="36"/>
      <c r="FS1111" s="36"/>
      <c r="FT1111" s="36"/>
      <c r="FU1111" s="36"/>
      <c r="FV1111" s="36"/>
      <c r="FW1111" s="36"/>
      <c r="FX1111" s="36"/>
      <c r="FY1111" s="36"/>
      <c r="FZ1111" s="36"/>
      <c r="GA1111" s="36"/>
      <c r="GB1111" s="36"/>
      <c r="GC1111" s="36"/>
      <c r="GD1111" s="36"/>
      <c r="GE1111" s="37"/>
    </row>
    <row r="1112" spans="1:187" s="25" customFormat="1" ht="20.149999999999999" customHeight="1" x14ac:dyDescent="0.35">
      <c r="A1112" s="212"/>
      <c r="B1112" s="214"/>
      <c r="C1112" s="216"/>
      <c r="D1112" s="216"/>
      <c r="E1112" s="218"/>
      <c r="F1112" s="200"/>
      <c r="G1112" s="28" t="s">
        <v>44</v>
      </c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  <c r="BF1112" s="38"/>
      <c r="BG1112" s="38"/>
      <c r="BH1112" s="38"/>
      <c r="BI1112" s="38"/>
      <c r="BJ1112" s="38"/>
      <c r="BK1112" s="38"/>
      <c r="BL1112" s="38"/>
      <c r="BM1112" s="38"/>
      <c r="BN1112" s="38"/>
      <c r="BO1112" s="38"/>
      <c r="BP1112" s="38"/>
      <c r="BQ1112" s="38"/>
      <c r="BR1112" s="38"/>
      <c r="BS1112" s="38"/>
      <c r="BT1112" s="38"/>
      <c r="BU1112" s="38"/>
      <c r="BV1112" s="38"/>
      <c r="BW1112" s="38"/>
      <c r="BX1112" s="38"/>
      <c r="BY1112" s="38"/>
      <c r="BZ1112" s="38"/>
      <c r="CA1112" s="38"/>
      <c r="CB1112" s="38"/>
      <c r="CC1112" s="38"/>
      <c r="CD1112" s="38"/>
      <c r="CE1112" s="38"/>
      <c r="CF1112" s="38"/>
      <c r="CG1112" s="38"/>
      <c r="CH1112" s="38"/>
      <c r="CI1112" s="38"/>
      <c r="CJ1112" s="38"/>
      <c r="CK1112" s="38"/>
      <c r="CL1112" s="38"/>
      <c r="CM1112" s="38"/>
      <c r="CN1112" s="38"/>
      <c r="CO1112" s="38"/>
      <c r="CP1112" s="38"/>
      <c r="CQ1112" s="38"/>
      <c r="CR1112" s="38"/>
      <c r="CS1112" s="38"/>
      <c r="CT1112" s="38"/>
      <c r="CU1112" s="38"/>
      <c r="CV1112" s="38"/>
      <c r="CW1112" s="38"/>
      <c r="CX1112" s="38"/>
      <c r="CY1112" s="38"/>
      <c r="CZ1112" s="38"/>
      <c r="DA1112" s="38"/>
      <c r="DB1112" s="38"/>
      <c r="DC1112" s="38"/>
      <c r="DD1112" s="38"/>
      <c r="DE1112" s="38"/>
      <c r="DF1112" s="38"/>
      <c r="DG1112" s="38"/>
      <c r="DH1112" s="38"/>
      <c r="DI1112" s="38"/>
      <c r="DJ1112" s="38"/>
      <c r="DK1112" s="38"/>
      <c r="DL1112" s="38"/>
      <c r="DM1112" s="38"/>
      <c r="DN1112" s="38"/>
      <c r="DO1112" s="38"/>
      <c r="DP1112" s="38"/>
      <c r="DQ1112" s="38"/>
      <c r="DR1112" s="38"/>
      <c r="DS1112" s="38"/>
      <c r="DT1112" s="38"/>
      <c r="DU1112" s="38"/>
      <c r="DV1112" s="38"/>
      <c r="DW1112" s="38"/>
      <c r="DX1112" s="38"/>
      <c r="DY1112" s="38"/>
      <c r="DZ1112" s="38"/>
      <c r="EA1112" s="38"/>
      <c r="EB1112" s="38"/>
      <c r="EC1112" s="38"/>
      <c r="ED1112" s="38"/>
      <c r="EE1112" s="38"/>
      <c r="EF1112" s="38"/>
      <c r="EG1112" s="38"/>
      <c r="EH1112" s="38"/>
      <c r="EI1112" s="38"/>
      <c r="EJ1112" s="38"/>
      <c r="EK1112" s="38"/>
      <c r="EL1112" s="38"/>
      <c r="EM1112" s="38"/>
      <c r="EN1112" s="38"/>
      <c r="EO1112" s="38"/>
      <c r="EP1112" s="38"/>
      <c r="EQ1112" s="38"/>
      <c r="ER1112" s="38"/>
      <c r="ES1112" s="38"/>
      <c r="ET1112" s="38"/>
      <c r="EU1112" s="38"/>
      <c r="EV1112" s="38"/>
      <c r="EW1112" s="38"/>
      <c r="EX1112" s="38"/>
      <c r="EY1112" s="38"/>
      <c r="EZ1112" s="38"/>
      <c r="FA1112" s="38"/>
      <c r="FB1112" s="38"/>
      <c r="FC1112" s="38"/>
      <c r="FD1112" s="38"/>
      <c r="FE1112" s="38"/>
      <c r="FF1112" s="38"/>
      <c r="FG1112" s="38"/>
      <c r="FH1112" s="38"/>
      <c r="FI1112" s="38"/>
      <c r="FJ1112" s="38"/>
      <c r="FK1112" s="38"/>
      <c r="FL1112" s="38"/>
      <c r="FM1112" s="38"/>
      <c r="FN1112" s="38"/>
      <c r="FO1112" s="38"/>
      <c r="FP1112" s="38"/>
      <c r="FQ1112" s="38"/>
      <c r="FR1112" s="38"/>
      <c r="FS1112" s="38"/>
      <c r="FT1112" s="38"/>
      <c r="FU1112" s="38"/>
      <c r="FV1112" s="38"/>
      <c r="FW1112" s="38"/>
      <c r="FX1112" s="38"/>
      <c r="FY1112" s="38"/>
      <c r="FZ1112" s="38"/>
      <c r="GA1112" s="38"/>
      <c r="GB1112" s="38"/>
      <c r="GC1112" s="38"/>
      <c r="GD1112" s="38"/>
      <c r="GE1112" s="39"/>
    </row>
    <row r="1113" spans="1:187" s="25" customFormat="1" ht="20.149999999999999" customHeight="1" x14ac:dyDescent="0.35">
      <c r="A1113" s="203">
        <f t="shared" ref="A1113" si="881">A1111+1</f>
        <v>549</v>
      </c>
      <c r="B1113" s="205" t="str">
        <f ca="1">HYPERLINK("#"&amp;"PAINEL!"&amp;ADDRESS(ROW(PAINEL!$B$40)+$A1113,2),TRIM(INDIRECT("PAINEL!"&amp;ADDRESS(ROW(PAINEL!$B$40)+$A1113,COLUMN(LANÇAMENTOS!C1109)))))</f>
        <v/>
      </c>
      <c r="C1113" s="207" t="str">
        <f ca="1">TRIM(INDIRECT("PAINEL!"&amp;ADDRESS(ROW(PAINEL!$B$40)+$A1113,COLUMN(LANÇAMENTOS!E1109))))</f>
        <v/>
      </c>
      <c r="D1113" s="207" t="str">
        <f ca="1">TRIM(INDIRECT("PAINEL!"&amp;ADDRESS(ROW(PAINEL!$B$40)+$A1113,COLUMN(LANÇAMENTOS!K1109))))</f>
        <v/>
      </c>
      <c r="E1113" s="209"/>
      <c r="F1113" s="201" t="str">
        <f t="shared" ref="F1113" ca="1" si="882">IF(B1113&lt;&gt;"",E1113+SUM(H1113:GE1113)-SUM(H1114:GE1114),"")</f>
        <v/>
      </c>
      <c r="G1113" s="29" t="s">
        <v>43</v>
      </c>
      <c r="H1113" s="40"/>
      <c r="I1113" s="40"/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  <c r="CH1113" s="40"/>
      <c r="CI1113" s="40"/>
      <c r="CJ1113" s="40"/>
      <c r="CK1113" s="40"/>
      <c r="CL1113" s="40"/>
      <c r="CM1113" s="40"/>
      <c r="CN1113" s="40"/>
      <c r="CO1113" s="40"/>
      <c r="CP1113" s="40"/>
      <c r="CQ1113" s="40"/>
      <c r="CR1113" s="40"/>
      <c r="CS1113" s="40"/>
      <c r="CT1113" s="40"/>
      <c r="CU1113" s="40"/>
      <c r="CV1113" s="40"/>
      <c r="CW1113" s="40"/>
      <c r="CX1113" s="40"/>
      <c r="CY1113" s="40"/>
      <c r="CZ1113" s="40"/>
      <c r="DA1113" s="40"/>
      <c r="DB1113" s="40"/>
      <c r="DC1113" s="40"/>
      <c r="DD1113" s="40"/>
      <c r="DE1113" s="40"/>
      <c r="DF1113" s="40"/>
      <c r="DG1113" s="40"/>
      <c r="DH1113" s="40"/>
      <c r="DI1113" s="40"/>
      <c r="DJ1113" s="40"/>
      <c r="DK1113" s="40"/>
      <c r="DL1113" s="40"/>
      <c r="DM1113" s="40"/>
      <c r="DN1113" s="40"/>
      <c r="DO1113" s="40"/>
      <c r="DP1113" s="40"/>
      <c r="DQ1113" s="40"/>
      <c r="DR1113" s="40"/>
      <c r="DS1113" s="40"/>
      <c r="DT1113" s="40"/>
      <c r="DU1113" s="40"/>
      <c r="DV1113" s="40"/>
      <c r="DW1113" s="40"/>
      <c r="DX1113" s="40"/>
      <c r="DY1113" s="40"/>
      <c r="DZ1113" s="40"/>
      <c r="EA1113" s="40"/>
      <c r="EB1113" s="40"/>
      <c r="EC1113" s="40"/>
      <c r="ED1113" s="40"/>
      <c r="EE1113" s="40"/>
      <c r="EF1113" s="40"/>
      <c r="EG1113" s="40"/>
      <c r="EH1113" s="40"/>
      <c r="EI1113" s="40"/>
      <c r="EJ1113" s="40"/>
      <c r="EK1113" s="40"/>
      <c r="EL1113" s="40"/>
      <c r="EM1113" s="40"/>
      <c r="EN1113" s="40"/>
      <c r="EO1113" s="40"/>
      <c r="EP1113" s="40"/>
      <c r="EQ1113" s="40"/>
      <c r="ER1113" s="40"/>
      <c r="ES1113" s="40"/>
      <c r="ET1113" s="40"/>
      <c r="EU1113" s="40"/>
      <c r="EV1113" s="40"/>
      <c r="EW1113" s="40"/>
      <c r="EX1113" s="40"/>
      <c r="EY1113" s="40"/>
      <c r="EZ1113" s="40"/>
      <c r="FA1113" s="40"/>
      <c r="FB1113" s="40"/>
      <c r="FC1113" s="40"/>
      <c r="FD1113" s="40"/>
      <c r="FE1113" s="40"/>
      <c r="FF1113" s="40"/>
      <c r="FG1113" s="40"/>
      <c r="FH1113" s="40"/>
      <c r="FI1113" s="40"/>
      <c r="FJ1113" s="40"/>
      <c r="FK1113" s="40"/>
      <c r="FL1113" s="40"/>
      <c r="FM1113" s="40"/>
      <c r="FN1113" s="40"/>
      <c r="FO1113" s="40"/>
      <c r="FP1113" s="40"/>
      <c r="FQ1113" s="40"/>
      <c r="FR1113" s="40"/>
      <c r="FS1113" s="40"/>
      <c r="FT1113" s="40"/>
      <c r="FU1113" s="40"/>
      <c r="FV1113" s="40"/>
      <c r="FW1113" s="40"/>
      <c r="FX1113" s="40"/>
      <c r="FY1113" s="40"/>
      <c r="FZ1113" s="40"/>
      <c r="GA1113" s="40"/>
      <c r="GB1113" s="40"/>
      <c r="GC1113" s="40"/>
      <c r="GD1113" s="40"/>
      <c r="GE1113" s="41"/>
    </row>
    <row r="1114" spans="1:187" s="25" customFormat="1" ht="20.149999999999999" customHeight="1" x14ac:dyDescent="0.35">
      <c r="A1114" s="204"/>
      <c r="B1114" s="206"/>
      <c r="C1114" s="208"/>
      <c r="D1114" s="208"/>
      <c r="E1114" s="210"/>
      <c r="F1114" s="202"/>
      <c r="G1114" s="26" t="s">
        <v>44</v>
      </c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  <c r="DM1114" s="35"/>
      <c r="DN1114" s="35"/>
      <c r="DO1114" s="35"/>
      <c r="DP1114" s="35"/>
      <c r="DQ1114" s="35"/>
      <c r="DR1114" s="35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  <c r="FL1114" s="35"/>
      <c r="FM1114" s="35"/>
      <c r="FN1114" s="35"/>
      <c r="FO1114" s="35"/>
      <c r="FP1114" s="35"/>
      <c r="FQ1114" s="35"/>
      <c r="FR1114" s="35"/>
      <c r="FS1114" s="35"/>
      <c r="FT1114" s="35"/>
      <c r="FU1114" s="35"/>
      <c r="FV1114" s="35"/>
      <c r="FW1114" s="35"/>
      <c r="FX1114" s="35"/>
      <c r="FY1114" s="35"/>
      <c r="FZ1114" s="35"/>
      <c r="GA1114" s="35"/>
      <c r="GB1114" s="35"/>
      <c r="GC1114" s="35"/>
      <c r="GD1114" s="35"/>
      <c r="GE1114" s="42"/>
    </row>
    <row r="1115" spans="1:187" s="25" customFormat="1" ht="20.149999999999999" customHeight="1" x14ac:dyDescent="0.35">
      <c r="A1115" s="211">
        <f t="shared" ref="A1115:A1175" si="883">A1113+1</f>
        <v>550</v>
      </c>
      <c r="B1115" s="213" t="str">
        <f ca="1">HYPERLINK("#"&amp;"PAINEL!"&amp;ADDRESS(ROW(PAINEL!$B$40)+$A1115,2),TRIM(INDIRECT("PAINEL!"&amp;ADDRESS(ROW(PAINEL!$B$40)+$A1115,COLUMN(LANÇAMENTOS!C1111)))))</f>
        <v/>
      </c>
      <c r="C1115" s="215" t="str">
        <f ca="1">TRIM(INDIRECT("PAINEL!"&amp;ADDRESS(ROW(PAINEL!$B$40)+$A1115,COLUMN(LANÇAMENTOS!E1111))))</f>
        <v/>
      </c>
      <c r="D1115" s="215" t="str">
        <f ca="1">TRIM(INDIRECT("PAINEL!"&amp;ADDRESS(ROW(PAINEL!$B$40)+$A1115,COLUMN(LANÇAMENTOS!K1111))))</f>
        <v/>
      </c>
      <c r="E1115" s="217"/>
      <c r="F1115" s="199" t="str">
        <f t="shared" ref="F1115" ca="1" si="884">IF(B1115&lt;&gt;"",E1115+SUM(H1115:GE1115)-SUM(H1116:GE1116),"")</f>
        <v/>
      </c>
      <c r="G1115" s="27" t="s">
        <v>43</v>
      </c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36"/>
      <c r="AR1115" s="36"/>
      <c r="AS1115" s="36"/>
      <c r="AT1115" s="36"/>
      <c r="AU1115" s="36"/>
      <c r="AV1115" s="36"/>
      <c r="AW1115" s="36"/>
      <c r="AX1115" s="36"/>
      <c r="AY1115" s="36"/>
      <c r="AZ1115" s="36"/>
      <c r="BA1115" s="36"/>
      <c r="BB1115" s="36"/>
      <c r="BC1115" s="36"/>
      <c r="BD1115" s="36"/>
      <c r="BE1115" s="36"/>
      <c r="BF1115" s="36"/>
      <c r="BG1115" s="36"/>
      <c r="BH1115" s="36"/>
      <c r="BI1115" s="36"/>
      <c r="BJ1115" s="36"/>
      <c r="BK1115" s="36"/>
      <c r="BL1115" s="36"/>
      <c r="BM1115" s="36"/>
      <c r="BN1115" s="36"/>
      <c r="BO1115" s="36"/>
      <c r="BP1115" s="36"/>
      <c r="BQ1115" s="36"/>
      <c r="BR1115" s="36"/>
      <c r="BS1115" s="36"/>
      <c r="BT1115" s="36"/>
      <c r="BU1115" s="36"/>
      <c r="BV1115" s="36"/>
      <c r="BW1115" s="36"/>
      <c r="BX1115" s="36"/>
      <c r="BY1115" s="36"/>
      <c r="BZ1115" s="36"/>
      <c r="CA1115" s="36"/>
      <c r="CB1115" s="36"/>
      <c r="CC1115" s="36"/>
      <c r="CD1115" s="36"/>
      <c r="CE1115" s="36"/>
      <c r="CF1115" s="36"/>
      <c r="CG1115" s="36"/>
      <c r="CH1115" s="36"/>
      <c r="CI1115" s="36"/>
      <c r="CJ1115" s="36"/>
      <c r="CK1115" s="36"/>
      <c r="CL1115" s="36"/>
      <c r="CM1115" s="36"/>
      <c r="CN1115" s="36"/>
      <c r="CO1115" s="36"/>
      <c r="CP1115" s="36"/>
      <c r="CQ1115" s="36"/>
      <c r="CR1115" s="36"/>
      <c r="CS1115" s="36"/>
      <c r="CT1115" s="36"/>
      <c r="CU1115" s="36"/>
      <c r="CV1115" s="36"/>
      <c r="CW1115" s="36"/>
      <c r="CX1115" s="36"/>
      <c r="CY1115" s="36"/>
      <c r="CZ1115" s="36"/>
      <c r="DA1115" s="36"/>
      <c r="DB1115" s="36"/>
      <c r="DC1115" s="36"/>
      <c r="DD1115" s="36"/>
      <c r="DE1115" s="36"/>
      <c r="DF1115" s="36"/>
      <c r="DG1115" s="36"/>
      <c r="DH1115" s="36"/>
      <c r="DI1115" s="36"/>
      <c r="DJ1115" s="36"/>
      <c r="DK1115" s="36"/>
      <c r="DL1115" s="36"/>
      <c r="DM1115" s="36"/>
      <c r="DN1115" s="36"/>
      <c r="DO1115" s="36"/>
      <c r="DP1115" s="36"/>
      <c r="DQ1115" s="36"/>
      <c r="DR1115" s="36"/>
      <c r="DS1115" s="36"/>
      <c r="DT1115" s="36"/>
      <c r="DU1115" s="36"/>
      <c r="DV1115" s="36"/>
      <c r="DW1115" s="36"/>
      <c r="DX1115" s="36"/>
      <c r="DY1115" s="36"/>
      <c r="DZ1115" s="36"/>
      <c r="EA1115" s="36"/>
      <c r="EB1115" s="36"/>
      <c r="EC1115" s="36"/>
      <c r="ED1115" s="36"/>
      <c r="EE1115" s="36"/>
      <c r="EF1115" s="36"/>
      <c r="EG1115" s="36"/>
      <c r="EH1115" s="36"/>
      <c r="EI1115" s="36"/>
      <c r="EJ1115" s="36"/>
      <c r="EK1115" s="36"/>
      <c r="EL1115" s="36"/>
      <c r="EM1115" s="36"/>
      <c r="EN1115" s="36"/>
      <c r="EO1115" s="36"/>
      <c r="EP1115" s="36"/>
      <c r="EQ1115" s="36"/>
      <c r="ER1115" s="36"/>
      <c r="ES1115" s="36"/>
      <c r="ET1115" s="36"/>
      <c r="EU1115" s="36"/>
      <c r="EV1115" s="36"/>
      <c r="EW1115" s="36"/>
      <c r="EX1115" s="36"/>
      <c r="EY1115" s="36"/>
      <c r="EZ1115" s="36"/>
      <c r="FA1115" s="36"/>
      <c r="FB1115" s="36"/>
      <c r="FC1115" s="36"/>
      <c r="FD1115" s="36"/>
      <c r="FE1115" s="36"/>
      <c r="FF1115" s="36"/>
      <c r="FG1115" s="36"/>
      <c r="FH1115" s="36"/>
      <c r="FI1115" s="36"/>
      <c r="FJ1115" s="36"/>
      <c r="FK1115" s="36"/>
      <c r="FL1115" s="36"/>
      <c r="FM1115" s="36"/>
      <c r="FN1115" s="36"/>
      <c r="FO1115" s="36"/>
      <c r="FP1115" s="36"/>
      <c r="FQ1115" s="36"/>
      <c r="FR1115" s="36"/>
      <c r="FS1115" s="36"/>
      <c r="FT1115" s="36"/>
      <c r="FU1115" s="36"/>
      <c r="FV1115" s="36"/>
      <c r="FW1115" s="36"/>
      <c r="FX1115" s="36"/>
      <c r="FY1115" s="36"/>
      <c r="FZ1115" s="36"/>
      <c r="GA1115" s="36"/>
      <c r="GB1115" s="36"/>
      <c r="GC1115" s="36"/>
      <c r="GD1115" s="36"/>
      <c r="GE1115" s="37"/>
    </row>
    <row r="1116" spans="1:187" s="25" customFormat="1" ht="20.149999999999999" customHeight="1" x14ac:dyDescent="0.35">
      <c r="A1116" s="212"/>
      <c r="B1116" s="214"/>
      <c r="C1116" s="216"/>
      <c r="D1116" s="216"/>
      <c r="E1116" s="218"/>
      <c r="F1116" s="200"/>
      <c r="G1116" s="28" t="s">
        <v>44</v>
      </c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38"/>
      <c r="BR1116" s="38"/>
      <c r="BS1116" s="38"/>
      <c r="BT1116" s="38"/>
      <c r="BU1116" s="38"/>
      <c r="BV1116" s="38"/>
      <c r="BW1116" s="38"/>
      <c r="BX1116" s="38"/>
      <c r="BY1116" s="38"/>
      <c r="BZ1116" s="38"/>
      <c r="CA1116" s="38"/>
      <c r="CB1116" s="38"/>
      <c r="CC1116" s="38"/>
      <c r="CD1116" s="38"/>
      <c r="CE1116" s="38"/>
      <c r="CF1116" s="38"/>
      <c r="CG1116" s="38"/>
      <c r="CH1116" s="38"/>
      <c r="CI1116" s="38"/>
      <c r="CJ1116" s="38"/>
      <c r="CK1116" s="38"/>
      <c r="CL1116" s="38"/>
      <c r="CM1116" s="38"/>
      <c r="CN1116" s="38"/>
      <c r="CO1116" s="38"/>
      <c r="CP1116" s="38"/>
      <c r="CQ1116" s="38"/>
      <c r="CR1116" s="38"/>
      <c r="CS1116" s="38"/>
      <c r="CT1116" s="38"/>
      <c r="CU1116" s="38"/>
      <c r="CV1116" s="38"/>
      <c r="CW1116" s="38"/>
      <c r="CX1116" s="38"/>
      <c r="CY1116" s="38"/>
      <c r="CZ1116" s="38"/>
      <c r="DA1116" s="38"/>
      <c r="DB1116" s="38"/>
      <c r="DC1116" s="38"/>
      <c r="DD1116" s="38"/>
      <c r="DE1116" s="38"/>
      <c r="DF1116" s="38"/>
      <c r="DG1116" s="38"/>
      <c r="DH1116" s="38"/>
      <c r="DI1116" s="38"/>
      <c r="DJ1116" s="38"/>
      <c r="DK1116" s="38"/>
      <c r="DL1116" s="38"/>
      <c r="DM1116" s="38"/>
      <c r="DN1116" s="38"/>
      <c r="DO1116" s="38"/>
      <c r="DP1116" s="38"/>
      <c r="DQ1116" s="38"/>
      <c r="DR1116" s="38"/>
      <c r="DS1116" s="38"/>
      <c r="DT1116" s="38"/>
      <c r="DU1116" s="38"/>
      <c r="DV1116" s="38"/>
      <c r="DW1116" s="38"/>
      <c r="DX1116" s="38"/>
      <c r="DY1116" s="38"/>
      <c r="DZ1116" s="38"/>
      <c r="EA1116" s="38"/>
      <c r="EB1116" s="38"/>
      <c r="EC1116" s="38"/>
      <c r="ED1116" s="38"/>
      <c r="EE1116" s="38"/>
      <c r="EF1116" s="38"/>
      <c r="EG1116" s="38"/>
      <c r="EH1116" s="38"/>
      <c r="EI1116" s="38"/>
      <c r="EJ1116" s="38"/>
      <c r="EK1116" s="38"/>
      <c r="EL1116" s="38"/>
      <c r="EM1116" s="38"/>
      <c r="EN1116" s="38"/>
      <c r="EO1116" s="38"/>
      <c r="EP1116" s="38"/>
      <c r="EQ1116" s="38"/>
      <c r="ER1116" s="38"/>
      <c r="ES1116" s="38"/>
      <c r="ET1116" s="38"/>
      <c r="EU1116" s="38"/>
      <c r="EV1116" s="38"/>
      <c r="EW1116" s="38"/>
      <c r="EX1116" s="38"/>
      <c r="EY1116" s="38"/>
      <c r="EZ1116" s="38"/>
      <c r="FA1116" s="38"/>
      <c r="FB1116" s="38"/>
      <c r="FC1116" s="38"/>
      <c r="FD1116" s="38"/>
      <c r="FE1116" s="38"/>
      <c r="FF1116" s="38"/>
      <c r="FG1116" s="38"/>
      <c r="FH1116" s="38"/>
      <c r="FI1116" s="38"/>
      <c r="FJ1116" s="38"/>
      <c r="FK1116" s="38"/>
      <c r="FL1116" s="38"/>
      <c r="FM1116" s="38"/>
      <c r="FN1116" s="38"/>
      <c r="FO1116" s="38"/>
      <c r="FP1116" s="38"/>
      <c r="FQ1116" s="38"/>
      <c r="FR1116" s="38"/>
      <c r="FS1116" s="38"/>
      <c r="FT1116" s="38"/>
      <c r="FU1116" s="38"/>
      <c r="FV1116" s="38"/>
      <c r="FW1116" s="38"/>
      <c r="FX1116" s="38"/>
      <c r="FY1116" s="38"/>
      <c r="FZ1116" s="38"/>
      <c r="GA1116" s="38"/>
      <c r="GB1116" s="38"/>
      <c r="GC1116" s="38"/>
      <c r="GD1116" s="38"/>
      <c r="GE1116" s="39"/>
    </row>
    <row r="1117" spans="1:187" s="25" customFormat="1" ht="20.149999999999999" customHeight="1" x14ac:dyDescent="0.35">
      <c r="A1117" s="203">
        <f t="shared" ref="A1117" si="885">A1115+1</f>
        <v>551</v>
      </c>
      <c r="B1117" s="205" t="str">
        <f ca="1">HYPERLINK("#"&amp;"PAINEL!"&amp;ADDRESS(ROW(PAINEL!$B$40)+$A1117,2),TRIM(INDIRECT("PAINEL!"&amp;ADDRESS(ROW(PAINEL!$B$40)+$A1117,COLUMN(LANÇAMENTOS!C1113)))))</f>
        <v/>
      </c>
      <c r="C1117" s="207" t="str">
        <f ca="1">TRIM(INDIRECT("PAINEL!"&amp;ADDRESS(ROW(PAINEL!$B$40)+$A1117,COLUMN(LANÇAMENTOS!E1113))))</f>
        <v/>
      </c>
      <c r="D1117" s="207" t="str">
        <f ca="1">TRIM(INDIRECT("PAINEL!"&amp;ADDRESS(ROW(PAINEL!$B$40)+$A1117,COLUMN(LANÇAMENTOS!K1113))))</f>
        <v/>
      </c>
      <c r="E1117" s="209"/>
      <c r="F1117" s="201" t="str">
        <f t="shared" ref="F1117" ca="1" si="886">IF(B1117&lt;&gt;"",E1117+SUM(H1117:GE1117)-SUM(H1118:GE1118),"")</f>
        <v/>
      </c>
      <c r="G1117" s="29" t="s">
        <v>43</v>
      </c>
      <c r="H1117" s="40"/>
      <c r="I1117" s="40"/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  <c r="CH1117" s="40"/>
      <c r="CI1117" s="40"/>
      <c r="CJ1117" s="40"/>
      <c r="CK1117" s="40"/>
      <c r="CL1117" s="40"/>
      <c r="CM1117" s="40"/>
      <c r="CN1117" s="40"/>
      <c r="CO1117" s="40"/>
      <c r="CP1117" s="40"/>
      <c r="CQ1117" s="40"/>
      <c r="CR1117" s="40"/>
      <c r="CS1117" s="40"/>
      <c r="CT1117" s="40"/>
      <c r="CU1117" s="40"/>
      <c r="CV1117" s="40"/>
      <c r="CW1117" s="40"/>
      <c r="CX1117" s="40"/>
      <c r="CY1117" s="40"/>
      <c r="CZ1117" s="40"/>
      <c r="DA1117" s="40"/>
      <c r="DB1117" s="40"/>
      <c r="DC1117" s="40"/>
      <c r="DD1117" s="40"/>
      <c r="DE1117" s="40"/>
      <c r="DF1117" s="40"/>
      <c r="DG1117" s="40"/>
      <c r="DH1117" s="40"/>
      <c r="DI1117" s="40"/>
      <c r="DJ1117" s="40"/>
      <c r="DK1117" s="40"/>
      <c r="DL1117" s="40"/>
      <c r="DM1117" s="40"/>
      <c r="DN1117" s="40"/>
      <c r="DO1117" s="40"/>
      <c r="DP1117" s="40"/>
      <c r="DQ1117" s="40"/>
      <c r="DR1117" s="40"/>
      <c r="DS1117" s="40"/>
      <c r="DT1117" s="40"/>
      <c r="DU1117" s="40"/>
      <c r="DV1117" s="40"/>
      <c r="DW1117" s="40"/>
      <c r="DX1117" s="40"/>
      <c r="DY1117" s="40"/>
      <c r="DZ1117" s="40"/>
      <c r="EA1117" s="40"/>
      <c r="EB1117" s="40"/>
      <c r="EC1117" s="40"/>
      <c r="ED1117" s="40"/>
      <c r="EE1117" s="40"/>
      <c r="EF1117" s="40"/>
      <c r="EG1117" s="40"/>
      <c r="EH1117" s="40"/>
      <c r="EI1117" s="40"/>
      <c r="EJ1117" s="40"/>
      <c r="EK1117" s="40"/>
      <c r="EL1117" s="40"/>
      <c r="EM1117" s="40"/>
      <c r="EN1117" s="40"/>
      <c r="EO1117" s="40"/>
      <c r="EP1117" s="40"/>
      <c r="EQ1117" s="40"/>
      <c r="ER1117" s="40"/>
      <c r="ES1117" s="40"/>
      <c r="ET1117" s="40"/>
      <c r="EU1117" s="40"/>
      <c r="EV1117" s="40"/>
      <c r="EW1117" s="40"/>
      <c r="EX1117" s="40"/>
      <c r="EY1117" s="40"/>
      <c r="EZ1117" s="40"/>
      <c r="FA1117" s="40"/>
      <c r="FB1117" s="40"/>
      <c r="FC1117" s="40"/>
      <c r="FD1117" s="40"/>
      <c r="FE1117" s="40"/>
      <c r="FF1117" s="40"/>
      <c r="FG1117" s="40"/>
      <c r="FH1117" s="40"/>
      <c r="FI1117" s="40"/>
      <c r="FJ1117" s="40"/>
      <c r="FK1117" s="40"/>
      <c r="FL1117" s="40"/>
      <c r="FM1117" s="40"/>
      <c r="FN1117" s="40"/>
      <c r="FO1117" s="40"/>
      <c r="FP1117" s="40"/>
      <c r="FQ1117" s="40"/>
      <c r="FR1117" s="40"/>
      <c r="FS1117" s="40"/>
      <c r="FT1117" s="40"/>
      <c r="FU1117" s="40"/>
      <c r="FV1117" s="40"/>
      <c r="FW1117" s="40"/>
      <c r="FX1117" s="40"/>
      <c r="FY1117" s="40"/>
      <c r="FZ1117" s="40"/>
      <c r="GA1117" s="40"/>
      <c r="GB1117" s="40"/>
      <c r="GC1117" s="40"/>
      <c r="GD1117" s="40"/>
      <c r="GE1117" s="41"/>
    </row>
    <row r="1118" spans="1:187" s="25" customFormat="1" ht="20.149999999999999" customHeight="1" x14ac:dyDescent="0.35">
      <c r="A1118" s="204"/>
      <c r="B1118" s="206"/>
      <c r="C1118" s="208"/>
      <c r="D1118" s="208"/>
      <c r="E1118" s="210"/>
      <c r="F1118" s="202"/>
      <c r="G1118" s="26" t="s">
        <v>44</v>
      </c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  <c r="DM1118" s="35"/>
      <c r="DN1118" s="35"/>
      <c r="DO1118" s="35"/>
      <c r="DP1118" s="35"/>
      <c r="DQ1118" s="35"/>
      <c r="DR1118" s="35"/>
      <c r="DS1118" s="35"/>
      <c r="DT1118" s="35"/>
      <c r="DU1118" s="35"/>
      <c r="DV1118" s="35"/>
      <c r="DW1118" s="35"/>
      <c r="DX1118" s="35"/>
      <c r="DY1118" s="35"/>
      <c r="DZ1118" s="35"/>
      <c r="EA1118" s="35"/>
      <c r="EB1118" s="35"/>
      <c r="EC1118" s="35"/>
      <c r="ED1118" s="35"/>
      <c r="EE1118" s="35"/>
      <c r="EF1118" s="35"/>
      <c r="EG1118" s="35"/>
      <c r="EH1118" s="35"/>
      <c r="EI1118" s="35"/>
      <c r="EJ1118" s="35"/>
      <c r="EK1118" s="35"/>
      <c r="EL1118" s="35"/>
      <c r="EM1118" s="35"/>
      <c r="EN1118" s="35"/>
      <c r="EO1118" s="35"/>
      <c r="EP1118" s="35"/>
      <c r="EQ1118" s="35"/>
      <c r="ER1118" s="35"/>
      <c r="ES1118" s="35"/>
      <c r="ET1118" s="35"/>
      <c r="EU1118" s="35"/>
      <c r="EV1118" s="35"/>
      <c r="EW1118" s="35"/>
      <c r="EX1118" s="35"/>
      <c r="EY1118" s="35"/>
      <c r="EZ1118" s="35"/>
      <c r="FA1118" s="35"/>
      <c r="FB1118" s="35"/>
      <c r="FC1118" s="35"/>
      <c r="FD1118" s="35"/>
      <c r="FE1118" s="35"/>
      <c r="FF1118" s="35"/>
      <c r="FG1118" s="35"/>
      <c r="FH1118" s="35"/>
      <c r="FI1118" s="35"/>
      <c r="FJ1118" s="35"/>
      <c r="FK1118" s="35"/>
      <c r="FL1118" s="35"/>
      <c r="FM1118" s="35"/>
      <c r="FN1118" s="35"/>
      <c r="FO1118" s="35"/>
      <c r="FP1118" s="35"/>
      <c r="FQ1118" s="35"/>
      <c r="FR1118" s="35"/>
      <c r="FS1118" s="35"/>
      <c r="FT1118" s="35"/>
      <c r="FU1118" s="35"/>
      <c r="FV1118" s="35"/>
      <c r="FW1118" s="35"/>
      <c r="FX1118" s="35"/>
      <c r="FY1118" s="35"/>
      <c r="FZ1118" s="35"/>
      <c r="GA1118" s="35"/>
      <c r="GB1118" s="35"/>
      <c r="GC1118" s="35"/>
      <c r="GD1118" s="35"/>
      <c r="GE1118" s="42"/>
    </row>
    <row r="1119" spans="1:187" s="25" customFormat="1" ht="20.149999999999999" customHeight="1" x14ac:dyDescent="0.35">
      <c r="A1119" s="211">
        <f t="shared" si="883"/>
        <v>552</v>
      </c>
      <c r="B1119" s="213" t="str">
        <f ca="1">HYPERLINK("#"&amp;"PAINEL!"&amp;ADDRESS(ROW(PAINEL!$B$40)+$A1119,2),TRIM(INDIRECT("PAINEL!"&amp;ADDRESS(ROW(PAINEL!$B$40)+$A1119,COLUMN(LANÇAMENTOS!C1115)))))</f>
        <v/>
      </c>
      <c r="C1119" s="215" t="str">
        <f ca="1">TRIM(INDIRECT("PAINEL!"&amp;ADDRESS(ROW(PAINEL!$B$40)+$A1119,COLUMN(LANÇAMENTOS!E1115))))</f>
        <v/>
      </c>
      <c r="D1119" s="215" t="str">
        <f ca="1">TRIM(INDIRECT("PAINEL!"&amp;ADDRESS(ROW(PAINEL!$B$40)+$A1119,COLUMN(LANÇAMENTOS!K1115))))</f>
        <v/>
      </c>
      <c r="E1119" s="217"/>
      <c r="F1119" s="199" t="str">
        <f t="shared" ref="F1119" ca="1" si="887">IF(B1119&lt;&gt;"",E1119+SUM(H1119:GE1119)-SUM(H1120:GE1120),"")</f>
        <v/>
      </c>
      <c r="G1119" s="27" t="s">
        <v>43</v>
      </c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36"/>
      <c r="AR1119" s="36"/>
      <c r="AS1119" s="36"/>
      <c r="AT1119" s="36"/>
      <c r="AU1119" s="36"/>
      <c r="AV1119" s="36"/>
      <c r="AW1119" s="36"/>
      <c r="AX1119" s="36"/>
      <c r="AY1119" s="36"/>
      <c r="AZ1119" s="36"/>
      <c r="BA1119" s="36"/>
      <c r="BB1119" s="36"/>
      <c r="BC1119" s="36"/>
      <c r="BD1119" s="36"/>
      <c r="BE1119" s="36"/>
      <c r="BF1119" s="36"/>
      <c r="BG1119" s="36"/>
      <c r="BH1119" s="36"/>
      <c r="BI1119" s="36"/>
      <c r="BJ1119" s="36"/>
      <c r="BK1119" s="36"/>
      <c r="BL1119" s="36"/>
      <c r="BM1119" s="36"/>
      <c r="BN1119" s="36"/>
      <c r="BO1119" s="36"/>
      <c r="BP1119" s="36"/>
      <c r="BQ1119" s="36"/>
      <c r="BR1119" s="36"/>
      <c r="BS1119" s="36"/>
      <c r="BT1119" s="36"/>
      <c r="BU1119" s="36"/>
      <c r="BV1119" s="36"/>
      <c r="BW1119" s="36"/>
      <c r="BX1119" s="36"/>
      <c r="BY1119" s="36"/>
      <c r="BZ1119" s="36"/>
      <c r="CA1119" s="36"/>
      <c r="CB1119" s="36"/>
      <c r="CC1119" s="36"/>
      <c r="CD1119" s="36"/>
      <c r="CE1119" s="36"/>
      <c r="CF1119" s="36"/>
      <c r="CG1119" s="36"/>
      <c r="CH1119" s="36"/>
      <c r="CI1119" s="36"/>
      <c r="CJ1119" s="36"/>
      <c r="CK1119" s="36"/>
      <c r="CL1119" s="36"/>
      <c r="CM1119" s="36"/>
      <c r="CN1119" s="36"/>
      <c r="CO1119" s="36"/>
      <c r="CP1119" s="36"/>
      <c r="CQ1119" s="36"/>
      <c r="CR1119" s="36"/>
      <c r="CS1119" s="36"/>
      <c r="CT1119" s="36"/>
      <c r="CU1119" s="36"/>
      <c r="CV1119" s="36"/>
      <c r="CW1119" s="36"/>
      <c r="CX1119" s="36"/>
      <c r="CY1119" s="36"/>
      <c r="CZ1119" s="36"/>
      <c r="DA1119" s="36"/>
      <c r="DB1119" s="36"/>
      <c r="DC1119" s="36"/>
      <c r="DD1119" s="36"/>
      <c r="DE1119" s="36"/>
      <c r="DF1119" s="36"/>
      <c r="DG1119" s="36"/>
      <c r="DH1119" s="36"/>
      <c r="DI1119" s="36"/>
      <c r="DJ1119" s="36"/>
      <c r="DK1119" s="36"/>
      <c r="DL1119" s="36"/>
      <c r="DM1119" s="36"/>
      <c r="DN1119" s="36"/>
      <c r="DO1119" s="36"/>
      <c r="DP1119" s="36"/>
      <c r="DQ1119" s="36"/>
      <c r="DR1119" s="36"/>
      <c r="DS1119" s="36"/>
      <c r="DT1119" s="36"/>
      <c r="DU1119" s="36"/>
      <c r="DV1119" s="36"/>
      <c r="DW1119" s="36"/>
      <c r="DX1119" s="36"/>
      <c r="DY1119" s="36"/>
      <c r="DZ1119" s="36"/>
      <c r="EA1119" s="36"/>
      <c r="EB1119" s="36"/>
      <c r="EC1119" s="36"/>
      <c r="ED1119" s="36"/>
      <c r="EE1119" s="36"/>
      <c r="EF1119" s="36"/>
      <c r="EG1119" s="36"/>
      <c r="EH1119" s="36"/>
      <c r="EI1119" s="36"/>
      <c r="EJ1119" s="36"/>
      <c r="EK1119" s="36"/>
      <c r="EL1119" s="36"/>
      <c r="EM1119" s="36"/>
      <c r="EN1119" s="36"/>
      <c r="EO1119" s="36"/>
      <c r="EP1119" s="36"/>
      <c r="EQ1119" s="36"/>
      <c r="ER1119" s="36"/>
      <c r="ES1119" s="36"/>
      <c r="ET1119" s="36"/>
      <c r="EU1119" s="36"/>
      <c r="EV1119" s="36"/>
      <c r="EW1119" s="36"/>
      <c r="EX1119" s="36"/>
      <c r="EY1119" s="36"/>
      <c r="EZ1119" s="36"/>
      <c r="FA1119" s="36"/>
      <c r="FB1119" s="36"/>
      <c r="FC1119" s="36"/>
      <c r="FD1119" s="36"/>
      <c r="FE1119" s="36"/>
      <c r="FF1119" s="36"/>
      <c r="FG1119" s="36"/>
      <c r="FH1119" s="36"/>
      <c r="FI1119" s="36"/>
      <c r="FJ1119" s="36"/>
      <c r="FK1119" s="36"/>
      <c r="FL1119" s="36"/>
      <c r="FM1119" s="36"/>
      <c r="FN1119" s="36"/>
      <c r="FO1119" s="36"/>
      <c r="FP1119" s="36"/>
      <c r="FQ1119" s="36"/>
      <c r="FR1119" s="36"/>
      <c r="FS1119" s="36"/>
      <c r="FT1119" s="36"/>
      <c r="FU1119" s="36"/>
      <c r="FV1119" s="36"/>
      <c r="FW1119" s="36"/>
      <c r="FX1119" s="36"/>
      <c r="FY1119" s="36"/>
      <c r="FZ1119" s="36"/>
      <c r="GA1119" s="36"/>
      <c r="GB1119" s="36"/>
      <c r="GC1119" s="36"/>
      <c r="GD1119" s="36"/>
      <c r="GE1119" s="37"/>
    </row>
    <row r="1120" spans="1:187" s="25" customFormat="1" ht="20.149999999999999" customHeight="1" x14ac:dyDescent="0.35">
      <c r="A1120" s="212"/>
      <c r="B1120" s="214"/>
      <c r="C1120" s="216"/>
      <c r="D1120" s="216"/>
      <c r="E1120" s="218"/>
      <c r="F1120" s="200"/>
      <c r="G1120" s="28" t="s">
        <v>44</v>
      </c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38"/>
      <c r="CM1120" s="38"/>
      <c r="CN1120" s="38"/>
      <c r="CO1120" s="38"/>
      <c r="CP1120" s="38"/>
      <c r="CQ1120" s="38"/>
      <c r="CR1120" s="38"/>
      <c r="CS1120" s="38"/>
      <c r="CT1120" s="38"/>
      <c r="CU1120" s="38"/>
      <c r="CV1120" s="38"/>
      <c r="CW1120" s="38"/>
      <c r="CX1120" s="38"/>
      <c r="CY1120" s="38"/>
      <c r="CZ1120" s="38"/>
      <c r="DA1120" s="38"/>
      <c r="DB1120" s="38"/>
      <c r="DC1120" s="38"/>
      <c r="DD1120" s="38"/>
      <c r="DE1120" s="38"/>
      <c r="DF1120" s="38"/>
      <c r="DG1120" s="38"/>
      <c r="DH1120" s="38"/>
      <c r="DI1120" s="38"/>
      <c r="DJ1120" s="38"/>
      <c r="DK1120" s="38"/>
      <c r="DL1120" s="38"/>
      <c r="DM1120" s="38"/>
      <c r="DN1120" s="38"/>
      <c r="DO1120" s="38"/>
      <c r="DP1120" s="38"/>
      <c r="DQ1120" s="38"/>
      <c r="DR1120" s="38"/>
      <c r="DS1120" s="38"/>
      <c r="DT1120" s="38"/>
      <c r="DU1120" s="38"/>
      <c r="DV1120" s="38"/>
      <c r="DW1120" s="38"/>
      <c r="DX1120" s="38"/>
      <c r="DY1120" s="38"/>
      <c r="DZ1120" s="38"/>
      <c r="EA1120" s="38"/>
      <c r="EB1120" s="38"/>
      <c r="EC1120" s="38"/>
      <c r="ED1120" s="38"/>
      <c r="EE1120" s="38"/>
      <c r="EF1120" s="38"/>
      <c r="EG1120" s="38"/>
      <c r="EH1120" s="38"/>
      <c r="EI1120" s="38"/>
      <c r="EJ1120" s="38"/>
      <c r="EK1120" s="38"/>
      <c r="EL1120" s="38"/>
      <c r="EM1120" s="38"/>
      <c r="EN1120" s="38"/>
      <c r="EO1120" s="38"/>
      <c r="EP1120" s="38"/>
      <c r="EQ1120" s="38"/>
      <c r="ER1120" s="38"/>
      <c r="ES1120" s="38"/>
      <c r="ET1120" s="38"/>
      <c r="EU1120" s="38"/>
      <c r="EV1120" s="38"/>
      <c r="EW1120" s="38"/>
      <c r="EX1120" s="38"/>
      <c r="EY1120" s="38"/>
      <c r="EZ1120" s="38"/>
      <c r="FA1120" s="38"/>
      <c r="FB1120" s="38"/>
      <c r="FC1120" s="38"/>
      <c r="FD1120" s="38"/>
      <c r="FE1120" s="38"/>
      <c r="FF1120" s="38"/>
      <c r="FG1120" s="38"/>
      <c r="FH1120" s="38"/>
      <c r="FI1120" s="38"/>
      <c r="FJ1120" s="38"/>
      <c r="FK1120" s="38"/>
      <c r="FL1120" s="38"/>
      <c r="FM1120" s="38"/>
      <c r="FN1120" s="38"/>
      <c r="FO1120" s="38"/>
      <c r="FP1120" s="38"/>
      <c r="FQ1120" s="38"/>
      <c r="FR1120" s="38"/>
      <c r="FS1120" s="38"/>
      <c r="FT1120" s="38"/>
      <c r="FU1120" s="38"/>
      <c r="FV1120" s="38"/>
      <c r="FW1120" s="38"/>
      <c r="FX1120" s="38"/>
      <c r="FY1120" s="38"/>
      <c r="FZ1120" s="38"/>
      <c r="GA1120" s="38"/>
      <c r="GB1120" s="38"/>
      <c r="GC1120" s="38"/>
      <c r="GD1120" s="38"/>
      <c r="GE1120" s="39"/>
    </row>
    <row r="1121" spans="1:187" s="25" customFormat="1" ht="20.149999999999999" customHeight="1" x14ac:dyDescent="0.35">
      <c r="A1121" s="203">
        <f t="shared" ref="A1121" si="888">A1119+1</f>
        <v>553</v>
      </c>
      <c r="B1121" s="205" t="str">
        <f ca="1">HYPERLINK("#"&amp;"PAINEL!"&amp;ADDRESS(ROW(PAINEL!$B$40)+$A1121,2),TRIM(INDIRECT("PAINEL!"&amp;ADDRESS(ROW(PAINEL!$B$40)+$A1121,COLUMN(LANÇAMENTOS!C1117)))))</f>
        <v/>
      </c>
      <c r="C1121" s="207" t="str">
        <f ca="1">TRIM(INDIRECT("PAINEL!"&amp;ADDRESS(ROW(PAINEL!$B$40)+$A1121,COLUMN(LANÇAMENTOS!E1117))))</f>
        <v/>
      </c>
      <c r="D1121" s="207" t="str">
        <f ca="1">TRIM(INDIRECT("PAINEL!"&amp;ADDRESS(ROW(PAINEL!$B$40)+$A1121,COLUMN(LANÇAMENTOS!K1117))))</f>
        <v/>
      </c>
      <c r="E1121" s="209"/>
      <c r="F1121" s="201" t="str">
        <f t="shared" ref="F1121" ca="1" si="889">IF(B1121&lt;&gt;"",E1121+SUM(H1121:GE1121)-SUM(H1122:GE1122),"")</f>
        <v/>
      </c>
      <c r="G1121" s="29" t="s">
        <v>43</v>
      </c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  <c r="CH1121" s="40"/>
      <c r="CI1121" s="40"/>
      <c r="CJ1121" s="40"/>
      <c r="CK1121" s="40"/>
      <c r="CL1121" s="40"/>
      <c r="CM1121" s="40"/>
      <c r="CN1121" s="40"/>
      <c r="CO1121" s="40"/>
      <c r="CP1121" s="40"/>
      <c r="CQ1121" s="40"/>
      <c r="CR1121" s="40"/>
      <c r="CS1121" s="40"/>
      <c r="CT1121" s="40"/>
      <c r="CU1121" s="40"/>
      <c r="CV1121" s="40"/>
      <c r="CW1121" s="40"/>
      <c r="CX1121" s="40"/>
      <c r="CY1121" s="40"/>
      <c r="CZ1121" s="40"/>
      <c r="DA1121" s="40"/>
      <c r="DB1121" s="40"/>
      <c r="DC1121" s="40"/>
      <c r="DD1121" s="40"/>
      <c r="DE1121" s="40"/>
      <c r="DF1121" s="40"/>
      <c r="DG1121" s="40"/>
      <c r="DH1121" s="40"/>
      <c r="DI1121" s="40"/>
      <c r="DJ1121" s="40"/>
      <c r="DK1121" s="40"/>
      <c r="DL1121" s="40"/>
      <c r="DM1121" s="40"/>
      <c r="DN1121" s="40"/>
      <c r="DO1121" s="40"/>
      <c r="DP1121" s="40"/>
      <c r="DQ1121" s="40"/>
      <c r="DR1121" s="40"/>
      <c r="DS1121" s="40"/>
      <c r="DT1121" s="40"/>
      <c r="DU1121" s="40"/>
      <c r="DV1121" s="40"/>
      <c r="DW1121" s="40"/>
      <c r="DX1121" s="40"/>
      <c r="DY1121" s="40"/>
      <c r="DZ1121" s="40"/>
      <c r="EA1121" s="40"/>
      <c r="EB1121" s="40"/>
      <c r="EC1121" s="40"/>
      <c r="ED1121" s="40"/>
      <c r="EE1121" s="40"/>
      <c r="EF1121" s="40"/>
      <c r="EG1121" s="40"/>
      <c r="EH1121" s="40"/>
      <c r="EI1121" s="40"/>
      <c r="EJ1121" s="40"/>
      <c r="EK1121" s="40"/>
      <c r="EL1121" s="40"/>
      <c r="EM1121" s="40"/>
      <c r="EN1121" s="40"/>
      <c r="EO1121" s="40"/>
      <c r="EP1121" s="40"/>
      <c r="EQ1121" s="40"/>
      <c r="ER1121" s="40"/>
      <c r="ES1121" s="40"/>
      <c r="ET1121" s="40"/>
      <c r="EU1121" s="40"/>
      <c r="EV1121" s="40"/>
      <c r="EW1121" s="40"/>
      <c r="EX1121" s="40"/>
      <c r="EY1121" s="40"/>
      <c r="EZ1121" s="40"/>
      <c r="FA1121" s="40"/>
      <c r="FB1121" s="40"/>
      <c r="FC1121" s="40"/>
      <c r="FD1121" s="40"/>
      <c r="FE1121" s="40"/>
      <c r="FF1121" s="40"/>
      <c r="FG1121" s="40"/>
      <c r="FH1121" s="40"/>
      <c r="FI1121" s="40"/>
      <c r="FJ1121" s="40"/>
      <c r="FK1121" s="40"/>
      <c r="FL1121" s="40"/>
      <c r="FM1121" s="40"/>
      <c r="FN1121" s="40"/>
      <c r="FO1121" s="40"/>
      <c r="FP1121" s="40"/>
      <c r="FQ1121" s="40"/>
      <c r="FR1121" s="40"/>
      <c r="FS1121" s="40"/>
      <c r="FT1121" s="40"/>
      <c r="FU1121" s="40"/>
      <c r="FV1121" s="40"/>
      <c r="FW1121" s="40"/>
      <c r="FX1121" s="40"/>
      <c r="FY1121" s="40"/>
      <c r="FZ1121" s="40"/>
      <c r="GA1121" s="40"/>
      <c r="GB1121" s="40"/>
      <c r="GC1121" s="40"/>
      <c r="GD1121" s="40"/>
      <c r="GE1121" s="41"/>
    </row>
    <row r="1122" spans="1:187" s="25" customFormat="1" ht="20.149999999999999" customHeight="1" x14ac:dyDescent="0.35">
      <c r="A1122" s="204"/>
      <c r="B1122" s="206"/>
      <c r="C1122" s="208"/>
      <c r="D1122" s="208"/>
      <c r="E1122" s="210"/>
      <c r="F1122" s="202"/>
      <c r="G1122" s="26" t="s">
        <v>44</v>
      </c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F1122" s="35"/>
      <c r="AG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  <c r="CX1122" s="35"/>
      <c r="CY1122" s="35"/>
      <c r="CZ1122" s="35"/>
      <c r="DA1122" s="35"/>
      <c r="DB1122" s="35"/>
      <c r="DC1122" s="35"/>
      <c r="DD1122" s="35"/>
      <c r="DE1122" s="35"/>
      <c r="DF1122" s="35"/>
      <c r="DG1122" s="35"/>
      <c r="DH1122" s="35"/>
      <c r="DI1122" s="35"/>
      <c r="DJ1122" s="35"/>
      <c r="DK1122" s="35"/>
      <c r="DL1122" s="35"/>
      <c r="DM1122" s="35"/>
      <c r="DN1122" s="35"/>
      <c r="DO1122" s="35"/>
      <c r="DP1122" s="35"/>
      <c r="DQ1122" s="35"/>
      <c r="DR1122" s="35"/>
      <c r="DS1122" s="35"/>
      <c r="DT1122" s="35"/>
      <c r="DU1122" s="35"/>
      <c r="DV1122" s="35"/>
      <c r="DW1122" s="35"/>
      <c r="DX1122" s="35"/>
      <c r="DY1122" s="35"/>
      <c r="DZ1122" s="35"/>
      <c r="EA1122" s="35"/>
      <c r="EB1122" s="35"/>
      <c r="EC1122" s="35"/>
      <c r="ED1122" s="35"/>
      <c r="EE1122" s="35"/>
      <c r="EF1122" s="35"/>
      <c r="EG1122" s="35"/>
      <c r="EH1122" s="35"/>
      <c r="EI1122" s="35"/>
      <c r="EJ1122" s="35"/>
      <c r="EK1122" s="35"/>
      <c r="EL1122" s="35"/>
      <c r="EM1122" s="35"/>
      <c r="EN1122" s="35"/>
      <c r="EO1122" s="35"/>
      <c r="EP1122" s="35"/>
      <c r="EQ1122" s="35"/>
      <c r="ER1122" s="35"/>
      <c r="ES1122" s="35"/>
      <c r="ET1122" s="35"/>
      <c r="EU1122" s="35"/>
      <c r="EV1122" s="35"/>
      <c r="EW1122" s="35"/>
      <c r="EX1122" s="35"/>
      <c r="EY1122" s="35"/>
      <c r="EZ1122" s="35"/>
      <c r="FA1122" s="35"/>
      <c r="FB1122" s="35"/>
      <c r="FC1122" s="35"/>
      <c r="FD1122" s="35"/>
      <c r="FE1122" s="35"/>
      <c r="FF1122" s="35"/>
      <c r="FG1122" s="35"/>
      <c r="FH1122" s="35"/>
      <c r="FI1122" s="35"/>
      <c r="FJ1122" s="35"/>
      <c r="FK1122" s="35"/>
      <c r="FL1122" s="35"/>
      <c r="FM1122" s="35"/>
      <c r="FN1122" s="35"/>
      <c r="FO1122" s="35"/>
      <c r="FP1122" s="35"/>
      <c r="FQ1122" s="35"/>
      <c r="FR1122" s="35"/>
      <c r="FS1122" s="35"/>
      <c r="FT1122" s="35"/>
      <c r="FU1122" s="35"/>
      <c r="FV1122" s="35"/>
      <c r="FW1122" s="35"/>
      <c r="FX1122" s="35"/>
      <c r="FY1122" s="35"/>
      <c r="FZ1122" s="35"/>
      <c r="GA1122" s="35"/>
      <c r="GB1122" s="35"/>
      <c r="GC1122" s="35"/>
      <c r="GD1122" s="35"/>
      <c r="GE1122" s="42"/>
    </row>
    <row r="1123" spans="1:187" s="25" customFormat="1" ht="20.149999999999999" customHeight="1" x14ac:dyDescent="0.35">
      <c r="A1123" s="211">
        <f t="shared" si="883"/>
        <v>554</v>
      </c>
      <c r="B1123" s="213" t="str">
        <f ca="1">HYPERLINK("#"&amp;"PAINEL!"&amp;ADDRESS(ROW(PAINEL!$B$40)+$A1123,2),TRIM(INDIRECT("PAINEL!"&amp;ADDRESS(ROW(PAINEL!$B$40)+$A1123,COLUMN(LANÇAMENTOS!C1119)))))</f>
        <v/>
      </c>
      <c r="C1123" s="215" t="str">
        <f ca="1">TRIM(INDIRECT("PAINEL!"&amp;ADDRESS(ROW(PAINEL!$B$40)+$A1123,COLUMN(LANÇAMENTOS!E1119))))</f>
        <v/>
      </c>
      <c r="D1123" s="215" t="str">
        <f ca="1">TRIM(INDIRECT("PAINEL!"&amp;ADDRESS(ROW(PAINEL!$B$40)+$A1123,COLUMN(LANÇAMENTOS!K1119))))</f>
        <v/>
      </c>
      <c r="E1123" s="217"/>
      <c r="F1123" s="199" t="str">
        <f t="shared" ref="F1123" ca="1" si="890">IF(B1123&lt;&gt;"",E1123+SUM(H1123:GE1123)-SUM(H1124:GE1124),"")</f>
        <v/>
      </c>
      <c r="G1123" s="27" t="s">
        <v>43</v>
      </c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36"/>
      <c r="AR1123" s="36"/>
      <c r="AS1123" s="36"/>
      <c r="AT1123" s="36"/>
      <c r="AU1123" s="36"/>
      <c r="AV1123" s="36"/>
      <c r="AW1123" s="36"/>
      <c r="AX1123" s="36"/>
      <c r="AY1123" s="36"/>
      <c r="AZ1123" s="36"/>
      <c r="BA1123" s="36"/>
      <c r="BB1123" s="36"/>
      <c r="BC1123" s="36"/>
      <c r="BD1123" s="36"/>
      <c r="BE1123" s="36"/>
      <c r="BF1123" s="36"/>
      <c r="BG1123" s="36"/>
      <c r="BH1123" s="36"/>
      <c r="BI1123" s="36"/>
      <c r="BJ1123" s="36"/>
      <c r="BK1123" s="36"/>
      <c r="BL1123" s="36"/>
      <c r="BM1123" s="36"/>
      <c r="BN1123" s="36"/>
      <c r="BO1123" s="36"/>
      <c r="BP1123" s="36"/>
      <c r="BQ1123" s="36"/>
      <c r="BR1123" s="36"/>
      <c r="BS1123" s="36"/>
      <c r="BT1123" s="36"/>
      <c r="BU1123" s="36"/>
      <c r="BV1123" s="36"/>
      <c r="BW1123" s="36"/>
      <c r="BX1123" s="36"/>
      <c r="BY1123" s="36"/>
      <c r="BZ1123" s="36"/>
      <c r="CA1123" s="36"/>
      <c r="CB1123" s="36"/>
      <c r="CC1123" s="36"/>
      <c r="CD1123" s="36"/>
      <c r="CE1123" s="36"/>
      <c r="CF1123" s="36"/>
      <c r="CG1123" s="36"/>
      <c r="CH1123" s="36"/>
      <c r="CI1123" s="36"/>
      <c r="CJ1123" s="36"/>
      <c r="CK1123" s="36"/>
      <c r="CL1123" s="36"/>
      <c r="CM1123" s="36"/>
      <c r="CN1123" s="36"/>
      <c r="CO1123" s="36"/>
      <c r="CP1123" s="36"/>
      <c r="CQ1123" s="36"/>
      <c r="CR1123" s="36"/>
      <c r="CS1123" s="36"/>
      <c r="CT1123" s="36"/>
      <c r="CU1123" s="36"/>
      <c r="CV1123" s="36"/>
      <c r="CW1123" s="36"/>
      <c r="CX1123" s="36"/>
      <c r="CY1123" s="36"/>
      <c r="CZ1123" s="36"/>
      <c r="DA1123" s="36"/>
      <c r="DB1123" s="36"/>
      <c r="DC1123" s="36"/>
      <c r="DD1123" s="36"/>
      <c r="DE1123" s="36"/>
      <c r="DF1123" s="36"/>
      <c r="DG1123" s="36"/>
      <c r="DH1123" s="36"/>
      <c r="DI1123" s="36"/>
      <c r="DJ1123" s="36"/>
      <c r="DK1123" s="36"/>
      <c r="DL1123" s="36"/>
      <c r="DM1123" s="36"/>
      <c r="DN1123" s="36"/>
      <c r="DO1123" s="36"/>
      <c r="DP1123" s="36"/>
      <c r="DQ1123" s="36"/>
      <c r="DR1123" s="36"/>
      <c r="DS1123" s="36"/>
      <c r="DT1123" s="36"/>
      <c r="DU1123" s="36"/>
      <c r="DV1123" s="36"/>
      <c r="DW1123" s="36"/>
      <c r="DX1123" s="36"/>
      <c r="DY1123" s="36"/>
      <c r="DZ1123" s="36"/>
      <c r="EA1123" s="36"/>
      <c r="EB1123" s="36"/>
      <c r="EC1123" s="36"/>
      <c r="ED1123" s="36"/>
      <c r="EE1123" s="36"/>
      <c r="EF1123" s="36"/>
      <c r="EG1123" s="36"/>
      <c r="EH1123" s="36"/>
      <c r="EI1123" s="36"/>
      <c r="EJ1123" s="36"/>
      <c r="EK1123" s="36"/>
      <c r="EL1123" s="36"/>
      <c r="EM1123" s="36"/>
      <c r="EN1123" s="36"/>
      <c r="EO1123" s="36"/>
      <c r="EP1123" s="36"/>
      <c r="EQ1123" s="36"/>
      <c r="ER1123" s="36"/>
      <c r="ES1123" s="36"/>
      <c r="ET1123" s="36"/>
      <c r="EU1123" s="36"/>
      <c r="EV1123" s="36"/>
      <c r="EW1123" s="36"/>
      <c r="EX1123" s="36"/>
      <c r="EY1123" s="36"/>
      <c r="EZ1123" s="36"/>
      <c r="FA1123" s="36"/>
      <c r="FB1123" s="36"/>
      <c r="FC1123" s="36"/>
      <c r="FD1123" s="36"/>
      <c r="FE1123" s="36"/>
      <c r="FF1123" s="36"/>
      <c r="FG1123" s="36"/>
      <c r="FH1123" s="36"/>
      <c r="FI1123" s="36"/>
      <c r="FJ1123" s="36"/>
      <c r="FK1123" s="36"/>
      <c r="FL1123" s="36"/>
      <c r="FM1123" s="36"/>
      <c r="FN1123" s="36"/>
      <c r="FO1123" s="36"/>
      <c r="FP1123" s="36"/>
      <c r="FQ1123" s="36"/>
      <c r="FR1123" s="36"/>
      <c r="FS1123" s="36"/>
      <c r="FT1123" s="36"/>
      <c r="FU1123" s="36"/>
      <c r="FV1123" s="36"/>
      <c r="FW1123" s="36"/>
      <c r="FX1123" s="36"/>
      <c r="FY1123" s="36"/>
      <c r="FZ1123" s="36"/>
      <c r="GA1123" s="36"/>
      <c r="GB1123" s="36"/>
      <c r="GC1123" s="36"/>
      <c r="GD1123" s="36"/>
      <c r="GE1123" s="37"/>
    </row>
    <row r="1124" spans="1:187" s="25" customFormat="1" ht="20.149999999999999" customHeight="1" x14ac:dyDescent="0.35">
      <c r="A1124" s="212"/>
      <c r="B1124" s="214"/>
      <c r="C1124" s="216"/>
      <c r="D1124" s="216"/>
      <c r="E1124" s="218"/>
      <c r="F1124" s="200"/>
      <c r="G1124" s="28" t="s">
        <v>44</v>
      </c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8"/>
      <c r="BU1124" s="38"/>
      <c r="BV1124" s="38"/>
      <c r="BW1124" s="38"/>
      <c r="BX1124" s="38"/>
      <c r="BY1124" s="38"/>
      <c r="BZ1124" s="38"/>
      <c r="CA1124" s="38"/>
      <c r="CB1124" s="38"/>
      <c r="CC1124" s="38"/>
      <c r="CD1124" s="38"/>
      <c r="CE1124" s="38"/>
      <c r="CF1124" s="38"/>
      <c r="CG1124" s="38"/>
      <c r="CH1124" s="38"/>
      <c r="CI1124" s="38"/>
      <c r="CJ1124" s="38"/>
      <c r="CK1124" s="38"/>
      <c r="CL1124" s="38"/>
      <c r="CM1124" s="38"/>
      <c r="CN1124" s="38"/>
      <c r="CO1124" s="38"/>
      <c r="CP1124" s="38"/>
      <c r="CQ1124" s="38"/>
      <c r="CR1124" s="38"/>
      <c r="CS1124" s="38"/>
      <c r="CT1124" s="38"/>
      <c r="CU1124" s="38"/>
      <c r="CV1124" s="38"/>
      <c r="CW1124" s="38"/>
      <c r="CX1124" s="38"/>
      <c r="CY1124" s="38"/>
      <c r="CZ1124" s="38"/>
      <c r="DA1124" s="38"/>
      <c r="DB1124" s="38"/>
      <c r="DC1124" s="38"/>
      <c r="DD1124" s="38"/>
      <c r="DE1124" s="38"/>
      <c r="DF1124" s="38"/>
      <c r="DG1124" s="38"/>
      <c r="DH1124" s="38"/>
      <c r="DI1124" s="38"/>
      <c r="DJ1124" s="38"/>
      <c r="DK1124" s="38"/>
      <c r="DL1124" s="38"/>
      <c r="DM1124" s="38"/>
      <c r="DN1124" s="38"/>
      <c r="DO1124" s="38"/>
      <c r="DP1124" s="38"/>
      <c r="DQ1124" s="38"/>
      <c r="DR1124" s="38"/>
      <c r="DS1124" s="38"/>
      <c r="DT1124" s="38"/>
      <c r="DU1124" s="38"/>
      <c r="DV1124" s="38"/>
      <c r="DW1124" s="38"/>
      <c r="DX1124" s="38"/>
      <c r="DY1124" s="38"/>
      <c r="DZ1124" s="38"/>
      <c r="EA1124" s="38"/>
      <c r="EB1124" s="38"/>
      <c r="EC1124" s="38"/>
      <c r="ED1124" s="38"/>
      <c r="EE1124" s="38"/>
      <c r="EF1124" s="38"/>
      <c r="EG1124" s="38"/>
      <c r="EH1124" s="38"/>
      <c r="EI1124" s="38"/>
      <c r="EJ1124" s="38"/>
      <c r="EK1124" s="38"/>
      <c r="EL1124" s="38"/>
      <c r="EM1124" s="38"/>
      <c r="EN1124" s="38"/>
      <c r="EO1124" s="38"/>
      <c r="EP1124" s="38"/>
      <c r="EQ1124" s="38"/>
      <c r="ER1124" s="38"/>
      <c r="ES1124" s="38"/>
      <c r="ET1124" s="38"/>
      <c r="EU1124" s="38"/>
      <c r="EV1124" s="38"/>
      <c r="EW1124" s="38"/>
      <c r="EX1124" s="38"/>
      <c r="EY1124" s="38"/>
      <c r="EZ1124" s="38"/>
      <c r="FA1124" s="38"/>
      <c r="FB1124" s="38"/>
      <c r="FC1124" s="38"/>
      <c r="FD1124" s="38"/>
      <c r="FE1124" s="38"/>
      <c r="FF1124" s="38"/>
      <c r="FG1124" s="38"/>
      <c r="FH1124" s="38"/>
      <c r="FI1124" s="38"/>
      <c r="FJ1124" s="38"/>
      <c r="FK1124" s="38"/>
      <c r="FL1124" s="38"/>
      <c r="FM1124" s="38"/>
      <c r="FN1124" s="38"/>
      <c r="FO1124" s="38"/>
      <c r="FP1124" s="38"/>
      <c r="FQ1124" s="38"/>
      <c r="FR1124" s="38"/>
      <c r="FS1124" s="38"/>
      <c r="FT1124" s="38"/>
      <c r="FU1124" s="38"/>
      <c r="FV1124" s="38"/>
      <c r="FW1124" s="38"/>
      <c r="FX1124" s="38"/>
      <c r="FY1124" s="38"/>
      <c r="FZ1124" s="38"/>
      <c r="GA1124" s="38"/>
      <c r="GB1124" s="38"/>
      <c r="GC1124" s="38"/>
      <c r="GD1124" s="38"/>
      <c r="GE1124" s="39"/>
    </row>
    <row r="1125" spans="1:187" s="25" customFormat="1" ht="20.149999999999999" customHeight="1" x14ac:dyDescent="0.35">
      <c r="A1125" s="203">
        <f t="shared" ref="A1125" si="891">A1123+1</f>
        <v>555</v>
      </c>
      <c r="B1125" s="205" t="str">
        <f ca="1">HYPERLINK("#"&amp;"PAINEL!"&amp;ADDRESS(ROW(PAINEL!$B$40)+$A1125,2),TRIM(INDIRECT("PAINEL!"&amp;ADDRESS(ROW(PAINEL!$B$40)+$A1125,COLUMN(LANÇAMENTOS!C1121)))))</f>
        <v/>
      </c>
      <c r="C1125" s="207" t="str">
        <f ca="1">TRIM(INDIRECT("PAINEL!"&amp;ADDRESS(ROW(PAINEL!$B$40)+$A1125,COLUMN(LANÇAMENTOS!E1121))))</f>
        <v/>
      </c>
      <c r="D1125" s="207" t="str">
        <f ca="1">TRIM(INDIRECT("PAINEL!"&amp;ADDRESS(ROW(PAINEL!$B$40)+$A1125,COLUMN(LANÇAMENTOS!K1121))))</f>
        <v/>
      </c>
      <c r="E1125" s="209"/>
      <c r="F1125" s="201" t="str">
        <f t="shared" ref="F1125" ca="1" si="892">IF(B1125&lt;&gt;"",E1125+SUM(H1125:GE1125)-SUM(H1126:GE1126),"")</f>
        <v/>
      </c>
      <c r="G1125" s="29" t="s">
        <v>43</v>
      </c>
      <c r="H1125" s="40"/>
      <c r="I1125" s="40"/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  <c r="CH1125" s="40"/>
      <c r="CI1125" s="40"/>
      <c r="CJ1125" s="40"/>
      <c r="CK1125" s="40"/>
      <c r="CL1125" s="40"/>
      <c r="CM1125" s="40"/>
      <c r="CN1125" s="40"/>
      <c r="CO1125" s="40"/>
      <c r="CP1125" s="40"/>
      <c r="CQ1125" s="40"/>
      <c r="CR1125" s="40"/>
      <c r="CS1125" s="40"/>
      <c r="CT1125" s="40"/>
      <c r="CU1125" s="40"/>
      <c r="CV1125" s="40"/>
      <c r="CW1125" s="40"/>
      <c r="CX1125" s="40"/>
      <c r="CY1125" s="40"/>
      <c r="CZ1125" s="40"/>
      <c r="DA1125" s="40"/>
      <c r="DB1125" s="40"/>
      <c r="DC1125" s="40"/>
      <c r="DD1125" s="40"/>
      <c r="DE1125" s="40"/>
      <c r="DF1125" s="40"/>
      <c r="DG1125" s="40"/>
      <c r="DH1125" s="40"/>
      <c r="DI1125" s="40"/>
      <c r="DJ1125" s="40"/>
      <c r="DK1125" s="40"/>
      <c r="DL1125" s="40"/>
      <c r="DM1125" s="40"/>
      <c r="DN1125" s="40"/>
      <c r="DO1125" s="40"/>
      <c r="DP1125" s="40"/>
      <c r="DQ1125" s="40"/>
      <c r="DR1125" s="40"/>
      <c r="DS1125" s="40"/>
      <c r="DT1125" s="40"/>
      <c r="DU1125" s="40"/>
      <c r="DV1125" s="40"/>
      <c r="DW1125" s="40"/>
      <c r="DX1125" s="40"/>
      <c r="DY1125" s="40"/>
      <c r="DZ1125" s="40"/>
      <c r="EA1125" s="40"/>
      <c r="EB1125" s="40"/>
      <c r="EC1125" s="40"/>
      <c r="ED1125" s="40"/>
      <c r="EE1125" s="40"/>
      <c r="EF1125" s="40"/>
      <c r="EG1125" s="40"/>
      <c r="EH1125" s="40"/>
      <c r="EI1125" s="40"/>
      <c r="EJ1125" s="40"/>
      <c r="EK1125" s="40"/>
      <c r="EL1125" s="40"/>
      <c r="EM1125" s="40"/>
      <c r="EN1125" s="40"/>
      <c r="EO1125" s="40"/>
      <c r="EP1125" s="40"/>
      <c r="EQ1125" s="40"/>
      <c r="ER1125" s="40"/>
      <c r="ES1125" s="40"/>
      <c r="ET1125" s="40"/>
      <c r="EU1125" s="40"/>
      <c r="EV1125" s="40"/>
      <c r="EW1125" s="40"/>
      <c r="EX1125" s="40"/>
      <c r="EY1125" s="40"/>
      <c r="EZ1125" s="40"/>
      <c r="FA1125" s="40"/>
      <c r="FB1125" s="40"/>
      <c r="FC1125" s="40"/>
      <c r="FD1125" s="40"/>
      <c r="FE1125" s="40"/>
      <c r="FF1125" s="40"/>
      <c r="FG1125" s="40"/>
      <c r="FH1125" s="40"/>
      <c r="FI1125" s="40"/>
      <c r="FJ1125" s="40"/>
      <c r="FK1125" s="40"/>
      <c r="FL1125" s="40"/>
      <c r="FM1125" s="40"/>
      <c r="FN1125" s="40"/>
      <c r="FO1125" s="40"/>
      <c r="FP1125" s="40"/>
      <c r="FQ1125" s="40"/>
      <c r="FR1125" s="40"/>
      <c r="FS1125" s="40"/>
      <c r="FT1125" s="40"/>
      <c r="FU1125" s="40"/>
      <c r="FV1125" s="40"/>
      <c r="FW1125" s="40"/>
      <c r="FX1125" s="40"/>
      <c r="FY1125" s="40"/>
      <c r="FZ1125" s="40"/>
      <c r="GA1125" s="40"/>
      <c r="GB1125" s="40"/>
      <c r="GC1125" s="40"/>
      <c r="GD1125" s="40"/>
      <c r="GE1125" s="41"/>
    </row>
    <row r="1126" spans="1:187" s="25" customFormat="1" ht="20.149999999999999" customHeight="1" x14ac:dyDescent="0.35">
      <c r="A1126" s="204"/>
      <c r="B1126" s="206"/>
      <c r="C1126" s="208"/>
      <c r="D1126" s="208"/>
      <c r="E1126" s="210"/>
      <c r="F1126" s="202"/>
      <c r="G1126" s="26" t="s">
        <v>44</v>
      </c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  <c r="DM1126" s="35"/>
      <c r="DN1126" s="35"/>
      <c r="DO1126" s="35"/>
      <c r="DP1126" s="35"/>
      <c r="DQ1126" s="35"/>
      <c r="DR1126" s="35"/>
      <c r="DS1126" s="35"/>
      <c r="DT1126" s="35"/>
      <c r="DU1126" s="35"/>
      <c r="DV1126" s="35"/>
      <c r="DW1126" s="35"/>
      <c r="DX1126" s="35"/>
      <c r="DY1126" s="35"/>
      <c r="DZ1126" s="35"/>
      <c r="EA1126" s="35"/>
      <c r="EB1126" s="35"/>
      <c r="EC1126" s="35"/>
      <c r="ED1126" s="35"/>
      <c r="EE1126" s="35"/>
      <c r="EF1126" s="35"/>
      <c r="EG1126" s="35"/>
      <c r="EH1126" s="35"/>
      <c r="EI1126" s="35"/>
      <c r="EJ1126" s="35"/>
      <c r="EK1126" s="35"/>
      <c r="EL1126" s="35"/>
      <c r="EM1126" s="35"/>
      <c r="EN1126" s="35"/>
      <c r="EO1126" s="35"/>
      <c r="EP1126" s="35"/>
      <c r="EQ1126" s="35"/>
      <c r="ER1126" s="35"/>
      <c r="ES1126" s="35"/>
      <c r="ET1126" s="35"/>
      <c r="EU1126" s="35"/>
      <c r="EV1126" s="35"/>
      <c r="EW1126" s="35"/>
      <c r="EX1126" s="35"/>
      <c r="EY1126" s="35"/>
      <c r="EZ1126" s="35"/>
      <c r="FA1126" s="35"/>
      <c r="FB1126" s="35"/>
      <c r="FC1126" s="35"/>
      <c r="FD1126" s="35"/>
      <c r="FE1126" s="35"/>
      <c r="FF1126" s="35"/>
      <c r="FG1126" s="35"/>
      <c r="FH1126" s="35"/>
      <c r="FI1126" s="35"/>
      <c r="FJ1126" s="35"/>
      <c r="FK1126" s="35"/>
      <c r="FL1126" s="35"/>
      <c r="FM1126" s="35"/>
      <c r="FN1126" s="35"/>
      <c r="FO1126" s="35"/>
      <c r="FP1126" s="35"/>
      <c r="FQ1126" s="35"/>
      <c r="FR1126" s="35"/>
      <c r="FS1126" s="35"/>
      <c r="FT1126" s="35"/>
      <c r="FU1126" s="35"/>
      <c r="FV1126" s="35"/>
      <c r="FW1126" s="35"/>
      <c r="FX1126" s="35"/>
      <c r="FY1126" s="35"/>
      <c r="FZ1126" s="35"/>
      <c r="GA1126" s="35"/>
      <c r="GB1126" s="35"/>
      <c r="GC1126" s="35"/>
      <c r="GD1126" s="35"/>
      <c r="GE1126" s="42"/>
    </row>
    <row r="1127" spans="1:187" s="25" customFormat="1" ht="20.149999999999999" customHeight="1" x14ac:dyDescent="0.35">
      <c r="A1127" s="211">
        <f t="shared" si="883"/>
        <v>556</v>
      </c>
      <c r="B1127" s="213" t="str">
        <f ca="1">HYPERLINK("#"&amp;"PAINEL!"&amp;ADDRESS(ROW(PAINEL!$B$40)+$A1127,2),TRIM(INDIRECT("PAINEL!"&amp;ADDRESS(ROW(PAINEL!$B$40)+$A1127,COLUMN(LANÇAMENTOS!C1123)))))</f>
        <v/>
      </c>
      <c r="C1127" s="215" t="str">
        <f ca="1">TRIM(INDIRECT("PAINEL!"&amp;ADDRESS(ROW(PAINEL!$B$40)+$A1127,COLUMN(LANÇAMENTOS!E1123))))</f>
        <v/>
      </c>
      <c r="D1127" s="215" t="str">
        <f ca="1">TRIM(INDIRECT("PAINEL!"&amp;ADDRESS(ROW(PAINEL!$B$40)+$A1127,COLUMN(LANÇAMENTOS!K1123))))</f>
        <v/>
      </c>
      <c r="E1127" s="217"/>
      <c r="F1127" s="199" t="str">
        <f t="shared" ref="F1127" ca="1" si="893">IF(B1127&lt;&gt;"",E1127+SUM(H1127:GE1127)-SUM(H1128:GE1128),"")</f>
        <v/>
      </c>
      <c r="G1127" s="27" t="s">
        <v>43</v>
      </c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F1127" s="36"/>
      <c r="AG1127" s="36"/>
      <c r="AH1127" s="36"/>
      <c r="AI1127" s="36"/>
      <c r="AJ1127" s="36"/>
      <c r="AK1127" s="36"/>
      <c r="AL1127" s="36"/>
      <c r="AM1127" s="36"/>
      <c r="AN1127" s="36"/>
      <c r="AO1127" s="36"/>
      <c r="AP1127" s="36"/>
      <c r="AQ1127" s="36"/>
      <c r="AR1127" s="36"/>
      <c r="AS1127" s="36"/>
      <c r="AT1127" s="36"/>
      <c r="AU1127" s="36"/>
      <c r="AV1127" s="36"/>
      <c r="AW1127" s="36"/>
      <c r="AX1127" s="36"/>
      <c r="AY1127" s="36"/>
      <c r="AZ1127" s="36"/>
      <c r="BA1127" s="36"/>
      <c r="BB1127" s="36"/>
      <c r="BC1127" s="36"/>
      <c r="BD1127" s="36"/>
      <c r="BE1127" s="36"/>
      <c r="BF1127" s="36"/>
      <c r="BG1127" s="36"/>
      <c r="BH1127" s="36"/>
      <c r="BI1127" s="36"/>
      <c r="BJ1127" s="36"/>
      <c r="BK1127" s="36"/>
      <c r="BL1127" s="36"/>
      <c r="BM1127" s="36"/>
      <c r="BN1127" s="36"/>
      <c r="BO1127" s="36"/>
      <c r="BP1127" s="36"/>
      <c r="BQ1127" s="36"/>
      <c r="BR1127" s="36"/>
      <c r="BS1127" s="36"/>
      <c r="BT1127" s="36"/>
      <c r="BU1127" s="36"/>
      <c r="BV1127" s="36"/>
      <c r="BW1127" s="36"/>
      <c r="BX1127" s="36"/>
      <c r="BY1127" s="36"/>
      <c r="BZ1127" s="36"/>
      <c r="CA1127" s="36"/>
      <c r="CB1127" s="36"/>
      <c r="CC1127" s="36"/>
      <c r="CD1127" s="36"/>
      <c r="CE1127" s="36"/>
      <c r="CF1127" s="36"/>
      <c r="CG1127" s="36"/>
      <c r="CH1127" s="36"/>
      <c r="CI1127" s="36"/>
      <c r="CJ1127" s="36"/>
      <c r="CK1127" s="36"/>
      <c r="CL1127" s="36"/>
      <c r="CM1127" s="36"/>
      <c r="CN1127" s="36"/>
      <c r="CO1127" s="36"/>
      <c r="CP1127" s="36"/>
      <c r="CQ1127" s="36"/>
      <c r="CR1127" s="36"/>
      <c r="CS1127" s="36"/>
      <c r="CT1127" s="36"/>
      <c r="CU1127" s="36"/>
      <c r="CV1127" s="36"/>
      <c r="CW1127" s="36"/>
      <c r="CX1127" s="36"/>
      <c r="CY1127" s="36"/>
      <c r="CZ1127" s="36"/>
      <c r="DA1127" s="36"/>
      <c r="DB1127" s="36"/>
      <c r="DC1127" s="36"/>
      <c r="DD1127" s="36"/>
      <c r="DE1127" s="36"/>
      <c r="DF1127" s="36"/>
      <c r="DG1127" s="36"/>
      <c r="DH1127" s="36"/>
      <c r="DI1127" s="36"/>
      <c r="DJ1127" s="36"/>
      <c r="DK1127" s="36"/>
      <c r="DL1127" s="36"/>
      <c r="DM1127" s="36"/>
      <c r="DN1127" s="36"/>
      <c r="DO1127" s="36"/>
      <c r="DP1127" s="36"/>
      <c r="DQ1127" s="36"/>
      <c r="DR1127" s="36"/>
      <c r="DS1127" s="36"/>
      <c r="DT1127" s="36"/>
      <c r="DU1127" s="36"/>
      <c r="DV1127" s="36"/>
      <c r="DW1127" s="36"/>
      <c r="DX1127" s="36"/>
      <c r="DY1127" s="36"/>
      <c r="DZ1127" s="36"/>
      <c r="EA1127" s="36"/>
      <c r="EB1127" s="36"/>
      <c r="EC1127" s="36"/>
      <c r="ED1127" s="36"/>
      <c r="EE1127" s="36"/>
      <c r="EF1127" s="36"/>
      <c r="EG1127" s="36"/>
      <c r="EH1127" s="36"/>
      <c r="EI1127" s="36"/>
      <c r="EJ1127" s="36"/>
      <c r="EK1127" s="36"/>
      <c r="EL1127" s="36"/>
      <c r="EM1127" s="36"/>
      <c r="EN1127" s="36"/>
      <c r="EO1127" s="36"/>
      <c r="EP1127" s="36"/>
      <c r="EQ1127" s="36"/>
      <c r="ER1127" s="36"/>
      <c r="ES1127" s="36"/>
      <c r="ET1127" s="36"/>
      <c r="EU1127" s="36"/>
      <c r="EV1127" s="36"/>
      <c r="EW1127" s="36"/>
      <c r="EX1127" s="36"/>
      <c r="EY1127" s="36"/>
      <c r="EZ1127" s="36"/>
      <c r="FA1127" s="36"/>
      <c r="FB1127" s="36"/>
      <c r="FC1127" s="36"/>
      <c r="FD1127" s="36"/>
      <c r="FE1127" s="36"/>
      <c r="FF1127" s="36"/>
      <c r="FG1127" s="36"/>
      <c r="FH1127" s="36"/>
      <c r="FI1127" s="36"/>
      <c r="FJ1127" s="36"/>
      <c r="FK1127" s="36"/>
      <c r="FL1127" s="36"/>
      <c r="FM1127" s="36"/>
      <c r="FN1127" s="36"/>
      <c r="FO1127" s="36"/>
      <c r="FP1127" s="36"/>
      <c r="FQ1127" s="36"/>
      <c r="FR1127" s="36"/>
      <c r="FS1127" s="36"/>
      <c r="FT1127" s="36"/>
      <c r="FU1127" s="36"/>
      <c r="FV1127" s="36"/>
      <c r="FW1127" s="36"/>
      <c r="FX1127" s="36"/>
      <c r="FY1127" s="36"/>
      <c r="FZ1127" s="36"/>
      <c r="GA1127" s="36"/>
      <c r="GB1127" s="36"/>
      <c r="GC1127" s="36"/>
      <c r="GD1127" s="36"/>
      <c r="GE1127" s="37"/>
    </row>
    <row r="1128" spans="1:187" s="25" customFormat="1" ht="20.149999999999999" customHeight="1" x14ac:dyDescent="0.35">
      <c r="A1128" s="212"/>
      <c r="B1128" s="214"/>
      <c r="C1128" s="216"/>
      <c r="D1128" s="216"/>
      <c r="E1128" s="218"/>
      <c r="F1128" s="200"/>
      <c r="G1128" s="28" t="s">
        <v>44</v>
      </c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  <c r="BF1128" s="38"/>
      <c r="BG1128" s="38"/>
      <c r="BH1128" s="38"/>
      <c r="BI1128" s="38"/>
      <c r="BJ1128" s="38"/>
      <c r="BK1128" s="38"/>
      <c r="BL1128" s="38"/>
      <c r="BM1128" s="38"/>
      <c r="BN1128" s="38"/>
      <c r="BO1128" s="38"/>
      <c r="BP1128" s="38"/>
      <c r="BQ1128" s="38"/>
      <c r="BR1128" s="38"/>
      <c r="BS1128" s="38"/>
      <c r="BT1128" s="38"/>
      <c r="BU1128" s="38"/>
      <c r="BV1128" s="38"/>
      <c r="BW1128" s="38"/>
      <c r="BX1128" s="38"/>
      <c r="BY1128" s="38"/>
      <c r="BZ1128" s="38"/>
      <c r="CA1128" s="38"/>
      <c r="CB1128" s="38"/>
      <c r="CC1128" s="38"/>
      <c r="CD1128" s="38"/>
      <c r="CE1128" s="38"/>
      <c r="CF1128" s="38"/>
      <c r="CG1128" s="38"/>
      <c r="CH1128" s="38"/>
      <c r="CI1128" s="38"/>
      <c r="CJ1128" s="38"/>
      <c r="CK1128" s="38"/>
      <c r="CL1128" s="38"/>
      <c r="CM1128" s="38"/>
      <c r="CN1128" s="38"/>
      <c r="CO1128" s="38"/>
      <c r="CP1128" s="38"/>
      <c r="CQ1128" s="38"/>
      <c r="CR1128" s="38"/>
      <c r="CS1128" s="38"/>
      <c r="CT1128" s="38"/>
      <c r="CU1128" s="38"/>
      <c r="CV1128" s="38"/>
      <c r="CW1128" s="38"/>
      <c r="CX1128" s="38"/>
      <c r="CY1128" s="38"/>
      <c r="CZ1128" s="38"/>
      <c r="DA1128" s="38"/>
      <c r="DB1128" s="38"/>
      <c r="DC1128" s="38"/>
      <c r="DD1128" s="38"/>
      <c r="DE1128" s="38"/>
      <c r="DF1128" s="38"/>
      <c r="DG1128" s="38"/>
      <c r="DH1128" s="38"/>
      <c r="DI1128" s="38"/>
      <c r="DJ1128" s="38"/>
      <c r="DK1128" s="38"/>
      <c r="DL1128" s="38"/>
      <c r="DM1128" s="38"/>
      <c r="DN1128" s="38"/>
      <c r="DO1128" s="38"/>
      <c r="DP1128" s="38"/>
      <c r="DQ1128" s="38"/>
      <c r="DR1128" s="38"/>
      <c r="DS1128" s="38"/>
      <c r="DT1128" s="38"/>
      <c r="DU1128" s="38"/>
      <c r="DV1128" s="38"/>
      <c r="DW1128" s="38"/>
      <c r="DX1128" s="38"/>
      <c r="DY1128" s="38"/>
      <c r="DZ1128" s="38"/>
      <c r="EA1128" s="38"/>
      <c r="EB1128" s="38"/>
      <c r="EC1128" s="38"/>
      <c r="ED1128" s="38"/>
      <c r="EE1128" s="38"/>
      <c r="EF1128" s="38"/>
      <c r="EG1128" s="38"/>
      <c r="EH1128" s="38"/>
      <c r="EI1128" s="38"/>
      <c r="EJ1128" s="38"/>
      <c r="EK1128" s="38"/>
      <c r="EL1128" s="38"/>
      <c r="EM1128" s="38"/>
      <c r="EN1128" s="38"/>
      <c r="EO1128" s="38"/>
      <c r="EP1128" s="38"/>
      <c r="EQ1128" s="38"/>
      <c r="ER1128" s="38"/>
      <c r="ES1128" s="38"/>
      <c r="ET1128" s="38"/>
      <c r="EU1128" s="38"/>
      <c r="EV1128" s="38"/>
      <c r="EW1128" s="38"/>
      <c r="EX1128" s="38"/>
      <c r="EY1128" s="38"/>
      <c r="EZ1128" s="38"/>
      <c r="FA1128" s="38"/>
      <c r="FB1128" s="38"/>
      <c r="FC1128" s="38"/>
      <c r="FD1128" s="38"/>
      <c r="FE1128" s="38"/>
      <c r="FF1128" s="38"/>
      <c r="FG1128" s="38"/>
      <c r="FH1128" s="38"/>
      <c r="FI1128" s="38"/>
      <c r="FJ1128" s="38"/>
      <c r="FK1128" s="38"/>
      <c r="FL1128" s="38"/>
      <c r="FM1128" s="38"/>
      <c r="FN1128" s="38"/>
      <c r="FO1128" s="38"/>
      <c r="FP1128" s="38"/>
      <c r="FQ1128" s="38"/>
      <c r="FR1128" s="38"/>
      <c r="FS1128" s="38"/>
      <c r="FT1128" s="38"/>
      <c r="FU1128" s="38"/>
      <c r="FV1128" s="38"/>
      <c r="FW1128" s="38"/>
      <c r="FX1128" s="38"/>
      <c r="FY1128" s="38"/>
      <c r="FZ1128" s="38"/>
      <c r="GA1128" s="38"/>
      <c r="GB1128" s="38"/>
      <c r="GC1128" s="38"/>
      <c r="GD1128" s="38"/>
      <c r="GE1128" s="39"/>
    </row>
    <row r="1129" spans="1:187" s="25" customFormat="1" ht="20.149999999999999" customHeight="1" x14ac:dyDescent="0.35">
      <c r="A1129" s="203">
        <f t="shared" ref="A1129" si="894">A1127+1</f>
        <v>557</v>
      </c>
      <c r="B1129" s="205" t="str">
        <f ca="1">HYPERLINK("#"&amp;"PAINEL!"&amp;ADDRESS(ROW(PAINEL!$B$40)+$A1129,2),TRIM(INDIRECT("PAINEL!"&amp;ADDRESS(ROW(PAINEL!$B$40)+$A1129,COLUMN(LANÇAMENTOS!C1125)))))</f>
        <v/>
      </c>
      <c r="C1129" s="207" t="str">
        <f ca="1">TRIM(INDIRECT("PAINEL!"&amp;ADDRESS(ROW(PAINEL!$B$40)+$A1129,COLUMN(LANÇAMENTOS!E1125))))</f>
        <v/>
      </c>
      <c r="D1129" s="207" t="str">
        <f ca="1">TRIM(INDIRECT("PAINEL!"&amp;ADDRESS(ROW(PAINEL!$B$40)+$A1129,COLUMN(LANÇAMENTOS!K1125))))</f>
        <v/>
      </c>
      <c r="E1129" s="209"/>
      <c r="F1129" s="201" t="str">
        <f t="shared" ref="F1129" ca="1" si="895">IF(B1129&lt;&gt;"",E1129+SUM(H1129:GE1129)-SUM(H1130:GE1130),"")</f>
        <v/>
      </c>
      <c r="G1129" s="29" t="s">
        <v>43</v>
      </c>
      <c r="H1129" s="40"/>
      <c r="I1129" s="40"/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  <c r="CH1129" s="40"/>
      <c r="CI1129" s="40"/>
      <c r="CJ1129" s="40"/>
      <c r="CK1129" s="40"/>
      <c r="CL1129" s="40"/>
      <c r="CM1129" s="40"/>
      <c r="CN1129" s="40"/>
      <c r="CO1129" s="40"/>
      <c r="CP1129" s="40"/>
      <c r="CQ1129" s="40"/>
      <c r="CR1129" s="40"/>
      <c r="CS1129" s="40"/>
      <c r="CT1129" s="40"/>
      <c r="CU1129" s="40"/>
      <c r="CV1129" s="40"/>
      <c r="CW1129" s="40"/>
      <c r="CX1129" s="40"/>
      <c r="CY1129" s="40"/>
      <c r="CZ1129" s="40"/>
      <c r="DA1129" s="40"/>
      <c r="DB1129" s="40"/>
      <c r="DC1129" s="40"/>
      <c r="DD1129" s="40"/>
      <c r="DE1129" s="40"/>
      <c r="DF1129" s="40"/>
      <c r="DG1129" s="40"/>
      <c r="DH1129" s="40"/>
      <c r="DI1129" s="40"/>
      <c r="DJ1129" s="40"/>
      <c r="DK1129" s="40"/>
      <c r="DL1129" s="40"/>
      <c r="DM1129" s="40"/>
      <c r="DN1129" s="40"/>
      <c r="DO1129" s="40"/>
      <c r="DP1129" s="40"/>
      <c r="DQ1129" s="40"/>
      <c r="DR1129" s="40"/>
      <c r="DS1129" s="40"/>
      <c r="DT1129" s="40"/>
      <c r="DU1129" s="40"/>
      <c r="DV1129" s="40"/>
      <c r="DW1129" s="40"/>
      <c r="DX1129" s="40"/>
      <c r="DY1129" s="40"/>
      <c r="DZ1129" s="40"/>
      <c r="EA1129" s="40"/>
      <c r="EB1129" s="40"/>
      <c r="EC1129" s="40"/>
      <c r="ED1129" s="40"/>
      <c r="EE1129" s="40"/>
      <c r="EF1129" s="40"/>
      <c r="EG1129" s="40"/>
      <c r="EH1129" s="40"/>
      <c r="EI1129" s="40"/>
      <c r="EJ1129" s="40"/>
      <c r="EK1129" s="40"/>
      <c r="EL1129" s="40"/>
      <c r="EM1129" s="40"/>
      <c r="EN1129" s="40"/>
      <c r="EO1129" s="40"/>
      <c r="EP1129" s="40"/>
      <c r="EQ1129" s="40"/>
      <c r="ER1129" s="40"/>
      <c r="ES1129" s="40"/>
      <c r="ET1129" s="40"/>
      <c r="EU1129" s="40"/>
      <c r="EV1129" s="40"/>
      <c r="EW1129" s="40"/>
      <c r="EX1129" s="40"/>
      <c r="EY1129" s="40"/>
      <c r="EZ1129" s="40"/>
      <c r="FA1129" s="40"/>
      <c r="FB1129" s="40"/>
      <c r="FC1129" s="40"/>
      <c r="FD1129" s="40"/>
      <c r="FE1129" s="40"/>
      <c r="FF1129" s="40"/>
      <c r="FG1129" s="40"/>
      <c r="FH1129" s="40"/>
      <c r="FI1129" s="40"/>
      <c r="FJ1129" s="40"/>
      <c r="FK1129" s="40"/>
      <c r="FL1129" s="40"/>
      <c r="FM1129" s="40"/>
      <c r="FN1129" s="40"/>
      <c r="FO1129" s="40"/>
      <c r="FP1129" s="40"/>
      <c r="FQ1129" s="40"/>
      <c r="FR1129" s="40"/>
      <c r="FS1129" s="40"/>
      <c r="FT1129" s="40"/>
      <c r="FU1129" s="40"/>
      <c r="FV1129" s="40"/>
      <c r="FW1129" s="40"/>
      <c r="FX1129" s="40"/>
      <c r="FY1129" s="40"/>
      <c r="FZ1129" s="40"/>
      <c r="GA1129" s="40"/>
      <c r="GB1129" s="40"/>
      <c r="GC1129" s="40"/>
      <c r="GD1129" s="40"/>
      <c r="GE1129" s="41"/>
    </row>
    <row r="1130" spans="1:187" s="25" customFormat="1" ht="20.149999999999999" customHeight="1" x14ac:dyDescent="0.35">
      <c r="A1130" s="204"/>
      <c r="B1130" s="206"/>
      <c r="C1130" s="208"/>
      <c r="D1130" s="208"/>
      <c r="E1130" s="210"/>
      <c r="F1130" s="202"/>
      <c r="G1130" s="26" t="s">
        <v>44</v>
      </c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  <c r="DM1130" s="35"/>
      <c r="DN1130" s="35"/>
      <c r="DO1130" s="35"/>
      <c r="DP1130" s="35"/>
      <c r="DQ1130" s="35"/>
      <c r="DR1130" s="35"/>
      <c r="DS1130" s="35"/>
      <c r="DT1130" s="35"/>
      <c r="DU1130" s="35"/>
      <c r="DV1130" s="35"/>
      <c r="DW1130" s="35"/>
      <c r="DX1130" s="35"/>
      <c r="DY1130" s="35"/>
      <c r="DZ1130" s="35"/>
      <c r="EA1130" s="35"/>
      <c r="EB1130" s="35"/>
      <c r="EC1130" s="35"/>
      <c r="ED1130" s="35"/>
      <c r="EE1130" s="35"/>
      <c r="EF1130" s="35"/>
      <c r="EG1130" s="35"/>
      <c r="EH1130" s="35"/>
      <c r="EI1130" s="35"/>
      <c r="EJ1130" s="35"/>
      <c r="EK1130" s="35"/>
      <c r="EL1130" s="35"/>
      <c r="EM1130" s="35"/>
      <c r="EN1130" s="35"/>
      <c r="EO1130" s="35"/>
      <c r="EP1130" s="35"/>
      <c r="EQ1130" s="35"/>
      <c r="ER1130" s="35"/>
      <c r="ES1130" s="35"/>
      <c r="ET1130" s="35"/>
      <c r="EU1130" s="35"/>
      <c r="EV1130" s="35"/>
      <c r="EW1130" s="35"/>
      <c r="EX1130" s="35"/>
      <c r="EY1130" s="35"/>
      <c r="EZ1130" s="35"/>
      <c r="FA1130" s="35"/>
      <c r="FB1130" s="35"/>
      <c r="FC1130" s="35"/>
      <c r="FD1130" s="35"/>
      <c r="FE1130" s="35"/>
      <c r="FF1130" s="35"/>
      <c r="FG1130" s="35"/>
      <c r="FH1130" s="35"/>
      <c r="FI1130" s="35"/>
      <c r="FJ1130" s="35"/>
      <c r="FK1130" s="35"/>
      <c r="FL1130" s="35"/>
      <c r="FM1130" s="35"/>
      <c r="FN1130" s="35"/>
      <c r="FO1130" s="35"/>
      <c r="FP1130" s="35"/>
      <c r="FQ1130" s="35"/>
      <c r="FR1130" s="35"/>
      <c r="FS1130" s="35"/>
      <c r="FT1130" s="35"/>
      <c r="FU1130" s="35"/>
      <c r="FV1130" s="35"/>
      <c r="FW1130" s="35"/>
      <c r="FX1130" s="35"/>
      <c r="FY1130" s="35"/>
      <c r="FZ1130" s="35"/>
      <c r="GA1130" s="35"/>
      <c r="GB1130" s="35"/>
      <c r="GC1130" s="35"/>
      <c r="GD1130" s="35"/>
      <c r="GE1130" s="42"/>
    </row>
    <row r="1131" spans="1:187" s="25" customFormat="1" ht="20.149999999999999" customHeight="1" x14ac:dyDescent="0.35">
      <c r="A1131" s="211">
        <f t="shared" si="883"/>
        <v>558</v>
      </c>
      <c r="B1131" s="213" t="str">
        <f ca="1">HYPERLINK("#"&amp;"PAINEL!"&amp;ADDRESS(ROW(PAINEL!$B$40)+$A1131,2),TRIM(INDIRECT("PAINEL!"&amp;ADDRESS(ROW(PAINEL!$B$40)+$A1131,COLUMN(LANÇAMENTOS!C1127)))))</f>
        <v/>
      </c>
      <c r="C1131" s="215" t="str">
        <f ca="1">TRIM(INDIRECT("PAINEL!"&amp;ADDRESS(ROW(PAINEL!$B$40)+$A1131,COLUMN(LANÇAMENTOS!E1127))))</f>
        <v/>
      </c>
      <c r="D1131" s="215" t="str">
        <f ca="1">TRIM(INDIRECT("PAINEL!"&amp;ADDRESS(ROW(PAINEL!$B$40)+$A1131,COLUMN(LANÇAMENTOS!K1127))))</f>
        <v/>
      </c>
      <c r="E1131" s="217"/>
      <c r="F1131" s="199" t="str">
        <f t="shared" ref="F1131" ca="1" si="896">IF(B1131&lt;&gt;"",E1131+SUM(H1131:GE1131)-SUM(H1132:GE1132),"")</f>
        <v/>
      </c>
      <c r="G1131" s="27" t="s">
        <v>43</v>
      </c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36"/>
      <c r="AI1131" s="36"/>
      <c r="AJ1131" s="36"/>
      <c r="AK1131" s="36"/>
      <c r="AL1131" s="36"/>
      <c r="AM1131" s="36"/>
      <c r="AN1131" s="36"/>
      <c r="AO1131" s="36"/>
      <c r="AP1131" s="36"/>
      <c r="AQ1131" s="36"/>
      <c r="AR1131" s="36"/>
      <c r="AS1131" s="36"/>
      <c r="AT1131" s="36"/>
      <c r="AU1131" s="36"/>
      <c r="AV1131" s="36"/>
      <c r="AW1131" s="36"/>
      <c r="AX1131" s="36"/>
      <c r="AY1131" s="36"/>
      <c r="AZ1131" s="36"/>
      <c r="BA1131" s="36"/>
      <c r="BB1131" s="36"/>
      <c r="BC1131" s="36"/>
      <c r="BD1131" s="36"/>
      <c r="BE1131" s="36"/>
      <c r="BF1131" s="36"/>
      <c r="BG1131" s="36"/>
      <c r="BH1131" s="36"/>
      <c r="BI1131" s="36"/>
      <c r="BJ1131" s="36"/>
      <c r="BK1131" s="36"/>
      <c r="BL1131" s="36"/>
      <c r="BM1131" s="36"/>
      <c r="BN1131" s="36"/>
      <c r="BO1131" s="36"/>
      <c r="BP1131" s="36"/>
      <c r="BQ1131" s="36"/>
      <c r="BR1131" s="36"/>
      <c r="BS1131" s="36"/>
      <c r="BT1131" s="36"/>
      <c r="BU1131" s="36"/>
      <c r="BV1131" s="36"/>
      <c r="BW1131" s="36"/>
      <c r="BX1131" s="36"/>
      <c r="BY1131" s="36"/>
      <c r="BZ1131" s="36"/>
      <c r="CA1131" s="36"/>
      <c r="CB1131" s="36"/>
      <c r="CC1131" s="36"/>
      <c r="CD1131" s="36"/>
      <c r="CE1131" s="36"/>
      <c r="CF1131" s="36"/>
      <c r="CG1131" s="36"/>
      <c r="CH1131" s="36"/>
      <c r="CI1131" s="36"/>
      <c r="CJ1131" s="36"/>
      <c r="CK1131" s="36"/>
      <c r="CL1131" s="36"/>
      <c r="CM1131" s="36"/>
      <c r="CN1131" s="36"/>
      <c r="CO1131" s="36"/>
      <c r="CP1131" s="36"/>
      <c r="CQ1131" s="36"/>
      <c r="CR1131" s="36"/>
      <c r="CS1131" s="36"/>
      <c r="CT1131" s="36"/>
      <c r="CU1131" s="36"/>
      <c r="CV1131" s="36"/>
      <c r="CW1131" s="36"/>
      <c r="CX1131" s="36"/>
      <c r="CY1131" s="36"/>
      <c r="CZ1131" s="36"/>
      <c r="DA1131" s="36"/>
      <c r="DB1131" s="36"/>
      <c r="DC1131" s="36"/>
      <c r="DD1131" s="36"/>
      <c r="DE1131" s="36"/>
      <c r="DF1131" s="36"/>
      <c r="DG1131" s="36"/>
      <c r="DH1131" s="36"/>
      <c r="DI1131" s="36"/>
      <c r="DJ1131" s="36"/>
      <c r="DK1131" s="36"/>
      <c r="DL1131" s="36"/>
      <c r="DM1131" s="36"/>
      <c r="DN1131" s="36"/>
      <c r="DO1131" s="36"/>
      <c r="DP1131" s="36"/>
      <c r="DQ1131" s="36"/>
      <c r="DR1131" s="36"/>
      <c r="DS1131" s="36"/>
      <c r="DT1131" s="36"/>
      <c r="DU1131" s="36"/>
      <c r="DV1131" s="36"/>
      <c r="DW1131" s="36"/>
      <c r="DX1131" s="36"/>
      <c r="DY1131" s="36"/>
      <c r="DZ1131" s="36"/>
      <c r="EA1131" s="36"/>
      <c r="EB1131" s="36"/>
      <c r="EC1131" s="36"/>
      <c r="ED1131" s="36"/>
      <c r="EE1131" s="36"/>
      <c r="EF1131" s="36"/>
      <c r="EG1131" s="36"/>
      <c r="EH1131" s="36"/>
      <c r="EI1131" s="36"/>
      <c r="EJ1131" s="36"/>
      <c r="EK1131" s="36"/>
      <c r="EL1131" s="36"/>
      <c r="EM1131" s="36"/>
      <c r="EN1131" s="36"/>
      <c r="EO1131" s="36"/>
      <c r="EP1131" s="36"/>
      <c r="EQ1131" s="36"/>
      <c r="ER1131" s="36"/>
      <c r="ES1131" s="36"/>
      <c r="ET1131" s="36"/>
      <c r="EU1131" s="36"/>
      <c r="EV1131" s="36"/>
      <c r="EW1131" s="36"/>
      <c r="EX1131" s="36"/>
      <c r="EY1131" s="36"/>
      <c r="EZ1131" s="36"/>
      <c r="FA1131" s="36"/>
      <c r="FB1131" s="36"/>
      <c r="FC1131" s="36"/>
      <c r="FD1131" s="36"/>
      <c r="FE1131" s="36"/>
      <c r="FF1131" s="36"/>
      <c r="FG1131" s="36"/>
      <c r="FH1131" s="36"/>
      <c r="FI1131" s="36"/>
      <c r="FJ1131" s="36"/>
      <c r="FK1131" s="36"/>
      <c r="FL1131" s="36"/>
      <c r="FM1131" s="36"/>
      <c r="FN1131" s="36"/>
      <c r="FO1131" s="36"/>
      <c r="FP1131" s="36"/>
      <c r="FQ1131" s="36"/>
      <c r="FR1131" s="36"/>
      <c r="FS1131" s="36"/>
      <c r="FT1131" s="36"/>
      <c r="FU1131" s="36"/>
      <c r="FV1131" s="36"/>
      <c r="FW1131" s="36"/>
      <c r="FX1131" s="36"/>
      <c r="FY1131" s="36"/>
      <c r="FZ1131" s="36"/>
      <c r="GA1131" s="36"/>
      <c r="GB1131" s="36"/>
      <c r="GC1131" s="36"/>
      <c r="GD1131" s="36"/>
      <c r="GE1131" s="37"/>
    </row>
    <row r="1132" spans="1:187" s="25" customFormat="1" ht="20.149999999999999" customHeight="1" x14ac:dyDescent="0.35">
      <c r="A1132" s="212"/>
      <c r="B1132" s="214"/>
      <c r="C1132" s="216"/>
      <c r="D1132" s="216"/>
      <c r="E1132" s="218"/>
      <c r="F1132" s="200"/>
      <c r="G1132" s="28" t="s">
        <v>44</v>
      </c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  <c r="CD1132" s="38"/>
      <c r="CE1132" s="38"/>
      <c r="CF1132" s="38"/>
      <c r="CG1132" s="38"/>
      <c r="CH1132" s="38"/>
      <c r="CI1132" s="38"/>
      <c r="CJ1132" s="38"/>
      <c r="CK1132" s="38"/>
      <c r="CL1132" s="38"/>
      <c r="CM1132" s="38"/>
      <c r="CN1132" s="38"/>
      <c r="CO1132" s="38"/>
      <c r="CP1132" s="38"/>
      <c r="CQ1132" s="38"/>
      <c r="CR1132" s="38"/>
      <c r="CS1132" s="38"/>
      <c r="CT1132" s="38"/>
      <c r="CU1132" s="38"/>
      <c r="CV1132" s="38"/>
      <c r="CW1132" s="38"/>
      <c r="CX1132" s="38"/>
      <c r="CY1132" s="38"/>
      <c r="CZ1132" s="38"/>
      <c r="DA1132" s="38"/>
      <c r="DB1132" s="38"/>
      <c r="DC1132" s="38"/>
      <c r="DD1132" s="38"/>
      <c r="DE1132" s="38"/>
      <c r="DF1132" s="38"/>
      <c r="DG1132" s="38"/>
      <c r="DH1132" s="38"/>
      <c r="DI1132" s="38"/>
      <c r="DJ1132" s="38"/>
      <c r="DK1132" s="38"/>
      <c r="DL1132" s="38"/>
      <c r="DM1132" s="38"/>
      <c r="DN1132" s="38"/>
      <c r="DO1132" s="38"/>
      <c r="DP1132" s="38"/>
      <c r="DQ1132" s="38"/>
      <c r="DR1132" s="38"/>
      <c r="DS1132" s="38"/>
      <c r="DT1132" s="38"/>
      <c r="DU1132" s="38"/>
      <c r="DV1132" s="38"/>
      <c r="DW1132" s="38"/>
      <c r="DX1132" s="38"/>
      <c r="DY1132" s="38"/>
      <c r="DZ1132" s="38"/>
      <c r="EA1132" s="38"/>
      <c r="EB1132" s="38"/>
      <c r="EC1132" s="38"/>
      <c r="ED1132" s="38"/>
      <c r="EE1132" s="38"/>
      <c r="EF1132" s="38"/>
      <c r="EG1132" s="38"/>
      <c r="EH1132" s="38"/>
      <c r="EI1132" s="38"/>
      <c r="EJ1132" s="38"/>
      <c r="EK1132" s="38"/>
      <c r="EL1132" s="38"/>
      <c r="EM1132" s="38"/>
      <c r="EN1132" s="38"/>
      <c r="EO1132" s="38"/>
      <c r="EP1132" s="38"/>
      <c r="EQ1132" s="38"/>
      <c r="ER1132" s="38"/>
      <c r="ES1132" s="38"/>
      <c r="ET1132" s="38"/>
      <c r="EU1132" s="38"/>
      <c r="EV1132" s="38"/>
      <c r="EW1132" s="38"/>
      <c r="EX1132" s="38"/>
      <c r="EY1132" s="38"/>
      <c r="EZ1132" s="38"/>
      <c r="FA1132" s="38"/>
      <c r="FB1132" s="38"/>
      <c r="FC1132" s="38"/>
      <c r="FD1132" s="38"/>
      <c r="FE1132" s="38"/>
      <c r="FF1132" s="38"/>
      <c r="FG1132" s="38"/>
      <c r="FH1132" s="38"/>
      <c r="FI1132" s="38"/>
      <c r="FJ1132" s="38"/>
      <c r="FK1132" s="38"/>
      <c r="FL1132" s="38"/>
      <c r="FM1132" s="38"/>
      <c r="FN1132" s="38"/>
      <c r="FO1132" s="38"/>
      <c r="FP1132" s="38"/>
      <c r="FQ1132" s="38"/>
      <c r="FR1132" s="38"/>
      <c r="FS1132" s="38"/>
      <c r="FT1132" s="38"/>
      <c r="FU1132" s="38"/>
      <c r="FV1132" s="38"/>
      <c r="FW1132" s="38"/>
      <c r="FX1132" s="38"/>
      <c r="FY1132" s="38"/>
      <c r="FZ1132" s="38"/>
      <c r="GA1132" s="38"/>
      <c r="GB1132" s="38"/>
      <c r="GC1132" s="38"/>
      <c r="GD1132" s="38"/>
      <c r="GE1132" s="39"/>
    </row>
    <row r="1133" spans="1:187" s="25" customFormat="1" ht="20.149999999999999" customHeight="1" x14ac:dyDescent="0.35">
      <c r="A1133" s="203">
        <f t="shared" ref="A1133" si="897">A1131+1</f>
        <v>559</v>
      </c>
      <c r="B1133" s="205" t="str">
        <f ca="1">HYPERLINK("#"&amp;"PAINEL!"&amp;ADDRESS(ROW(PAINEL!$B$40)+$A1133,2),TRIM(INDIRECT("PAINEL!"&amp;ADDRESS(ROW(PAINEL!$B$40)+$A1133,COLUMN(LANÇAMENTOS!C1129)))))</f>
        <v/>
      </c>
      <c r="C1133" s="207" t="str">
        <f ca="1">TRIM(INDIRECT("PAINEL!"&amp;ADDRESS(ROW(PAINEL!$B$40)+$A1133,COLUMN(LANÇAMENTOS!E1129))))</f>
        <v/>
      </c>
      <c r="D1133" s="207" t="str">
        <f ca="1">TRIM(INDIRECT("PAINEL!"&amp;ADDRESS(ROW(PAINEL!$B$40)+$A1133,COLUMN(LANÇAMENTOS!K1129))))</f>
        <v/>
      </c>
      <c r="E1133" s="209"/>
      <c r="F1133" s="201" t="str">
        <f t="shared" ref="F1133" ca="1" si="898">IF(B1133&lt;&gt;"",E1133+SUM(H1133:GE1133)-SUM(H1134:GE1134),"")</f>
        <v/>
      </c>
      <c r="G1133" s="29" t="s">
        <v>43</v>
      </c>
      <c r="H1133" s="40"/>
      <c r="I1133" s="40"/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  <c r="CH1133" s="40"/>
      <c r="CI1133" s="40"/>
      <c r="CJ1133" s="40"/>
      <c r="CK1133" s="40"/>
      <c r="CL1133" s="40"/>
      <c r="CM1133" s="40"/>
      <c r="CN1133" s="40"/>
      <c r="CO1133" s="40"/>
      <c r="CP1133" s="40"/>
      <c r="CQ1133" s="40"/>
      <c r="CR1133" s="40"/>
      <c r="CS1133" s="40"/>
      <c r="CT1133" s="40"/>
      <c r="CU1133" s="40"/>
      <c r="CV1133" s="40"/>
      <c r="CW1133" s="40"/>
      <c r="CX1133" s="40"/>
      <c r="CY1133" s="40"/>
      <c r="CZ1133" s="40"/>
      <c r="DA1133" s="40"/>
      <c r="DB1133" s="40"/>
      <c r="DC1133" s="40"/>
      <c r="DD1133" s="40"/>
      <c r="DE1133" s="40"/>
      <c r="DF1133" s="40"/>
      <c r="DG1133" s="40"/>
      <c r="DH1133" s="40"/>
      <c r="DI1133" s="40"/>
      <c r="DJ1133" s="40"/>
      <c r="DK1133" s="40"/>
      <c r="DL1133" s="40"/>
      <c r="DM1133" s="40"/>
      <c r="DN1133" s="40"/>
      <c r="DO1133" s="40"/>
      <c r="DP1133" s="40"/>
      <c r="DQ1133" s="40"/>
      <c r="DR1133" s="40"/>
      <c r="DS1133" s="40"/>
      <c r="DT1133" s="40"/>
      <c r="DU1133" s="40"/>
      <c r="DV1133" s="40"/>
      <c r="DW1133" s="40"/>
      <c r="DX1133" s="40"/>
      <c r="DY1133" s="40"/>
      <c r="DZ1133" s="40"/>
      <c r="EA1133" s="40"/>
      <c r="EB1133" s="40"/>
      <c r="EC1133" s="40"/>
      <c r="ED1133" s="40"/>
      <c r="EE1133" s="40"/>
      <c r="EF1133" s="40"/>
      <c r="EG1133" s="40"/>
      <c r="EH1133" s="40"/>
      <c r="EI1133" s="40"/>
      <c r="EJ1133" s="40"/>
      <c r="EK1133" s="40"/>
      <c r="EL1133" s="40"/>
      <c r="EM1133" s="40"/>
      <c r="EN1133" s="40"/>
      <c r="EO1133" s="40"/>
      <c r="EP1133" s="40"/>
      <c r="EQ1133" s="40"/>
      <c r="ER1133" s="40"/>
      <c r="ES1133" s="40"/>
      <c r="ET1133" s="40"/>
      <c r="EU1133" s="40"/>
      <c r="EV1133" s="40"/>
      <c r="EW1133" s="40"/>
      <c r="EX1133" s="40"/>
      <c r="EY1133" s="40"/>
      <c r="EZ1133" s="40"/>
      <c r="FA1133" s="40"/>
      <c r="FB1133" s="40"/>
      <c r="FC1133" s="40"/>
      <c r="FD1133" s="40"/>
      <c r="FE1133" s="40"/>
      <c r="FF1133" s="40"/>
      <c r="FG1133" s="40"/>
      <c r="FH1133" s="40"/>
      <c r="FI1133" s="40"/>
      <c r="FJ1133" s="40"/>
      <c r="FK1133" s="40"/>
      <c r="FL1133" s="40"/>
      <c r="FM1133" s="40"/>
      <c r="FN1133" s="40"/>
      <c r="FO1133" s="40"/>
      <c r="FP1133" s="40"/>
      <c r="FQ1133" s="40"/>
      <c r="FR1133" s="40"/>
      <c r="FS1133" s="40"/>
      <c r="FT1133" s="40"/>
      <c r="FU1133" s="40"/>
      <c r="FV1133" s="40"/>
      <c r="FW1133" s="40"/>
      <c r="FX1133" s="40"/>
      <c r="FY1133" s="40"/>
      <c r="FZ1133" s="40"/>
      <c r="GA1133" s="40"/>
      <c r="GB1133" s="40"/>
      <c r="GC1133" s="40"/>
      <c r="GD1133" s="40"/>
      <c r="GE1133" s="41"/>
    </row>
    <row r="1134" spans="1:187" s="25" customFormat="1" ht="20.149999999999999" customHeight="1" x14ac:dyDescent="0.35">
      <c r="A1134" s="204"/>
      <c r="B1134" s="206"/>
      <c r="C1134" s="208"/>
      <c r="D1134" s="208"/>
      <c r="E1134" s="210"/>
      <c r="F1134" s="202"/>
      <c r="G1134" s="26" t="s">
        <v>44</v>
      </c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  <c r="DM1134" s="35"/>
      <c r="DN1134" s="35"/>
      <c r="DO1134" s="35"/>
      <c r="DP1134" s="35"/>
      <c r="DQ1134" s="35"/>
      <c r="DR1134" s="35"/>
      <c r="DS1134" s="35"/>
      <c r="DT1134" s="35"/>
      <c r="DU1134" s="35"/>
      <c r="DV1134" s="35"/>
      <c r="DW1134" s="35"/>
      <c r="DX1134" s="35"/>
      <c r="DY1134" s="35"/>
      <c r="DZ1134" s="35"/>
      <c r="EA1134" s="35"/>
      <c r="EB1134" s="35"/>
      <c r="EC1134" s="35"/>
      <c r="ED1134" s="35"/>
      <c r="EE1134" s="35"/>
      <c r="EF1134" s="35"/>
      <c r="EG1134" s="35"/>
      <c r="EH1134" s="35"/>
      <c r="EI1134" s="35"/>
      <c r="EJ1134" s="35"/>
      <c r="EK1134" s="35"/>
      <c r="EL1134" s="35"/>
      <c r="EM1134" s="35"/>
      <c r="EN1134" s="35"/>
      <c r="EO1134" s="35"/>
      <c r="EP1134" s="35"/>
      <c r="EQ1134" s="35"/>
      <c r="ER1134" s="35"/>
      <c r="ES1134" s="35"/>
      <c r="ET1134" s="35"/>
      <c r="EU1134" s="35"/>
      <c r="EV1134" s="35"/>
      <c r="EW1134" s="35"/>
      <c r="EX1134" s="35"/>
      <c r="EY1134" s="35"/>
      <c r="EZ1134" s="35"/>
      <c r="FA1134" s="35"/>
      <c r="FB1134" s="35"/>
      <c r="FC1134" s="35"/>
      <c r="FD1134" s="35"/>
      <c r="FE1134" s="35"/>
      <c r="FF1134" s="35"/>
      <c r="FG1134" s="35"/>
      <c r="FH1134" s="35"/>
      <c r="FI1134" s="35"/>
      <c r="FJ1134" s="35"/>
      <c r="FK1134" s="35"/>
      <c r="FL1134" s="35"/>
      <c r="FM1134" s="35"/>
      <c r="FN1134" s="35"/>
      <c r="FO1134" s="35"/>
      <c r="FP1134" s="35"/>
      <c r="FQ1134" s="35"/>
      <c r="FR1134" s="35"/>
      <c r="FS1134" s="35"/>
      <c r="FT1134" s="35"/>
      <c r="FU1134" s="35"/>
      <c r="FV1134" s="35"/>
      <c r="FW1134" s="35"/>
      <c r="FX1134" s="35"/>
      <c r="FY1134" s="35"/>
      <c r="FZ1134" s="35"/>
      <c r="GA1134" s="35"/>
      <c r="GB1134" s="35"/>
      <c r="GC1134" s="35"/>
      <c r="GD1134" s="35"/>
      <c r="GE1134" s="42"/>
    </row>
    <row r="1135" spans="1:187" s="25" customFormat="1" ht="20.149999999999999" customHeight="1" x14ac:dyDescent="0.35">
      <c r="A1135" s="211">
        <f t="shared" si="883"/>
        <v>560</v>
      </c>
      <c r="B1135" s="213" t="str">
        <f ca="1">HYPERLINK("#"&amp;"PAINEL!"&amp;ADDRESS(ROW(PAINEL!$B$40)+$A1135,2),TRIM(INDIRECT("PAINEL!"&amp;ADDRESS(ROW(PAINEL!$B$40)+$A1135,COLUMN(LANÇAMENTOS!C1131)))))</f>
        <v/>
      </c>
      <c r="C1135" s="215" t="str">
        <f ca="1">TRIM(INDIRECT("PAINEL!"&amp;ADDRESS(ROW(PAINEL!$B$40)+$A1135,COLUMN(LANÇAMENTOS!E1131))))</f>
        <v/>
      </c>
      <c r="D1135" s="215" t="str">
        <f ca="1">TRIM(INDIRECT("PAINEL!"&amp;ADDRESS(ROW(PAINEL!$B$40)+$A1135,COLUMN(LANÇAMENTOS!K1131))))</f>
        <v/>
      </c>
      <c r="E1135" s="217"/>
      <c r="F1135" s="199" t="str">
        <f t="shared" ref="F1135" ca="1" si="899">IF(B1135&lt;&gt;"",E1135+SUM(H1135:GE1135)-SUM(H1136:GE1136),"")</f>
        <v/>
      </c>
      <c r="G1135" s="27" t="s">
        <v>43</v>
      </c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F1135" s="36"/>
      <c r="AG1135" s="36"/>
      <c r="AH1135" s="36"/>
      <c r="AI1135" s="36"/>
      <c r="AJ1135" s="36"/>
      <c r="AK1135" s="36"/>
      <c r="AL1135" s="36"/>
      <c r="AM1135" s="36"/>
      <c r="AN1135" s="36"/>
      <c r="AO1135" s="36"/>
      <c r="AP1135" s="36"/>
      <c r="AQ1135" s="36"/>
      <c r="AR1135" s="36"/>
      <c r="AS1135" s="36"/>
      <c r="AT1135" s="36"/>
      <c r="AU1135" s="36"/>
      <c r="AV1135" s="36"/>
      <c r="AW1135" s="36"/>
      <c r="AX1135" s="36"/>
      <c r="AY1135" s="36"/>
      <c r="AZ1135" s="36"/>
      <c r="BA1135" s="36"/>
      <c r="BB1135" s="36"/>
      <c r="BC1135" s="36"/>
      <c r="BD1135" s="36"/>
      <c r="BE1135" s="36"/>
      <c r="BF1135" s="36"/>
      <c r="BG1135" s="36"/>
      <c r="BH1135" s="36"/>
      <c r="BI1135" s="36"/>
      <c r="BJ1135" s="36"/>
      <c r="BK1135" s="36"/>
      <c r="BL1135" s="36"/>
      <c r="BM1135" s="36"/>
      <c r="BN1135" s="36"/>
      <c r="BO1135" s="36"/>
      <c r="BP1135" s="36"/>
      <c r="BQ1135" s="36"/>
      <c r="BR1135" s="36"/>
      <c r="BS1135" s="36"/>
      <c r="BT1135" s="36"/>
      <c r="BU1135" s="36"/>
      <c r="BV1135" s="36"/>
      <c r="BW1135" s="36"/>
      <c r="BX1135" s="36"/>
      <c r="BY1135" s="36"/>
      <c r="BZ1135" s="36"/>
      <c r="CA1135" s="36"/>
      <c r="CB1135" s="36"/>
      <c r="CC1135" s="36"/>
      <c r="CD1135" s="36"/>
      <c r="CE1135" s="36"/>
      <c r="CF1135" s="36"/>
      <c r="CG1135" s="36"/>
      <c r="CH1135" s="36"/>
      <c r="CI1135" s="36"/>
      <c r="CJ1135" s="36"/>
      <c r="CK1135" s="36"/>
      <c r="CL1135" s="36"/>
      <c r="CM1135" s="36"/>
      <c r="CN1135" s="36"/>
      <c r="CO1135" s="36"/>
      <c r="CP1135" s="36"/>
      <c r="CQ1135" s="36"/>
      <c r="CR1135" s="36"/>
      <c r="CS1135" s="36"/>
      <c r="CT1135" s="36"/>
      <c r="CU1135" s="36"/>
      <c r="CV1135" s="36"/>
      <c r="CW1135" s="36"/>
      <c r="CX1135" s="36"/>
      <c r="CY1135" s="36"/>
      <c r="CZ1135" s="36"/>
      <c r="DA1135" s="36"/>
      <c r="DB1135" s="36"/>
      <c r="DC1135" s="36"/>
      <c r="DD1135" s="36"/>
      <c r="DE1135" s="36"/>
      <c r="DF1135" s="36"/>
      <c r="DG1135" s="36"/>
      <c r="DH1135" s="36"/>
      <c r="DI1135" s="36"/>
      <c r="DJ1135" s="36"/>
      <c r="DK1135" s="36"/>
      <c r="DL1135" s="36"/>
      <c r="DM1135" s="36"/>
      <c r="DN1135" s="36"/>
      <c r="DO1135" s="36"/>
      <c r="DP1135" s="36"/>
      <c r="DQ1135" s="36"/>
      <c r="DR1135" s="36"/>
      <c r="DS1135" s="36"/>
      <c r="DT1135" s="36"/>
      <c r="DU1135" s="36"/>
      <c r="DV1135" s="36"/>
      <c r="DW1135" s="36"/>
      <c r="DX1135" s="36"/>
      <c r="DY1135" s="36"/>
      <c r="DZ1135" s="36"/>
      <c r="EA1135" s="36"/>
      <c r="EB1135" s="36"/>
      <c r="EC1135" s="36"/>
      <c r="ED1135" s="36"/>
      <c r="EE1135" s="36"/>
      <c r="EF1135" s="36"/>
      <c r="EG1135" s="36"/>
      <c r="EH1135" s="36"/>
      <c r="EI1135" s="36"/>
      <c r="EJ1135" s="36"/>
      <c r="EK1135" s="36"/>
      <c r="EL1135" s="36"/>
      <c r="EM1135" s="36"/>
      <c r="EN1135" s="36"/>
      <c r="EO1135" s="36"/>
      <c r="EP1135" s="36"/>
      <c r="EQ1135" s="36"/>
      <c r="ER1135" s="36"/>
      <c r="ES1135" s="36"/>
      <c r="ET1135" s="36"/>
      <c r="EU1135" s="36"/>
      <c r="EV1135" s="36"/>
      <c r="EW1135" s="36"/>
      <c r="EX1135" s="36"/>
      <c r="EY1135" s="36"/>
      <c r="EZ1135" s="36"/>
      <c r="FA1135" s="36"/>
      <c r="FB1135" s="36"/>
      <c r="FC1135" s="36"/>
      <c r="FD1135" s="36"/>
      <c r="FE1135" s="36"/>
      <c r="FF1135" s="36"/>
      <c r="FG1135" s="36"/>
      <c r="FH1135" s="36"/>
      <c r="FI1135" s="36"/>
      <c r="FJ1135" s="36"/>
      <c r="FK1135" s="36"/>
      <c r="FL1135" s="36"/>
      <c r="FM1135" s="36"/>
      <c r="FN1135" s="36"/>
      <c r="FO1135" s="36"/>
      <c r="FP1135" s="36"/>
      <c r="FQ1135" s="36"/>
      <c r="FR1135" s="36"/>
      <c r="FS1135" s="36"/>
      <c r="FT1135" s="36"/>
      <c r="FU1135" s="36"/>
      <c r="FV1135" s="36"/>
      <c r="FW1135" s="36"/>
      <c r="FX1135" s="36"/>
      <c r="FY1135" s="36"/>
      <c r="FZ1135" s="36"/>
      <c r="GA1135" s="36"/>
      <c r="GB1135" s="36"/>
      <c r="GC1135" s="36"/>
      <c r="GD1135" s="36"/>
      <c r="GE1135" s="37"/>
    </row>
    <row r="1136" spans="1:187" s="25" customFormat="1" ht="20.149999999999999" customHeight="1" x14ac:dyDescent="0.35">
      <c r="A1136" s="212"/>
      <c r="B1136" s="214"/>
      <c r="C1136" s="216"/>
      <c r="D1136" s="216"/>
      <c r="E1136" s="218"/>
      <c r="F1136" s="200"/>
      <c r="G1136" s="28" t="s">
        <v>44</v>
      </c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  <c r="BG1136" s="38"/>
      <c r="BH1136" s="38"/>
      <c r="BI1136" s="38"/>
      <c r="BJ1136" s="38"/>
      <c r="BK1136" s="38"/>
      <c r="BL1136" s="38"/>
      <c r="BM1136" s="38"/>
      <c r="BN1136" s="38"/>
      <c r="BO1136" s="38"/>
      <c r="BP1136" s="38"/>
      <c r="BQ1136" s="38"/>
      <c r="BR1136" s="38"/>
      <c r="BS1136" s="38"/>
      <c r="BT1136" s="38"/>
      <c r="BU1136" s="38"/>
      <c r="BV1136" s="38"/>
      <c r="BW1136" s="38"/>
      <c r="BX1136" s="38"/>
      <c r="BY1136" s="38"/>
      <c r="BZ1136" s="38"/>
      <c r="CA1136" s="38"/>
      <c r="CB1136" s="38"/>
      <c r="CC1136" s="38"/>
      <c r="CD1136" s="38"/>
      <c r="CE1136" s="38"/>
      <c r="CF1136" s="38"/>
      <c r="CG1136" s="38"/>
      <c r="CH1136" s="38"/>
      <c r="CI1136" s="38"/>
      <c r="CJ1136" s="38"/>
      <c r="CK1136" s="38"/>
      <c r="CL1136" s="38"/>
      <c r="CM1136" s="38"/>
      <c r="CN1136" s="38"/>
      <c r="CO1136" s="38"/>
      <c r="CP1136" s="38"/>
      <c r="CQ1136" s="38"/>
      <c r="CR1136" s="38"/>
      <c r="CS1136" s="38"/>
      <c r="CT1136" s="38"/>
      <c r="CU1136" s="38"/>
      <c r="CV1136" s="38"/>
      <c r="CW1136" s="38"/>
      <c r="CX1136" s="38"/>
      <c r="CY1136" s="38"/>
      <c r="CZ1136" s="38"/>
      <c r="DA1136" s="38"/>
      <c r="DB1136" s="38"/>
      <c r="DC1136" s="38"/>
      <c r="DD1136" s="38"/>
      <c r="DE1136" s="38"/>
      <c r="DF1136" s="38"/>
      <c r="DG1136" s="38"/>
      <c r="DH1136" s="38"/>
      <c r="DI1136" s="38"/>
      <c r="DJ1136" s="38"/>
      <c r="DK1136" s="38"/>
      <c r="DL1136" s="38"/>
      <c r="DM1136" s="38"/>
      <c r="DN1136" s="38"/>
      <c r="DO1136" s="38"/>
      <c r="DP1136" s="38"/>
      <c r="DQ1136" s="38"/>
      <c r="DR1136" s="38"/>
      <c r="DS1136" s="38"/>
      <c r="DT1136" s="38"/>
      <c r="DU1136" s="38"/>
      <c r="DV1136" s="38"/>
      <c r="DW1136" s="38"/>
      <c r="DX1136" s="38"/>
      <c r="DY1136" s="38"/>
      <c r="DZ1136" s="38"/>
      <c r="EA1136" s="38"/>
      <c r="EB1136" s="38"/>
      <c r="EC1136" s="38"/>
      <c r="ED1136" s="38"/>
      <c r="EE1136" s="38"/>
      <c r="EF1136" s="38"/>
      <c r="EG1136" s="38"/>
      <c r="EH1136" s="38"/>
      <c r="EI1136" s="38"/>
      <c r="EJ1136" s="38"/>
      <c r="EK1136" s="38"/>
      <c r="EL1136" s="38"/>
      <c r="EM1136" s="38"/>
      <c r="EN1136" s="38"/>
      <c r="EO1136" s="38"/>
      <c r="EP1136" s="38"/>
      <c r="EQ1136" s="38"/>
      <c r="ER1136" s="38"/>
      <c r="ES1136" s="38"/>
      <c r="ET1136" s="38"/>
      <c r="EU1136" s="38"/>
      <c r="EV1136" s="38"/>
      <c r="EW1136" s="38"/>
      <c r="EX1136" s="38"/>
      <c r="EY1136" s="38"/>
      <c r="EZ1136" s="38"/>
      <c r="FA1136" s="38"/>
      <c r="FB1136" s="38"/>
      <c r="FC1136" s="38"/>
      <c r="FD1136" s="38"/>
      <c r="FE1136" s="38"/>
      <c r="FF1136" s="38"/>
      <c r="FG1136" s="38"/>
      <c r="FH1136" s="38"/>
      <c r="FI1136" s="38"/>
      <c r="FJ1136" s="38"/>
      <c r="FK1136" s="38"/>
      <c r="FL1136" s="38"/>
      <c r="FM1136" s="38"/>
      <c r="FN1136" s="38"/>
      <c r="FO1136" s="38"/>
      <c r="FP1136" s="38"/>
      <c r="FQ1136" s="38"/>
      <c r="FR1136" s="38"/>
      <c r="FS1136" s="38"/>
      <c r="FT1136" s="38"/>
      <c r="FU1136" s="38"/>
      <c r="FV1136" s="38"/>
      <c r="FW1136" s="38"/>
      <c r="FX1136" s="38"/>
      <c r="FY1136" s="38"/>
      <c r="FZ1136" s="38"/>
      <c r="GA1136" s="38"/>
      <c r="GB1136" s="38"/>
      <c r="GC1136" s="38"/>
      <c r="GD1136" s="38"/>
      <c r="GE1136" s="39"/>
    </row>
    <row r="1137" spans="1:187" s="25" customFormat="1" ht="20.149999999999999" customHeight="1" x14ac:dyDescent="0.35">
      <c r="A1137" s="203">
        <f t="shared" ref="A1137" si="900">A1135+1</f>
        <v>561</v>
      </c>
      <c r="B1137" s="205" t="str">
        <f ca="1">HYPERLINK("#"&amp;"PAINEL!"&amp;ADDRESS(ROW(PAINEL!$B$40)+$A1137,2),TRIM(INDIRECT("PAINEL!"&amp;ADDRESS(ROW(PAINEL!$B$40)+$A1137,COLUMN(LANÇAMENTOS!C1133)))))</f>
        <v/>
      </c>
      <c r="C1137" s="207" t="str">
        <f ca="1">TRIM(INDIRECT("PAINEL!"&amp;ADDRESS(ROW(PAINEL!$B$40)+$A1137,COLUMN(LANÇAMENTOS!E1133))))</f>
        <v/>
      </c>
      <c r="D1137" s="207" t="str">
        <f ca="1">TRIM(INDIRECT("PAINEL!"&amp;ADDRESS(ROW(PAINEL!$B$40)+$A1137,COLUMN(LANÇAMENTOS!K1133))))</f>
        <v/>
      </c>
      <c r="E1137" s="209"/>
      <c r="F1137" s="201" t="str">
        <f t="shared" ref="F1137" ca="1" si="901">IF(B1137&lt;&gt;"",E1137+SUM(H1137:GE1137)-SUM(H1138:GE1138),"")</f>
        <v/>
      </c>
      <c r="G1137" s="29" t="s">
        <v>43</v>
      </c>
      <c r="H1137" s="40"/>
      <c r="I1137" s="40"/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  <c r="CH1137" s="40"/>
      <c r="CI1137" s="40"/>
      <c r="CJ1137" s="40"/>
      <c r="CK1137" s="40"/>
      <c r="CL1137" s="40"/>
      <c r="CM1137" s="40"/>
      <c r="CN1137" s="40"/>
      <c r="CO1137" s="40"/>
      <c r="CP1137" s="40"/>
      <c r="CQ1137" s="40"/>
      <c r="CR1137" s="40"/>
      <c r="CS1137" s="40"/>
      <c r="CT1137" s="40"/>
      <c r="CU1137" s="40"/>
      <c r="CV1137" s="40"/>
      <c r="CW1137" s="40"/>
      <c r="CX1137" s="40"/>
      <c r="CY1137" s="40"/>
      <c r="CZ1137" s="40"/>
      <c r="DA1137" s="40"/>
      <c r="DB1137" s="40"/>
      <c r="DC1137" s="40"/>
      <c r="DD1137" s="40"/>
      <c r="DE1137" s="40"/>
      <c r="DF1137" s="40"/>
      <c r="DG1137" s="40"/>
      <c r="DH1137" s="40"/>
      <c r="DI1137" s="40"/>
      <c r="DJ1137" s="40"/>
      <c r="DK1137" s="40"/>
      <c r="DL1137" s="40"/>
      <c r="DM1137" s="40"/>
      <c r="DN1137" s="40"/>
      <c r="DO1137" s="40"/>
      <c r="DP1137" s="40"/>
      <c r="DQ1137" s="40"/>
      <c r="DR1137" s="40"/>
      <c r="DS1137" s="40"/>
      <c r="DT1137" s="40"/>
      <c r="DU1137" s="40"/>
      <c r="DV1137" s="40"/>
      <c r="DW1137" s="40"/>
      <c r="DX1137" s="40"/>
      <c r="DY1137" s="40"/>
      <c r="DZ1137" s="40"/>
      <c r="EA1137" s="40"/>
      <c r="EB1137" s="40"/>
      <c r="EC1137" s="40"/>
      <c r="ED1137" s="40"/>
      <c r="EE1137" s="40"/>
      <c r="EF1137" s="40"/>
      <c r="EG1137" s="40"/>
      <c r="EH1137" s="40"/>
      <c r="EI1137" s="40"/>
      <c r="EJ1137" s="40"/>
      <c r="EK1137" s="40"/>
      <c r="EL1137" s="40"/>
      <c r="EM1137" s="40"/>
      <c r="EN1137" s="40"/>
      <c r="EO1137" s="40"/>
      <c r="EP1137" s="40"/>
      <c r="EQ1137" s="40"/>
      <c r="ER1137" s="40"/>
      <c r="ES1137" s="40"/>
      <c r="ET1137" s="40"/>
      <c r="EU1137" s="40"/>
      <c r="EV1137" s="40"/>
      <c r="EW1137" s="40"/>
      <c r="EX1137" s="40"/>
      <c r="EY1137" s="40"/>
      <c r="EZ1137" s="40"/>
      <c r="FA1137" s="40"/>
      <c r="FB1137" s="40"/>
      <c r="FC1137" s="40"/>
      <c r="FD1137" s="40"/>
      <c r="FE1137" s="40"/>
      <c r="FF1137" s="40"/>
      <c r="FG1137" s="40"/>
      <c r="FH1137" s="40"/>
      <c r="FI1137" s="40"/>
      <c r="FJ1137" s="40"/>
      <c r="FK1137" s="40"/>
      <c r="FL1137" s="40"/>
      <c r="FM1137" s="40"/>
      <c r="FN1137" s="40"/>
      <c r="FO1137" s="40"/>
      <c r="FP1137" s="40"/>
      <c r="FQ1137" s="40"/>
      <c r="FR1137" s="40"/>
      <c r="FS1137" s="40"/>
      <c r="FT1137" s="40"/>
      <c r="FU1137" s="40"/>
      <c r="FV1137" s="40"/>
      <c r="FW1137" s="40"/>
      <c r="FX1137" s="40"/>
      <c r="FY1137" s="40"/>
      <c r="FZ1137" s="40"/>
      <c r="GA1137" s="40"/>
      <c r="GB1137" s="40"/>
      <c r="GC1137" s="40"/>
      <c r="GD1137" s="40"/>
      <c r="GE1137" s="41"/>
    </row>
    <row r="1138" spans="1:187" s="25" customFormat="1" ht="20.149999999999999" customHeight="1" x14ac:dyDescent="0.35">
      <c r="A1138" s="204"/>
      <c r="B1138" s="206"/>
      <c r="C1138" s="208"/>
      <c r="D1138" s="208"/>
      <c r="E1138" s="210"/>
      <c r="F1138" s="202"/>
      <c r="G1138" s="26" t="s">
        <v>44</v>
      </c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35"/>
      <c r="CM1138" s="35"/>
      <c r="CN1138" s="35"/>
      <c r="CO1138" s="35"/>
      <c r="CP1138" s="35"/>
      <c r="CQ1138" s="35"/>
      <c r="CR1138" s="35"/>
      <c r="CS1138" s="35"/>
      <c r="CT1138" s="35"/>
      <c r="CU1138" s="35"/>
      <c r="CV1138" s="35"/>
      <c r="CW1138" s="35"/>
      <c r="CX1138" s="35"/>
      <c r="CY1138" s="35"/>
      <c r="CZ1138" s="35"/>
      <c r="DA1138" s="35"/>
      <c r="DB1138" s="35"/>
      <c r="DC1138" s="35"/>
      <c r="DD1138" s="35"/>
      <c r="DE1138" s="35"/>
      <c r="DF1138" s="35"/>
      <c r="DG1138" s="35"/>
      <c r="DH1138" s="35"/>
      <c r="DI1138" s="35"/>
      <c r="DJ1138" s="35"/>
      <c r="DK1138" s="35"/>
      <c r="DL1138" s="35"/>
      <c r="DM1138" s="35"/>
      <c r="DN1138" s="35"/>
      <c r="DO1138" s="35"/>
      <c r="DP1138" s="35"/>
      <c r="DQ1138" s="35"/>
      <c r="DR1138" s="35"/>
      <c r="DS1138" s="35"/>
      <c r="DT1138" s="35"/>
      <c r="DU1138" s="35"/>
      <c r="DV1138" s="35"/>
      <c r="DW1138" s="35"/>
      <c r="DX1138" s="35"/>
      <c r="DY1138" s="35"/>
      <c r="DZ1138" s="35"/>
      <c r="EA1138" s="35"/>
      <c r="EB1138" s="35"/>
      <c r="EC1138" s="35"/>
      <c r="ED1138" s="35"/>
      <c r="EE1138" s="35"/>
      <c r="EF1138" s="35"/>
      <c r="EG1138" s="35"/>
      <c r="EH1138" s="35"/>
      <c r="EI1138" s="35"/>
      <c r="EJ1138" s="35"/>
      <c r="EK1138" s="35"/>
      <c r="EL1138" s="35"/>
      <c r="EM1138" s="35"/>
      <c r="EN1138" s="35"/>
      <c r="EO1138" s="35"/>
      <c r="EP1138" s="35"/>
      <c r="EQ1138" s="35"/>
      <c r="ER1138" s="35"/>
      <c r="ES1138" s="35"/>
      <c r="ET1138" s="35"/>
      <c r="EU1138" s="35"/>
      <c r="EV1138" s="35"/>
      <c r="EW1138" s="35"/>
      <c r="EX1138" s="35"/>
      <c r="EY1138" s="35"/>
      <c r="EZ1138" s="35"/>
      <c r="FA1138" s="35"/>
      <c r="FB1138" s="35"/>
      <c r="FC1138" s="35"/>
      <c r="FD1138" s="35"/>
      <c r="FE1138" s="35"/>
      <c r="FF1138" s="35"/>
      <c r="FG1138" s="35"/>
      <c r="FH1138" s="35"/>
      <c r="FI1138" s="35"/>
      <c r="FJ1138" s="35"/>
      <c r="FK1138" s="35"/>
      <c r="FL1138" s="35"/>
      <c r="FM1138" s="35"/>
      <c r="FN1138" s="35"/>
      <c r="FO1138" s="35"/>
      <c r="FP1138" s="35"/>
      <c r="FQ1138" s="35"/>
      <c r="FR1138" s="35"/>
      <c r="FS1138" s="35"/>
      <c r="FT1138" s="35"/>
      <c r="FU1138" s="35"/>
      <c r="FV1138" s="35"/>
      <c r="FW1138" s="35"/>
      <c r="FX1138" s="35"/>
      <c r="FY1138" s="35"/>
      <c r="FZ1138" s="35"/>
      <c r="GA1138" s="35"/>
      <c r="GB1138" s="35"/>
      <c r="GC1138" s="35"/>
      <c r="GD1138" s="35"/>
      <c r="GE1138" s="42"/>
    </row>
    <row r="1139" spans="1:187" s="25" customFormat="1" ht="20.149999999999999" customHeight="1" x14ac:dyDescent="0.35">
      <c r="A1139" s="211">
        <f t="shared" si="883"/>
        <v>562</v>
      </c>
      <c r="B1139" s="213" t="str">
        <f ca="1">HYPERLINK("#"&amp;"PAINEL!"&amp;ADDRESS(ROW(PAINEL!$B$40)+$A1139,2),TRIM(INDIRECT("PAINEL!"&amp;ADDRESS(ROW(PAINEL!$B$40)+$A1139,COLUMN(LANÇAMENTOS!C1135)))))</f>
        <v/>
      </c>
      <c r="C1139" s="215" t="str">
        <f ca="1">TRIM(INDIRECT("PAINEL!"&amp;ADDRESS(ROW(PAINEL!$B$40)+$A1139,COLUMN(LANÇAMENTOS!E1135))))</f>
        <v/>
      </c>
      <c r="D1139" s="215" t="str">
        <f ca="1">TRIM(INDIRECT("PAINEL!"&amp;ADDRESS(ROW(PAINEL!$B$40)+$A1139,COLUMN(LANÇAMENTOS!K1135))))</f>
        <v/>
      </c>
      <c r="E1139" s="217"/>
      <c r="F1139" s="199" t="str">
        <f t="shared" ref="F1139" ca="1" si="902">IF(B1139&lt;&gt;"",E1139+SUM(H1139:GE1139)-SUM(H1140:GE1140),"")</f>
        <v/>
      </c>
      <c r="G1139" s="27" t="s">
        <v>43</v>
      </c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36"/>
      <c r="AI1139" s="36"/>
      <c r="AJ1139" s="36"/>
      <c r="AK1139" s="36"/>
      <c r="AL1139" s="36"/>
      <c r="AM1139" s="36"/>
      <c r="AN1139" s="36"/>
      <c r="AO1139" s="36"/>
      <c r="AP1139" s="36"/>
      <c r="AQ1139" s="36"/>
      <c r="AR1139" s="36"/>
      <c r="AS1139" s="36"/>
      <c r="AT1139" s="36"/>
      <c r="AU1139" s="36"/>
      <c r="AV1139" s="36"/>
      <c r="AW1139" s="36"/>
      <c r="AX1139" s="36"/>
      <c r="AY1139" s="36"/>
      <c r="AZ1139" s="36"/>
      <c r="BA1139" s="36"/>
      <c r="BB1139" s="36"/>
      <c r="BC1139" s="36"/>
      <c r="BD1139" s="36"/>
      <c r="BE1139" s="36"/>
      <c r="BF1139" s="36"/>
      <c r="BG1139" s="36"/>
      <c r="BH1139" s="36"/>
      <c r="BI1139" s="36"/>
      <c r="BJ1139" s="36"/>
      <c r="BK1139" s="36"/>
      <c r="BL1139" s="36"/>
      <c r="BM1139" s="36"/>
      <c r="BN1139" s="36"/>
      <c r="BO1139" s="36"/>
      <c r="BP1139" s="36"/>
      <c r="BQ1139" s="36"/>
      <c r="BR1139" s="36"/>
      <c r="BS1139" s="36"/>
      <c r="BT1139" s="36"/>
      <c r="BU1139" s="36"/>
      <c r="BV1139" s="36"/>
      <c r="BW1139" s="36"/>
      <c r="BX1139" s="36"/>
      <c r="BY1139" s="36"/>
      <c r="BZ1139" s="36"/>
      <c r="CA1139" s="36"/>
      <c r="CB1139" s="36"/>
      <c r="CC1139" s="36"/>
      <c r="CD1139" s="36"/>
      <c r="CE1139" s="36"/>
      <c r="CF1139" s="36"/>
      <c r="CG1139" s="36"/>
      <c r="CH1139" s="36"/>
      <c r="CI1139" s="36"/>
      <c r="CJ1139" s="36"/>
      <c r="CK1139" s="36"/>
      <c r="CL1139" s="36"/>
      <c r="CM1139" s="36"/>
      <c r="CN1139" s="36"/>
      <c r="CO1139" s="36"/>
      <c r="CP1139" s="36"/>
      <c r="CQ1139" s="36"/>
      <c r="CR1139" s="36"/>
      <c r="CS1139" s="36"/>
      <c r="CT1139" s="36"/>
      <c r="CU1139" s="36"/>
      <c r="CV1139" s="36"/>
      <c r="CW1139" s="36"/>
      <c r="CX1139" s="36"/>
      <c r="CY1139" s="36"/>
      <c r="CZ1139" s="36"/>
      <c r="DA1139" s="36"/>
      <c r="DB1139" s="36"/>
      <c r="DC1139" s="36"/>
      <c r="DD1139" s="36"/>
      <c r="DE1139" s="36"/>
      <c r="DF1139" s="36"/>
      <c r="DG1139" s="36"/>
      <c r="DH1139" s="36"/>
      <c r="DI1139" s="36"/>
      <c r="DJ1139" s="36"/>
      <c r="DK1139" s="36"/>
      <c r="DL1139" s="36"/>
      <c r="DM1139" s="36"/>
      <c r="DN1139" s="36"/>
      <c r="DO1139" s="36"/>
      <c r="DP1139" s="36"/>
      <c r="DQ1139" s="36"/>
      <c r="DR1139" s="36"/>
      <c r="DS1139" s="36"/>
      <c r="DT1139" s="36"/>
      <c r="DU1139" s="36"/>
      <c r="DV1139" s="36"/>
      <c r="DW1139" s="36"/>
      <c r="DX1139" s="36"/>
      <c r="DY1139" s="36"/>
      <c r="DZ1139" s="36"/>
      <c r="EA1139" s="36"/>
      <c r="EB1139" s="36"/>
      <c r="EC1139" s="36"/>
      <c r="ED1139" s="36"/>
      <c r="EE1139" s="36"/>
      <c r="EF1139" s="36"/>
      <c r="EG1139" s="36"/>
      <c r="EH1139" s="36"/>
      <c r="EI1139" s="36"/>
      <c r="EJ1139" s="36"/>
      <c r="EK1139" s="36"/>
      <c r="EL1139" s="36"/>
      <c r="EM1139" s="36"/>
      <c r="EN1139" s="36"/>
      <c r="EO1139" s="36"/>
      <c r="EP1139" s="36"/>
      <c r="EQ1139" s="36"/>
      <c r="ER1139" s="36"/>
      <c r="ES1139" s="36"/>
      <c r="ET1139" s="36"/>
      <c r="EU1139" s="36"/>
      <c r="EV1139" s="36"/>
      <c r="EW1139" s="36"/>
      <c r="EX1139" s="36"/>
      <c r="EY1139" s="36"/>
      <c r="EZ1139" s="36"/>
      <c r="FA1139" s="36"/>
      <c r="FB1139" s="36"/>
      <c r="FC1139" s="36"/>
      <c r="FD1139" s="36"/>
      <c r="FE1139" s="36"/>
      <c r="FF1139" s="36"/>
      <c r="FG1139" s="36"/>
      <c r="FH1139" s="36"/>
      <c r="FI1139" s="36"/>
      <c r="FJ1139" s="36"/>
      <c r="FK1139" s="36"/>
      <c r="FL1139" s="36"/>
      <c r="FM1139" s="36"/>
      <c r="FN1139" s="36"/>
      <c r="FO1139" s="36"/>
      <c r="FP1139" s="36"/>
      <c r="FQ1139" s="36"/>
      <c r="FR1139" s="36"/>
      <c r="FS1139" s="36"/>
      <c r="FT1139" s="36"/>
      <c r="FU1139" s="36"/>
      <c r="FV1139" s="36"/>
      <c r="FW1139" s="36"/>
      <c r="FX1139" s="36"/>
      <c r="FY1139" s="36"/>
      <c r="FZ1139" s="36"/>
      <c r="GA1139" s="36"/>
      <c r="GB1139" s="36"/>
      <c r="GC1139" s="36"/>
      <c r="GD1139" s="36"/>
      <c r="GE1139" s="37"/>
    </row>
    <row r="1140" spans="1:187" s="25" customFormat="1" ht="20.149999999999999" customHeight="1" x14ac:dyDescent="0.35">
      <c r="A1140" s="212"/>
      <c r="B1140" s="214"/>
      <c r="C1140" s="216"/>
      <c r="D1140" s="216"/>
      <c r="E1140" s="218"/>
      <c r="F1140" s="200"/>
      <c r="G1140" s="28" t="s">
        <v>44</v>
      </c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  <c r="BG1140" s="38"/>
      <c r="BH1140" s="38"/>
      <c r="BI1140" s="38"/>
      <c r="BJ1140" s="38"/>
      <c r="BK1140" s="38"/>
      <c r="BL1140" s="38"/>
      <c r="BM1140" s="38"/>
      <c r="BN1140" s="38"/>
      <c r="BO1140" s="38"/>
      <c r="BP1140" s="38"/>
      <c r="BQ1140" s="38"/>
      <c r="BR1140" s="38"/>
      <c r="BS1140" s="38"/>
      <c r="BT1140" s="38"/>
      <c r="BU1140" s="38"/>
      <c r="BV1140" s="38"/>
      <c r="BW1140" s="38"/>
      <c r="BX1140" s="38"/>
      <c r="BY1140" s="38"/>
      <c r="BZ1140" s="38"/>
      <c r="CA1140" s="38"/>
      <c r="CB1140" s="38"/>
      <c r="CC1140" s="38"/>
      <c r="CD1140" s="38"/>
      <c r="CE1140" s="38"/>
      <c r="CF1140" s="38"/>
      <c r="CG1140" s="38"/>
      <c r="CH1140" s="38"/>
      <c r="CI1140" s="38"/>
      <c r="CJ1140" s="38"/>
      <c r="CK1140" s="38"/>
      <c r="CL1140" s="38"/>
      <c r="CM1140" s="38"/>
      <c r="CN1140" s="38"/>
      <c r="CO1140" s="38"/>
      <c r="CP1140" s="38"/>
      <c r="CQ1140" s="38"/>
      <c r="CR1140" s="38"/>
      <c r="CS1140" s="38"/>
      <c r="CT1140" s="38"/>
      <c r="CU1140" s="38"/>
      <c r="CV1140" s="38"/>
      <c r="CW1140" s="38"/>
      <c r="CX1140" s="38"/>
      <c r="CY1140" s="38"/>
      <c r="CZ1140" s="38"/>
      <c r="DA1140" s="38"/>
      <c r="DB1140" s="38"/>
      <c r="DC1140" s="38"/>
      <c r="DD1140" s="38"/>
      <c r="DE1140" s="38"/>
      <c r="DF1140" s="38"/>
      <c r="DG1140" s="38"/>
      <c r="DH1140" s="38"/>
      <c r="DI1140" s="38"/>
      <c r="DJ1140" s="38"/>
      <c r="DK1140" s="38"/>
      <c r="DL1140" s="38"/>
      <c r="DM1140" s="38"/>
      <c r="DN1140" s="38"/>
      <c r="DO1140" s="38"/>
      <c r="DP1140" s="38"/>
      <c r="DQ1140" s="38"/>
      <c r="DR1140" s="38"/>
      <c r="DS1140" s="38"/>
      <c r="DT1140" s="38"/>
      <c r="DU1140" s="38"/>
      <c r="DV1140" s="38"/>
      <c r="DW1140" s="38"/>
      <c r="DX1140" s="38"/>
      <c r="DY1140" s="38"/>
      <c r="DZ1140" s="38"/>
      <c r="EA1140" s="38"/>
      <c r="EB1140" s="38"/>
      <c r="EC1140" s="38"/>
      <c r="ED1140" s="38"/>
      <c r="EE1140" s="38"/>
      <c r="EF1140" s="38"/>
      <c r="EG1140" s="38"/>
      <c r="EH1140" s="38"/>
      <c r="EI1140" s="38"/>
      <c r="EJ1140" s="38"/>
      <c r="EK1140" s="38"/>
      <c r="EL1140" s="38"/>
      <c r="EM1140" s="38"/>
      <c r="EN1140" s="38"/>
      <c r="EO1140" s="38"/>
      <c r="EP1140" s="38"/>
      <c r="EQ1140" s="38"/>
      <c r="ER1140" s="38"/>
      <c r="ES1140" s="38"/>
      <c r="ET1140" s="38"/>
      <c r="EU1140" s="38"/>
      <c r="EV1140" s="38"/>
      <c r="EW1140" s="38"/>
      <c r="EX1140" s="38"/>
      <c r="EY1140" s="38"/>
      <c r="EZ1140" s="38"/>
      <c r="FA1140" s="38"/>
      <c r="FB1140" s="38"/>
      <c r="FC1140" s="38"/>
      <c r="FD1140" s="38"/>
      <c r="FE1140" s="38"/>
      <c r="FF1140" s="38"/>
      <c r="FG1140" s="38"/>
      <c r="FH1140" s="38"/>
      <c r="FI1140" s="38"/>
      <c r="FJ1140" s="38"/>
      <c r="FK1140" s="38"/>
      <c r="FL1140" s="38"/>
      <c r="FM1140" s="38"/>
      <c r="FN1140" s="38"/>
      <c r="FO1140" s="38"/>
      <c r="FP1140" s="38"/>
      <c r="FQ1140" s="38"/>
      <c r="FR1140" s="38"/>
      <c r="FS1140" s="38"/>
      <c r="FT1140" s="38"/>
      <c r="FU1140" s="38"/>
      <c r="FV1140" s="38"/>
      <c r="FW1140" s="38"/>
      <c r="FX1140" s="38"/>
      <c r="FY1140" s="38"/>
      <c r="FZ1140" s="38"/>
      <c r="GA1140" s="38"/>
      <c r="GB1140" s="38"/>
      <c r="GC1140" s="38"/>
      <c r="GD1140" s="38"/>
      <c r="GE1140" s="39"/>
    </row>
    <row r="1141" spans="1:187" s="25" customFormat="1" ht="20.149999999999999" customHeight="1" x14ac:dyDescent="0.35">
      <c r="A1141" s="203">
        <f t="shared" ref="A1141" si="903">A1139+1</f>
        <v>563</v>
      </c>
      <c r="B1141" s="205" t="str">
        <f ca="1">HYPERLINK("#"&amp;"PAINEL!"&amp;ADDRESS(ROW(PAINEL!$B$40)+$A1141,2),TRIM(INDIRECT("PAINEL!"&amp;ADDRESS(ROW(PAINEL!$B$40)+$A1141,COLUMN(LANÇAMENTOS!C1137)))))</f>
        <v/>
      </c>
      <c r="C1141" s="207" t="str">
        <f ca="1">TRIM(INDIRECT("PAINEL!"&amp;ADDRESS(ROW(PAINEL!$B$40)+$A1141,COLUMN(LANÇAMENTOS!E1137))))</f>
        <v/>
      </c>
      <c r="D1141" s="207" t="str">
        <f ca="1">TRIM(INDIRECT("PAINEL!"&amp;ADDRESS(ROW(PAINEL!$B$40)+$A1141,COLUMN(LANÇAMENTOS!K1137))))</f>
        <v/>
      </c>
      <c r="E1141" s="209"/>
      <c r="F1141" s="201" t="str">
        <f t="shared" ref="F1141" ca="1" si="904">IF(B1141&lt;&gt;"",E1141+SUM(H1141:GE1141)-SUM(H1142:GE1142),"")</f>
        <v/>
      </c>
      <c r="G1141" s="29" t="s">
        <v>43</v>
      </c>
      <c r="H1141" s="40"/>
      <c r="I1141" s="40"/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  <c r="CH1141" s="40"/>
      <c r="CI1141" s="40"/>
      <c r="CJ1141" s="40"/>
      <c r="CK1141" s="40"/>
      <c r="CL1141" s="40"/>
      <c r="CM1141" s="40"/>
      <c r="CN1141" s="40"/>
      <c r="CO1141" s="40"/>
      <c r="CP1141" s="40"/>
      <c r="CQ1141" s="40"/>
      <c r="CR1141" s="40"/>
      <c r="CS1141" s="40"/>
      <c r="CT1141" s="40"/>
      <c r="CU1141" s="40"/>
      <c r="CV1141" s="40"/>
      <c r="CW1141" s="40"/>
      <c r="CX1141" s="40"/>
      <c r="CY1141" s="40"/>
      <c r="CZ1141" s="40"/>
      <c r="DA1141" s="40"/>
      <c r="DB1141" s="40"/>
      <c r="DC1141" s="40"/>
      <c r="DD1141" s="40"/>
      <c r="DE1141" s="40"/>
      <c r="DF1141" s="40"/>
      <c r="DG1141" s="40"/>
      <c r="DH1141" s="40"/>
      <c r="DI1141" s="40"/>
      <c r="DJ1141" s="40"/>
      <c r="DK1141" s="40"/>
      <c r="DL1141" s="40"/>
      <c r="DM1141" s="40"/>
      <c r="DN1141" s="40"/>
      <c r="DO1141" s="40"/>
      <c r="DP1141" s="40"/>
      <c r="DQ1141" s="40"/>
      <c r="DR1141" s="40"/>
      <c r="DS1141" s="40"/>
      <c r="DT1141" s="40"/>
      <c r="DU1141" s="40"/>
      <c r="DV1141" s="40"/>
      <c r="DW1141" s="40"/>
      <c r="DX1141" s="40"/>
      <c r="DY1141" s="40"/>
      <c r="DZ1141" s="40"/>
      <c r="EA1141" s="40"/>
      <c r="EB1141" s="40"/>
      <c r="EC1141" s="40"/>
      <c r="ED1141" s="40"/>
      <c r="EE1141" s="40"/>
      <c r="EF1141" s="40"/>
      <c r="EG1141" s="40"/>
      <c r="EH1141" s="40"/>
      <c r="EI1141" s="40"/>
      <c r="EJ1141" s="40"/>
      <c r="EK1141" s="40"/>
      <c r="EL1141" s="40"/>
      <c r="EM1141" s="40"/>
      <c r="EN1141" s="40"/>
      <c r="EO1141" s="40"/>
      <c r="EP1141" s="40"/>
      <c r="EQ1141" s="40"/>
      <c r="ER1141" s="40"/>
      <c r="ES1141" s="40"/>
      <c r="ET1141" s="40"/>
      <c r="EU1141" s="40"/>
      <c r="EV1141" s="40"/>
      <c r="EW1141" s="40"/>
      <c r="EX1141" s="40"/>
      <c r="EY1141" s="40"/>
      <c r="EZ1141" s="40"/>
      <c r="FA1141" s="40"/>
      <c r="FB1141" s="40"/>
      <c r="FC1141" s="40"/>
      <c r="FD1141" s="40"/>
      <c r="FE1141" s="40"/>
      <c r="FF1141" s="40"/>
      <c r="FG1141" s="40"/>
      <c r="FH1141" s="40"/>
      <c r="FI1141" s="40"/>
      <c r="FJ1141" s="40"/>
      <c r="FK1141" s="40"/>
      <c r="FL1141" s="40"/>
      <c r="FM1141" s="40"/>
      <c r="FN1141" s="40"/>
      <c r="FO1141" s="40"/>
      <c r="FP1141" s="40"/>
      <c r="FQ1141" s="40"/>
      <c r="FR1141" s="40"/>
      <c r="FS1141" s="40"/>
      <c r="FT1141" s="40"/>
      <c r="FU1141" s="40"/>
      <c r="FV1141" s="40"/>
      <c r="FW1141" s="40"/>
      <c r="FX1141" s="40"/>
      <c r="FY1141" s="40"/>
      <c r="FZ1141" s="40"/>
      <c r="GA1141" s="40"/>
      <c r="GB1141" s="40"/>
      <c r="GC1141" s="40"/>
      <c r="GD1141" s="40"/>
      <c r="GE1141" s="41"/>
    </row>
    <row r="1142" spans="1:187" s="25" customFormat="1" ht="20.149999999999999" customHeight="1" x14ac:dyDescent="0.35">
      <c r="A1142" s="204"/>
      <c r="B1142" s="206"/>
      <c r="C1142" s="208"/>
      <c r="D1142" s="208"/>
      <c r="E1142" s="210"/>
      <c r="F1142" s="202"/>
      <c r="G1142" s="26" t="s">
        <v>44</v>
      </c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F1142" s="35"/>
      <c r="AG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35"/>
      <c r="CM1142" s="35"/>
      <c r="CN1142" s="35"/>
      <c r="CO1142" s="35"/>
      <c r="CP1142" s="35"/>
      <c r="CQ1142" s="35"/>
      <c r="CR1142" s="35"/>
      <c r="CS1142" s="35"/>
      <c r="CT1142" s="35"/>
      <c r="CU1142" s="35"/>
      <c r="CV1142" s="35"/>
      <c r="CW1142" s="35"/>
      <c r="CX1142" s="35"/>
      <c r="CY1142" s="35"/>
      <c r="CZ1142" s="35"/>
      <c r="DA1142" s="35"/>
      <c r="DB1142" s="35"/>
      <c r="DC1142" s="35"/>
      <c r="DD1142" s="35"/>
      <c r="DE1142" s="35"/>
      <c r="DF1142" s="35"/>
      <c r="DG1142" s="35"/>
      <c r="DH1142" s="35"/>
      <c r="DI1142" s="35"/>
      <c r="DJ1142" s="35"/>
      <c r="DK1142" s="35"/>
      <c r="DL1142" s="35"/>
      <c r="DM1142" s="35"/>
      <c r="DN1142" s="35"/>
      <c r="DO1142" s="35"/>
      <c r="DP1142" s="35"/>
      <c r="DQ1142" s="35"/>
      <c r="DR1142" s="35"/>
      <c r="DS1142" s="35"/>
      <c r="DT1142" s="35"/>
      <c r="DU1142" s="35"/>
      <c r="DV1142" s="35"/>
      <c r="DW1142" s="35"/>
      <c r="DX1142" s="35"/>
      <c r="DY1142" s="35"/>
      <c r="DZ1142" s="35"/>
      <c r="EA1142" s="35"/>
      <c r="EB1142" s="35"/>
      <c r="EC1142" s="35"/>
      <c r="ED1142" s="35"/>
      <c r="EE1142" s="35"/>
      <c r="EF1142" s="35"/>
      <c r="EG1142" s="35"/>
      <c r="EH1142" s="35"/>
      <c r="EI1142" s="35"/>
      <c r="EJ1142" s="35"/>
      <c r="EK1142" s="35"/>
      <c r="EL1142" s="35"/>
      <c r="EM1142" s="35"/>
      <c r="EN1142" s="35"/>
      <c r="EO1142" s="35"/>
      <c r="EP1142" s="35"/>
      <c r="EQ1142" s="35"/>
      <c r="ER1142" s="35"/>
      <c r="ES1142" s="35"/>
      <c r="ET1142" s="35"/>
      <c r="EU1142" s="35"/>
      <c r="EV1142" s="35"/>
      <c r="EW1142" s="35"/>
      <c r="EX1142" s="35"/>
      <c r="EY1142" s="35"/>
      <c r="EZ1142" s="35"/>
      <c r="FA1142" s="35"/>
      <c r="FB1142" s="35"/>
      <c r="FC1142" s="35"/>
      <c r="FD1142" s="35"/>
      <c r="FE1142" s="35"/>
      <c r="FF1142" s="35"/>
      <c r="FG1142" s="35"/>
      <c r="FH1142" s="35"/>
      <c r="FI1142" s="35"/>
      <c r="FJ1142" s="35"/>
      <c r="FK1142" s="35"/>
      <c r="FL1142" s="35"/>
      <c r="FM1142" s="35"/>
      <c r="FN1142" s="35"/>
      <c r="FO1142" s="35"/>
      <c r="FP1142" s="35"/>
      <c r="FQ1142" s="35"/>
      <c r="FR1142" s="35"/>
      <c r="FS1142" s="35"/>
      <c r="FT1142" s="35"/>
      <c r="FU1142" s="35"/>
      <c r="FV1142" s="35"/>
      <c r="FW1142" s="35"/>
      <c r="FX1142" s="35"/>
      <c r="FY1142" s="35"/>
      <c r="FZ1142" s="35"/>
      <c r="GA1142" s="35"/>
      <c r="GB1142" s="35"/>
      <c r="GC1142" s="35"/>
      <c r="GD1142" s="35"/>
      <c r="GE1142" s="42"/>
    </row>
    <row r="1143" spans="1:187" s="25" customFormat="1" ht="20.149999999999999" customHeight="1" x14ac:dyDescent="0.35">
      <c r="A1143" s="211">
        <f t="shared" si="883"/>
        <v>564</v>
      </c>
      <c r="B1143" s="213" t="str">
        <f ca="1">HYPERLINK("#"&amp;"PAINEL!"&amp;ADDRESS(ROW(PAINEL!$B$40)+$A1143,2),TRIM(INDIRECT("PAINEL!"&amp;ADDRESS(ROW(PAINEL!$B$40)+$A1143,COLUMN(LANÇAMENTOS!C1139)))))</f>
        <v/>
      </c>
      <c r="C1143" s="215" t="str">
        <f ca="1">TRIM(INDIRECT("PAINEL!"&amp;ADDRESS(ROW(PAINEL!$B$40)+$A1143,COLUMN(LANÇAMENTOS!E1139))))</f>
        <v/>
      </c>
      <c r="D1143" s="215" t="str">
        <f ca="1">TRIM(INDIRECT("PAINEL!"&amp;ADDRESS(ROW(PAINEL!$B$40)+$A1143,COLUMN(LANÇAMENTOS!K1139))))</f>
        <v/>
      </c>
      <c r="E1143" s="217"/>
      <c r="F1143" s="199" t="str">
        <f t="shared" ref="F1143" ca="1" si="905">IF(B1143&lt;&gt;"",E1143+SUM(H1143:GE1143)-SUM(H1144:GE1144),"")</f>
        <v/>
      </c>
      <c r="G1143" s="27" t="s">
        <v>43</v>
      </c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F1143" s="36"/>
      <c r="AG1143" s="36"/>
      <c r="AH1143" s="36"/>
      <c r="AI1143" s="36"/>
      <c r="AJ1143" s="36"/>
      <c r="AK1143" s="36"/>
      <c r="AL1143" s="36"/>
      <c r="AM1143" s="36"/>
      <c r="AN1143" s="36"/>
      <c r="AO1143" s="36"/>
      <c r="AP1143" s="36"/>
      <c r="AQ1143" s="36"/>
      <c r="AR1143" s="36"/>
      <c r="AS1143" s="36"/>
      <c r="AT1143" s="36"/>
      <c r="AU1143" s="36"/>
      <c r="AV1143" s="36"/>
      <c r="AW1143" s="36"/>
      <c r="AX1143" s="36"/>
      <c r="AY1143" s="36"/>
      <c r="AZ1143" s="36"/>
      <c r="BA1143" s="36"/>
      <c r="BB1143" s="36"/>
      <c r="BC1143" s="36"/>
      <c r="BD1143" s="36"/>
      <c r="BE1143" s="36"/>
      <c r="BF1143" s="36"/>
      <c r="BG1143" s="36"/>
      <c r="BH1143" s="36"/>
      <c r="BI1143" s="36"/>
      <c r="BJ1143" s="36"/>
      <c r="BK1143" s="36"/>
      <c r="BL1143" s="36"/>
      <c r="BM1143" s="36"/>
      <c r="BN1143" s="36"/>
      <c r="BO1143" s="36"/>
      <c r="BP1143" s="36"/>
      <c r="BQ1143" s="36"/>
      <c r="BR1143" s="36"/>
      <c r="BS1143" s="36"/>
      <c r="BT1143" s="36"/>
      <c r="BU1143" s="36"/>
      <c r="BV1143" s="36"/>
      <c r="BW1143" s="36"/>
      <c r="BX1143" s="36"/>
      <c r="BY1143" s="36"/>
      <c r="BZ1143" s="36"/>
      <c r="CA1143" s="36"/>
      <c r="CB1143" s="36"/>
      <c r="CC1143" s="36"/>
      <c r="CD1143" s="36"/>
      <c r="CE1143" s="36"/>
      <c r="CF1143" s="36"/>
      <c r="CG1143" s="36"/>
      <c r="CH1143" s="36"/>
      <c r="CI1143" s="36"/>
      <c r="CJ1143" s="36"/>
      <c r="CK1143" s="36"/>
      <c r="CL1143" s="36"/>
      <c r="CM1143" s="36"/>
      <c r="CN1143" s="36"/>
      <c r="CO1143" s="36"/>
      <c r="CP1143" s="36"/>
      <c r="CQ1143" s="36"/>
      <c r="CR1143" s="36"/>
      <c r="CS1143" s="36"/>
      <c r="CT1143" s="36"/>
      <c r="CU1143" s="36"/>
      <c r="CV1143" s="36"/>
      <c r="CW1143" s="36"/>
      <c r="CX1143" s="36"/>
      <c r="CY1143" s="36"/>
      <c r="CZ1143" s="36"/>
      <c r="DA1143" s="36"/>
      <c r="DB1143" s="36"/>
      <c r="DC1143" s="36"/>
      <c r="DD1143" s="36"/>
      <c r="DE1143" s="36"/>
      <c r="DF1143" s="36"/>
      <c r="DG1143" s="36"/>
      <c r="DH1143" s="36"/>
      <c r="DI1143" s="36"/>
      <c r="DJ1143" s="36"/>
      <c r="DK1143" s="36"/>
      <c r="DL1143" s="36"/>
      <c r="DM1143" s="36"/>
      <c r="DN1143" s="36"/>
      <c r="DO1143" s="36"/>
      <c r="DP1143" s="36"/>
      <c r="DQ1143" s="36"/>
      <c r="DR1143" s="36"/>
      <c r="DS1143" s="36"/>
      <c r="DT1143" s="36"/>
      <c r="DU1143" s="36"/>
      <c r="DV1143" s="36"/>
      <c r="DW1143" s="36"/>
      <c r="DX1143" s="36"/>
      <c r="DY1143" s="36"/>
      <c r="DZ1143" s="36"/>
      <c r="EA1143" s="36"/>
      <c r="EB1143" s="36"/>
      <c r="EC1143" s="36"/>
      <c r="ED1143" s="36"/>
      <c r="EE1143" s="36"/>
      <c r="EF1143" s="36"/>
      <c r="EG1143" s="36"/>
      <c r="EH1143" s="36"/>
      <c r="EI1143" s="36"/>
      <c r="EJ1143" s="36"/>
      <c r="EK1143" s="36"/>
      <c r="EL1143" s="36"/>
      <c r="EM1143" s="36"/>
      <c r="EN1143" s="36"/>
      <c r="EO1143" s="36"/>
      <c r="EP1143" s="36"/>
      <c r="EQ1143" s="36"/>
      <c r="ER1143" s="36"/>
      <c r="ES1143" s="36"/>
      <c r="ET1143" s="36"/>
      <c r="EU1143" s="36"/>
      <c r="EV1143" s="36"/>
      <c r="EW1143" s="36"/>
      <c r="EX1143" s="36"/>
      <c r="EY1143" s="36"/>
      <c r="EZ1143" s="36"/>
      <c r="FA1143" s="36"/>
      <c r="FB1143" s="36"/>
      <c r="FC1143" s="36"/>
      <c r="FD1143" s="36"/>
      <c r="FE1143" s="36"/>
      <c r="FF1143" s="36"/>
      <c r="FG1143" s="36"/>
      <c r="FH1143" s="36"/>
      <c r="FI1143" s="36"/>
      <c r="FJ1143" s="36"/>
      <c r="FK1143" s="36"/>
      <c r="FL1143" s="36"/>
      <c r="FM1143" s="36"/>
      <c r="FN1143" s="36"/>
      <c r="FO1143" s="36"/>
      <c r="FP1143" s="36"/>
      <c r="FQ1143" s="36"/>
      <c r="FR1143" s="36"/>
      <c r="FS1143" s="36"/>
      <c r="FT1143" s="36"/>
      <c r="FU1143" s="36"/>
      <c r="FV1143" s="36"/>
      <c r="FW1143" s="36"/>
      <c r="FX1143" s="36"/>
      <c r="FY1143" s="36"/>
      <c r="FZ1143" s="36"/>
      <c r="GA1143" s="36"/>
      <c r="GB1143" s="36"/>
      <c r="GC1143" s="36"/>
      <c r="GD1143" s="36"/>
      <c r="GE1143" s="37"/>
    </row>
    <row r="1144" spans="1:187" s="25" customFormat="1" ht="20.149999999999999" customHeight="1" x14ac:dyDescent="0.35">
      <c r="A1144" s="212"/>
      <c r="B1144" s="214"/>
      <c r="C1144" s="216"/>
      <c r="D1144" s="216"/>
      <c r="E1144" s="218"/>
      <c r="F1144" s="200"/>
      <c r="G1144" s="28" t="s">
        <v>44</v>
      </c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  <c r="CH1144" s="38"/>
      <c r="CI1144" s="38"/>
      <c r="CJ1144" s="38"/>
      <c r="CK1144" s="38"/>
      <c r="CL1144" s="38"/>
      <c r="CM1144" s="38"/>
      <c r="CN1144" s="38"/>
      <c r="CO1144" s="38"/>
      <c r="CP1144" s="38"/>
      <c r="CQ1144" s="38"/>
      <c r="CR1144" s="38"/>
      <c r="CS1144" s="38"/>
      <c r="CT1144" s="38"/>
      <c r="CU1144" s="38"/>
      <c r="CV1144" s="38"/>
      <c r="CW1144" s="38"/>
      <c r="CX1144" s="38"/>
      <c r="CY1144" s="38"/>
      <c r="CZ1144" s="38"/>
      <c r="DA1144" s="38"/>
      <c r="DB1144" s="38"/>
      <c r="DC1144" s="38"/>
      <c r="DD1144" s="38"/>
      <c r="DE1144" s="38"/>
      <c r="DF1144" s="38"/>
      <c r="DG1144" s="38"/>
      <c r="DH1144" s="38"/>
      <c r="DI1144" s="38"/>
      <c r="DJ1144" s="38"/>
      <c r="DK1144" s="38"/>
      <c r="DL1144" s="38"/>
      <c r="DM1144" s="38"/>
      <c r="DN1144" s="38"/>
      <c r="DO1144" s="38"/>
      <c r="DP1144" s="38"/>
      <c r="DQ1144" s="38"/>
      <c r="DR1144" s="38"/>
      <c r="DS1144" s="38"/>
      <c r="DT1144" s="38"/>
      <c r="DU1144" s="38"/>
      <c r="DV1144" s="38"/>
      <c r="DW1144" s="38"/>
      <c r="DX1144" s="38"/>
      <c r="DY1144" s="38"/>
      <c r="DZ1144" s="38"/>
      <c r="EA1144" s="38"/>
      <c r="EB1144" s="38"/>
      <c r="EC1144" s="38"/>
      <c r="ED1144" s="38"/>
      <c r="EE1144" s="38"/>
      <c r="EF1144" s="38"/>
      <c r="EG1144" s="38"/>
      <c r="EH1144" s="38"/>
      <c r="EI1144" s="38"/>
      <c r="EJ1144" s="38"/>
      <c r="EK1144" s="38"/>
      <c r="EL1144" s="38"/>
      <c r="EM1144" s="38"/>
      <c r="EN1144" s="38"/>
      <c r="EO1144" s="38"/>
      <c r="EP1144" s="38"/>
      <c r="EQ1144" s="38"/>
      <c r="ER1144" s="38"/>
      <c r="ES1144" s="38"/>
      <c r="ET1144" s="38"/>
      <c r="EU1144" s="38"/>
      <c r="EV1144" s="38"/>
      <c r="EW1144" s="38"/>
      <c r="EX1144" s="38"/>
      <c r="EY1144" s="38"/>
      <c r="EZ1144" s="38"/>
      <c r="FA1144" s="38"/>
      <c r="FB1144" s="38"/>
      <c r="FC1144" s="38"/>
      <c r="FD1144" s="38"/>
      <c r="FE1144" s="38"/>
      <c r="FF1144" s="38"/>
      <c r="FG1144" s="38"/>
      <c r="FH1144" s="38"/>
      <c r="FI1144" s="38"/>
      <c r="FJ1144" s="38"/>
      <c r="FK1144" s="38"/>
      <c r="FL1144" s="38"/>
      <c r="FM1144" s="38"/>
      <c r="FN1144" s="38"/>
      <c r="FO1144" s="38"/>
      <c r="FP1144" s="38"/>
      <c r="FQ1144" s="38"/>
      <c r="FR1144" s="38"/>
      <c r="FS1144" s="38"/>
      <c r="FT1144" s="38"/>
      <c r="FU1144" s="38"/>
      <c r="FV1144" s="38"/>
      <c r="FW1144" s="38"/>
      <c r="FX1144" s="38"/>
      <c r="FY1144" s="38"/>
      <c r="FZ1144" s="38"/>
      <c r="GA1144" s="38"/>
      <c r="GB1144" s="38"/>
      <c r="GC1144" s="38"/>
      <c r="GD1144" s="38"/>
      <c r="GE1144" s="39"/>
    </row>
    <row r="1145" spans="1:187" s="25" customFormat="1" ht="20.149999999999999" customHeight="1" x14ac:dyDescent="0.35">
      <c r="A1145" s="203">
        <f t="shared" ref="A1145" si="906">A1143+1</f>
        <v>565</v>
      </c>
      <c r="B1145" s="205" t="str">
        <f ca="1">HYPERLINK("#"&amp;"PAINEL!"&amp;ADDRESS(ROW(PAINEL!$B$40)+$A1145,2),TRIM(INDIRECT("PAINEL!"&amp;ADDRESS(ROW(PAINEL!$B$40)+$A1145,COLUMN(LANÇAMENTOS!C1141)))))</f>
        <v/>
      </c>
      <c r="C1145" s="207" t="str">
        <f ca="1">TRIM(INDIRECT("PAINEL!"&amp;ADDRESS(ROW(PAINEL!$B$40)+$A1145,COLUMN(LANÇAMENTOS!E1141))))</f>
        <v/>
      </c>
      <c r="D1145" s="207" t="str">
        <f ca="1">TRIM(INDIRECT("PAINEL!"&amp;ADDRESS(ROW(PAINEL!$B$40)+$A1145,COLUMN(LANÇAMENTOS!K1141))))</f>
        <v/>
      </c>
      <c r="E1145" s="209"/>
      <c r="F1145" s="201" t="str">
        <f t="shared" ref="F1145" ca="1" si="907">IF(B1145&lt;&gt;"",E1145+SUM(H1145:GE1145)-SUM(H1146:GE1146),"")</f>
        <v/>
      </c>
      <c r="G1145" s="29" t="s">
        <v>43</v>
      </c>
      <c r="H1145" s="40"/>
      <c r="I1145" s="40"/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  <c r="CH1145" s="40"/>
      <c r="CI1145" s="40"/>
      <c r="CJ1145" s="40"/>
      <c r="CK1145" s="40"/>
      <c r="CL1145" s="40"/>
      <c r="CM1145" s="40"/>
      <c r="CN1145" s="40"/>
      <c r="CO1145" s="40"/>
      <c r="CP1145" s="40"/>
      <c r="CQ1145" s="40"/>
      <c r="CR1145" s="40"/>
      <c r="CS1145" s="40"/>
      <c r="CT1145" s="40"/>
      <c r="CU1145" s="40"/>
      <c r="CV1145" s="40"/>
      <c r="CW1145" s="40"/>
      <c r="CX1145" s="40"/>
      <c r="CY1145" s="40"/>
      <c r="CZ1145" s="40"/>
      <c r="DA1145" s="40"/>
      <c r="DB1145" s="40"/>
      <c r="DC1145" s="40"/>
      <c r="DD1145" s="40"/>
      <c r="DE1145" s="40"/>
      <c r="DF1145" s="40"/>
      <c r="DG1145" s="40"/>
      <c r="DH1145" s="40"/>
      <c r="DI1145" s="40"/>
      <c r="DJ1145" s="40"/>
      <c r="DK1145" s="40"/>
      <c r="DL1145" s="40"/>
      <c r="DM1145" s="40"/>
      <c r="DN1145" s="40"/>
      <c r="DO1145" s="40"/>
      <c r="DP1145" s="40"/>
      <c r="DQ1145" s="40"/>
      <c r="DR1145" s="40"/>
      <c r="DS1145" s="40"/>
      <c r="DT1145" s="40"/>
      <c r="DU1145" s="40"/>
      <c r="DV1145" s="40"/>
      <c r="DW1145" s="40"/>
      <c r="DX1145" s="40"/>
      <c r="DY1145" s="40"/>
      <c r="DZ1145" s="40"/>
      <c r="EA1145" s="40"/>
      <c r="EB1145" s="40"/>
      <c r="EC1145" s="40"/>
      <c r="ED1145" s="40"/>
      <c r="EE1145" s="40"/>
      <c r="EF1145" s="40"/>
      <c r="EG1145" s="40"/>
      <c r="EH1145" s="40"/>
      <c r="EI1145" s="40"/>
      <c r="EJ1145" s="40"/>
      <c r="EK1145" s="40"/>
      <c r="EL1145" s="40"/>
      <c r="EM1145" s="40"/>
      <c r="EN1145" s="40"/>
      <c r="EO1145" s="40"/>
      <c r="EP1145" s="40"/>
      <c r="EQ1145" s="40"/>
      <c r="ER1145" s="40"/>
      <c r="ES1145" s="40"/>
      <c r="ET1145" s="40"/>
      <c r="EU1145" s="40"/>
      <c r="EV1145" s="40"/>
      <c r="EW1145" s="40"/>
      <c r="EX1145" s="40"/>
      <c r="EY1145" s="40"/>
      <c r="EZ1145" s="40"/>
      <c r="FA1145" s="40"/>
      <c r="FB1145" s="40"/>
      <c r="FC1145" s="40"/>
      <c r="FD1145" s="40"/>
      <c r="FE1145" s="40"/>
      <c r="FF1145" s="40"/>
      <c r="FG1145" s="40"/>
      <c r="FH1145" s="40"/>
      <c r="FI1145" s="40"/>
      <c r="FJ1145" s="40"/>
      <c r="FK1145" s="40"/>
      <c r="FL1145" s="40"/>
      <c r="FM1145" s="40"/>
      <c r="FN1145" s="40"/>
      <c r="FO1145" s="40"/>
      <c r="FP1145" s="40"/>
      <c r="FQ1145" s="40"/>
      <c r="FR1145" s="40"/>
      <c r="FS1145" s="40"/>
      <c r="FT1145" s="40"/>
      <c r="FU1145" s="40"/>
      <c r="FV1145" s="40"/>
      <c r="FW1145" s="40"/>
      <c r="FX1145" s="40"/>
      <c r="FY1145" s="40"/>
      <c r="FZ1145" s="40"/>
      <c r="GA1145" s="40"/>
      <c r="GB1145" s="40"/>
      <c r="GC1145" s="40"/>
      <c r="GD1145" s="40"/>
      <c r="GE1145" s="41"/>
    </row>
    <row r="1146" spans="1:187" s="25" customFormat="1" ht="20.149999999999999" customHeight="1" x14ac:dyDescent="0.35">
      <c r="A1146" s="204"/>
      <c r="B1146" s="206"/>
      <c r="C1146" s="208"/>
      <c r="D1146" s="208"/>
      <c r="E1146" s="210"/>
      <c r="F1146" s="202"/>
      <c r="G1146" s="26" t="s">
        <v>44</v>
      </c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  <c r="BT1146" s="35"/>
      <c r="BU1146" s="35"/>
      <c r="BV1146" s="35"/>
      <c r="BW1146" s="35"/>
      <c r="BX1146" s="35"/>
      <c r="BY1146" s="35"/>
      <c r="BZ1146" s="35"/>
      <c r="CA1146" s="35"/>
      <c r="CB1146" s="35"/>
      <c r="CC1146" s="35"/>
      <c r="CD1146" s="35"/>
      <c r="CE1146" s="35"/>
      <c r="CF1146" s="35"/>
      <c r="CG1146" s="35"/>
      <c r="CH1146" s="35"/>
      <c r="CI1146" s="35"/>
      <c r="CJ1146" s="35"/>
      <c r="CK1146" s="35"/>
      <c r="CL1146" s="35"/>
      <c r="CM1146" s="35"/>
      <c r="CN1146" s="35"/>
      <c r="CO1146" s="35"/>
      <c r="CP1146" s="35"/>
      <c r="CQ1146" s="35"/>
      <c r="CR1146" s="35"/>
      <c r="CS1146" s="35"/>
      <c r="CT1146" s="35"/>
      <c r="CU1146" s="35"/>
      <c r="CV1146" s="35"/>
      <c r="CW1146" s="35"/>
      <c r="CX1146" s="35"/>
      <c r="CY1146" s="35"/>
      <c r="CZ1146" s="35"/>
      <c r="DA1146" s="35"/>
      <c r="DB1146" s="35"/>
      <c r="DC1146" s="35"/>
      <c r="DD1146" s="35"/>
      <c r="DE1146" s="35"/>
      <c r="DF1146" s="35"/>
      <c r="DG1146" s="35"/>
      <c r="DH1146" s="35"/>
      <c r="DI1146" s="35"/>
      <c r="DJ1146" s="35"/>
      <c r="DK1146" s="35"/>
      <c r="DL1146" s="35"/>
      <c r="DM1146" s="35"/>
      <c r="DN1146" s="35"/>
      <c r="DO1146" s="35"/>
      <c r="DP1146" s="35"/>
      <c r="DQ1146" s="35"/>
      <c r="DR1146" s="35"/>
      <c r="DS1146" s="35"/>
      <c r="DT1146" s="35"/>
      <c r="DU1146" s="35"/>
      <c r="DV1146" s="35"/>
      <c r="DW1146" s="35"/>
      <c r="DX1146" s="35"/>
      <c r="DY1146" s="35"/>
      <c r="DZ1146" s="35"/>
      <c r="EA1146" s="35"/>
      <c r="EB1146" s="35"/>
      <c r="EC1146" s="35"/>
      <c r="ED1146" s="35"/>
      <c r="EE1146" s="35"/>
      <c r="EF1146" s="35"/>
      <c r="EG1146" s="35"/>
      <c r="EH1146" s="35"/>
      <c r="EI1146" s="35"/>
      <c r="EJ1146" s="35"/>
      <c r="EK1146" s="35"/>
      <c r="EL1146" s="35"/>
      <c r="EM1146" s="35"/>
      <c r="EN1146" s="35"/>
      <c r="EO1146" s="35"/>
      <c r="EP1146" s="35"/>
      <c r="EQ1146" s="35"/>
      <c r="ER1146" s="35"/>
      <c r="ES1146" s="35"/>
      <c r="ET1146" s="35"/>
      <c r="EU1146" s="35"/>
      <c r="EV1146" s="35"/>
      <c r="EW1146" s="35"/>
      <c r="EX1146" s="35"/>
      <c r="EY1146" s="35"/>
      <c r="EZ1146" s="35"/>
      <c r="FA1146" s="35"/>
      <c r="FB1146" s="35"/>
      <c r="FC1146" s="35"/>
      <c r="FD1146" s="35"/>
      <c r="FE1146" s="35"/>
      <c r="FF1146" s="35"/>
      <c r="FG1146" s="35"/>
      <c r="FH1146" s="35"/>
      <c r="FI1146" s="35"/>
      <c r="FJ1146" s="35"/>
      <c r="FK1146" s="35"/>
      <c r="FL1146" s="35"/>
      <c r="FM1146" s="35"/>
      <c r="FN1146" s="35"/>
      <c r="FO1146" s="35"/>
      <c r="FP1146" s="35"/>
      <c r="FQ1146" s="35"/>
      <c r="FR1146" s="35"/>
      <c r="FS1146" s="35"/>
      <c r="FT1146" s="35"/>
      <c r="FU1146" s="35"/>
      <c r="FV1146" s="35"/>
      <c r="FW1146" s="35"/>
      <c r="FX1146" s="35"/>
      <c r="FY1146" s="35"/>
      <c r="FZ1146" s="35"/>
      <c r="GA1146" s="35"/>
      <c r="GB1146" s="35"/>
      <c r="GC1146" s="35"/>
      <c r="GD1146" s="35"/>
      <c r="GE1146" s="42"/>
    </row>
    <row r="1147" spans="1:187" s="25" customFormat="1" ht="20.149999999999999" customHeight="1" x14ac:dyDescent="0.35">
      <c r="A1147" s="211">
        <f t="shared" si="883"/>
        <v>566</v>
      </c>
      <c r="B1147" s="213" t="str">
        <f ca="1">HYPERLINK("#"&amp;"PAINEL!"&amp;ADDRESS(ROW(PAINEL!$B$40)+$A1147,2),TRIM(INDIRECT("PAINEL!"&amp;ADDRESS(ROW(PAINEL!$B$40)+$A1147,COLUMN(LANÇAMENTOS!C1143)))))</f>
        <v/>
      </c>
      <c r="C1147" s="215" t="str">
        <f ca="1">TRIM(INDIRECT("PAINEL!"&amp;ADDRESS(ROW(PAINEL!$B$40)+$A1147,COLUMN(LANÇAMENTOS!E1143))))</f>
        <v/>
      </c>
      <c r="D1147" s="215" t="str">
        <f ca="1">TRIM(INDIRECT("PAINEL!"&amp;ADDRESS(ROW(PAINEL!$B$40)+$A1147,COLUMN(LANÇAMENTOS!K1143))))</f>
        <v/>
      </c>
      <c r="E1147" s="217"/>
      <c r="F1147" s="199" t="str">
        <f t="shared" ref="F1147" ca="1" si="908">IF(B1147&lt;&gt;"",E1147+SUM(H1147:GE1147)-SUM(H1148:GE1148),"")</f>
        <v/>
      </c>
      <c r="G1147" s="27" t="s">
        <v>43</v>
      </c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F1147" s="36"/>
      <c r="AG1147" s="36"/>
      <c r="AH1147" s="36"/>
      <c r="AI1147" s="36"/>
      <c r="AJ1147" s="36"/>
      <c r="AK1147" s="36"/>
      <c r="AL1147" s="36"/>
      <c r="AM1147" s="36"/>
      <c r="AN1147" s="36"/>
      <c r="AO1147" s="36"/>
      <c r="AP1147" s="36"/>
      <c r="AQ1147" s="36"/>
      <c r="AR1147" s="36"/>
      <c r="AS1147" s="36"/>
      <c r="AT1147" s="36"/>
      <c r="AU1147" s="36"/>
      <c r="AV1147" s="36"/>
      <c r="AW1147" s="36"/>
      <c r="AX1147" s="36"/>
      <c r="AY1147" s="36"/>
      <c r="AZ1147" s="36"/>
      <c r="BA1147" s="36"/>
      <c r="BB1147" s="36"/>
      <c r="BC1147" s="36"/>
      <c r="BD1147" s="36"/>
      <c r="BE1147" s="36"/>
      <c r="BF1147" s="36"/>
      <c r="BG1147" s="36"/>
      <c r="BH1147" s="36"/>
      <c r="BI1147" s="36"/>
      <c r="BJ1147" s="36"/>
      <c r="BK1147" s="36"/>
      <c r="BL1147" s="36"/>
      <c r="BM1147" s="36"/>
      <c r="BN1147" s="36"/>
      <c r="BO1147" s="36"/>
      <c r="BP1147" s="36"/>
      <c r="BQ1147" s="36"/>
      <c r="BR1147" s="36"/>
      <c r="BS1147" s="36"/>
      <c r="BT1147" s="36"/>
      <c r="BU1147" s="36"/>
      <c r="BV1147" s="36"/>
      <c r="BW1147" s="36"/>
      <c r="BX1147" s="36"/>
      <c r="BY1147" s="36"/>
      <c r="BZ1147" s="36"/>
      <c r="CA1147" s="36"/>
      <c r="CB1147" s="36"/>
      <c r="CC1147" s="36"/>
      <c r="CD1147" s="36"/>
      <c r="CE1147" s="36"/>
      <c r="CF1147" s="36"/>
      <c r="CG1147" s="36"/>
      <c r="CH1147" s="36"/>
      <c r="CI1147" s="36"/>
      <c r="CJ1147" s="36"/>
      <c r="CK1147" s="36"/>
      <c r="CL1147" s="36"/>
      <c r="CM1147" s="36"/>
      <c r="CN1147" s="36"/>
      <c r="CO1147" s="36"/>
      <c r="CP1147" s="36"/>
      <c r="CQ1147" s="36"/>
      <c r="CR1147" s="36"/>
      <c r="CS1147" s="36"/>
      <c r="CT1147" s="36"/>
      <c r="CU1147" s="36"/>
      <c r="CV1147" s="36"/>
      <c r="CW1147" s="36"/>
      <c r="CX1147" s="36"/>
      <c r="CY1147" s="36"/>
      <c r="CZ1147" s="36"/>
      <c r="DA1147" s="36"/>
      <c r="DB1147" s="36"/>
      <c r="DC1147" s="36"/>
      <c r="DD1147" s="36"/>
      <c r="DE1147" s="36"/>
      <c r="DF1147" s="36"/>
      <c r="DG1147" s="36"/>
      <c r="DH1147" s="36"/>
      <c r="DI1147" s="36"/>
      <c r="DJ1147" s="36"/>
      <c r="DK1147" s="36"/>
      <c r="DL1147" s="36"/>
      <c r="DM1147" s="36"/>
      <c r="DN1147" s="36"/>
      <c r="DO1147" s="36"/>
      <c r="DP1147" s="36"/>
      <c r="DQ1147" s="36"/>
      <c r="DR1147" s="36"/>
      <c r="DS1147" s="36"/>
      <c r="DT1147" s="36"/>
      <c r="DU1147" s="36"/>
      <c r="DV1147" s="36"/>
      <c r="DW1147" s="36"/>
      <c r="DX1147" s="36"/>
      <c r="DY1147" s="36"/>
      <c r="DZ1147" s="36"/>
      <c r="EA1147" s="36"/>
      <c r="EB1147" s="36"/>
      <c r="EC1147" s="36"/>
      <c r="ED1147" s="36"/>
      <c r="EE1147" s="36"/>
      <c r="EF1147" s="36"/>
      <c r="EG1147" s="36"/>
      <c r="EH1147" s="36"/>
      <c r="EI1147" s="36"/>
      <c r="EJ1147" s="36"/>
      <c r="EK1147" s="36"/>
      <c r="EL1147" s="36"/>
      <c r="EM1147" s="36"/>
      <c r="EN1147" s="36"/>
      <c r="EO1147" s="36"/>
      <c r="EP1147" s="36"/>
      <c r="EQ1147" s="36"/>
      <c r="ER1147" s="36"/>
      <c r="ES1147" s="36"/>
      <c r="ET1147" s="36"/>
      <c r="EU1147" s="36"/>
      <c r="EV1147" s="36"/>
      <c r="EW1147" s="36"/>
      <c r="EX1147" s="36"/>
      <c r="EY1147" s="36"/>
      <c r="EZ1147" s="36"/>
      <c r="FA1147" s="36"/>
      <c r="FB1147" s="36"/>
      <c r="FC1147" s="36"/>
      <c r="FD1147" s="36"/>
      <c r="FE1147" s="36"/>
      <c r="FF1147" s="36"/>
      <c r="FG1147" s="36"/>
      <c r="FH1147" s="36"/>
      <c r="FI1147" s="36"/>
      <c r="FJ1147" s="36"/>
      <c r="FK1147" s="36"/>
      <c r="FL1147" s="36"/>
      <c r="FM1147" s="36"/>
      <c r="FN1147" s="36"/>
      <c r="FO1147" s="36"/>
      <c r="FP1147" s="36"/>
      <c r="FQ1147" s="36"/>
      <c r="FR1147" s="36"/>
      <c r="FS1147" s="36"/>
      <c r="FT1147" s="36"/>
      <c r="FU1147" s="36"/>
      <c r="FV1147" s="36"/>
      <c r="FW1147" s="36"/>
      <c r="FX1147" s="36"/>
      <c r="FY1147" s="36"/>
      <c r="FZ1147" s="36"/>
      <c r="GA1147" s="36"/>
      <c r="GB1147" s="36"/>
      <c r="GC1147" s="36"/>
      <c r="GD1147" s="36"/>
      <c r="GE1147" s="37"/>
    </row>
    <row r="1148" spans="1:187" s="25" customFormat="1" ht="20.149999999999999" customHeight="1" x14ac:dyDescent="0.35">
      <c r="A1148" s="212"/>
      <c r="B1148" s="214"/>
      <c r="C1148" s="216"/>
      <c r="D1148" s="216"/>
      <c r="E1148" s="218"/>
      <c r="F1148" s="200"/>
      <c r="G1148" s="28" t="s">
        <v>44</v>
      </c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8"/>
      <c r="BU1148" s="38"/>
      <c r="BV1148" s="38"/>
      <c r="BW1148" s="38"/>
      <c r="BX1148" s="38"/>
      <c r="BY1148" s="38"/>
      <c r="BZ1148" s="38"/>
      <c r="CA1148" s="38"/>
      <c r="CB1148" s="38"/>
      <c r="CC1148" s="38"/>
      <c r="CD1148" s="38"/>
      <c r="CE1148" s="38"/>
      <c r="CF1148" s="38"/>
      <c r="CG1148" s="38"/>
      <c r="CH1148" s="38"/>
      <c r="CI1148" s="38"/>
      <c r="CJ1148" s="38"/>
      <c r="CK1148" s="38"/>
      <c r="CL1148" s="38"/>
      <c r="CM1148" s="38"/>
      <c r="CN1148" s="38"/>
      <c r="CO1148" s="38"/>
      <c r="CP1148" s="38"/>
      <c r="CQ1148" s="38"/>
      <c r="CR1148" s="38"/>
      <c r="CS1148" s="38"/>
      <c r="CT1148" s="38"/>
      <c r="CU1148" s="38"/>
      <c r="CV1148" s="38"/>
      <c r="CW1148" s="38"/>
      <c r="CX1148" s="38"/>
      <c r="CY1148" s="38"/>
      <c r="CZ1148" s="38"/>
      <c r="DA1148" s="38"/>
      <c r="DB1148" s="38"/>
      <c r="DC1148" s="38"/>
      <c r="DD1148" s="38"/>
      <c r="DE1148" s="38"/>
      <c r="DF1148" s="38"/>
      <c r="DG1148" s="38"/>
      <c r="DH1148" s="38"/>
      <c r="DI1148" s="38"/>
      <c r="DJ1148" s="38"/>
      <c r="DK1148" s="38"/>
      <c r="DL1148" s="38"/>
      <c r="DM1148" s="38"/>
      <c r="DN1148" s="38"/>
      <c r="DO1148" s="38"/>
      <c r="DP1148" s="38"/>
      <c r="DQ1148" s="38"/>
      <c r="DR1148" s="38"/>
      <c r="DS1148" s="38"/>
      <c r="DT1148" s="38"/>
      <c r="DU1148" s="38"/>
      <c r="DV1148" s="38"/>
      <c r="DW1148" s="38"/>
      <c r="DX1148" s="38"/>
      <c r="DY1148" s="38"/>
      <c r="DZ1148" s="38"/>
      <c r="EA1148" s="38"/>
      <c r="EB1148" s="38"/>
      <c r="EC1148" s="38"/>
      <c r="ED1148" s="38"/>
      <c r="EE1148" s="38"/>
      <c r="EF1148" s="38"/>
      <c r="EG1148" s="38"/>
      <c r="EH1148" s="38"/>
      <c r="EI1148" s="38"/>
      <c r="EJ1148" s="38"/>
      <c r="EK1148" s="38"/>
      <c r="EL1148" s="38"/>
      <c r="EM1148" s="38"/>
      <c r="EN1148" s="38"/>
      <c r="EO1148" s="38"/>
      <c r="EP1148" s="38"/>
      <c r="EQ1148" s="38"/>
      <c r="ER1148" s="38"/>
      <c r="ES1148" s="38"/>
      <c r="ET1148" s="38"/>
      <c r="EU1148" s="38"/>
      <c r="EV1148" s="38"/>
      <c r="EW1148" s="38"/>
      <c r="EX1148" s="38"/>
      <c r="EY1148" s="38"/>
      <c r="EZ1148" s="38"/>
      <c r="FA1148" s="38"/>
      <c r="FB1148" s="38"/>
      <c r="FC1148" s="38"/>
      <c r="FD1148" s="38"/>
      <c r="FE1148" s="38"/>
      <c r="FF1148" s="38"/>
      <c r="FG1148" s="38"/>
      <c r="FH1148" s="38"/>
      <c r="FI1148" s="38"/>
      <c r="FJ1148" s="38"/>
      <c r="FK1148" s="38"/>
      <c r="FL1148" s="38"/>
      <c r="FM1148" s="38"/>
      <c r="FN1148" s="38"/>
      <c r="FO1148" s="38"/>
      <c r="FP1148" s="38"/>
      <c r="FQ1148" s="38"/>
      <c r="FR1148" s="38"/>
      <c r="FS1148" s="38"/>
      <c r="FT1148" s="38"/>
      <c r="FU1148" s="38"/>
      <c r="FV1148" s="38"/>
      <c r="FW1148" s="38"/>
      <c r="FX1148" s="38"/>
      <c r="FY1148" s="38"/>
      <c r="FZ1148" s="38"/>
      <c r="GA1148" s="38"/>
      <c r="GB1148" s="38"/>
      <c r="GC1148" s="38"/>
      <c r="GD1148" s="38"/>
      <c r="GE1148" s="39"/>
    </row>
    <row r="1149" spans="1:187" s="25" customFormat="1" ht="20.149999999999999" customHeight="1" x14ac:dyDescent="0.35">
      <c r="A1149" s="203">
        <f t="shared" ref="A1149" si="909">A1147+1</f>
        <v>567</v>
      </c>
      <c r="B1149" s="205" t="str">
        <f ca="1">HYPERLINK("#"&amp;"PAINEL!"&amp;ADDRESS(ROW(PAINEL!$B$40)+$A1149,2),TRIM(INDIRECT("PAINEL!"&amp;ADDRESS(ROW(PAINEL!$B$40)+$A1149,COLUMN(LANÇAMENTOS!C1145)))))</f>
        <v/>
      </c>
      <c r="C1149" s="207" t="str">
        <f ca="1">TRIM(INDIRECT("PAINEL!"&amp;ADDRESS(ROW(PAINEL!$B$40)+$A1149,COLUMN(LANÇAMENTOS!E1145))))</f>
        <v/>
      </c>
      <c r="D1149" s="207" t="str">
        <f ca="1">TRIM(INDIRECT("PAINEL!"&amp;ADDRESS(ROW(PAINEL!$B$40)+$A1149,COLUMN(LANÇAMENTOS!K1145))))</f>
        <v/>
      </c>
      <c r="E1149" s="209"/>
      <c r="F1149" s="201" t="str">
        <f t="shared" ref="F1149" ca="1" si="910">IF(B1149&lt;&gt;"",E1149+SUM(H1149:GE1149)-SUM(H1150:GE1150),"")</f>
        <v/>
      </c>
      <c r="G1149" s="29" t="s">
        <v>43</v>
      </c>
      <c r="H1149" s="40"/>
      <c r="I1149" s="40"/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  <c r="CH1149" s="40"/>
      <c r="CI1149" s="40"/>
      <c r="CJ1149" s="40"/>
      <c r="CK1149" s="40"/>
      <c r="CL1149" s="40"/>
      <c r="CM1149" s="40"/>
      <c r="CN1149" s="40"/>
      <c r="CO1149" s="40"/>
      <c r="CP1149" s="40"/>
      <c r="CQ1149" s="40"/>
      <c r="CR1149" s="40"/>
      <c r="CS1149" s="40"/>
      <c r="CT1149" s="40"/>
      <c r="CU1149" s="40"/>
      <c r="CV1149" s="40"/>
      <c r="CW1149" s="40"/>
      <c r="CX1149" s="40"/>
      <c r="CY1149" s="40"/>
      <c r="CZ1149" s="40"/>
      <c r="DA1149" s="40"/>
      <c r="DB1149" s="40"/>
      <c r="DC1149" s="40"/>
      <c r="DD1149" s="40"/>
      <c r="DE1149" s="40"/>
      <c r="DF1149" s="40"/>
      <c r="DG1149" s="40"/>
      <c r="DH1149" s="40"/>
      <c r="DI1149" s="40"/>
      <c r="DJ1149" s="40"/>
      <c r="DK1149" s="40"/>
      <c r="DL1149" s="40"/>
      <c r="DM1149" s="40"/>
      <c r="DN1149" s="40"/>
      <c r="DO1149" s="40"/>
      <c r="DP1149" s="40"/>
      <c r="DQ1149" s="40"/>
      <c r="DR1149" s="40"/>
      <c r="DS1149" s="40"/>
      <c r="DT1149" s="40"/>
      <c r="DU1149" s="40"/>
      <c r="DV1149" s="40"/>
      <c r="DW1149" s="40"/>
      <c r="DX1149" s="40"/>
      <c r="DY1149" s="40"/>
      <c r="DZ1149" s="40"/>
      <c r="EA1149" s="40"/>
      <c r="EB1149" s="40"/>
      <c r="EC1149" s="40"/>
      <c r="ED1149" s="40"/>
      <c r="EE1149" s="40"/>
      <c r="EF1149" s="40"/>
      <c r="EG1149" s="40"/>
      <c r="EH1149" s="40"/>
      <c r="EI1149" s="40"/>
      <c r="EJ1149" s="40"/>
      <c r="EK1149" s="40"/>
      <c r="EL1149" s="40"/>
      <c r="EM1149" s="40"/>
      <c r="EN1149" s="40"/>
      <c r="EO1149" s="40"/>
      <c r="EP1149" s="40"/>
      <c r="EQ1149" s="40"/>
      <c r="ER1149" s="40"/>
      <c r="ES1149" s="40"/>
      <c r="ET1149" s="40"/>
      <c r="EU1149" s="40"/>
      <c r="EV1149" s="40"/>
      <c r="EW1149" s="40"/>
      <c r="EX1149" s="40"/>
      <c r="EY1149" s="40"/>
      <c r="EZ1149" s="40"/>
      <c r="FA1149" s="40"/>
      <c r="FB1149" s="40"/>
      <c r="FC1149" s="40"/>
      <c r="FD1149" s="40"/>
      <c r="FE1149" s="40"/>
      <c r="FF1149" s="40"/>
      <c r="FG1149" s="40"/>
      <c r="FH1149" s="40"/>
      <c r="FI1149" s="40"/>
      <c r="FJ1149" s="40"/>
      <c r="FK1149" s="40"/>
      <c r="FL1149" s="40"/>
      <c r="FM1149" s="40"/>
      <c r="FN1149" s="40"/>
      <c r="FO1149" s="40"/>
      <c r="FP1149" s="40"/>
      <c r="FQ1149" s="40"/>
      <c r="FR1149" s="40"/>
      <c r="FS1149" s="40"/>
      <c r="FT1149" s="40"/>
      <c r="FU1149" s="40"/>
      <c r="FV1149" s="40"/>
      <c r="FW1149" s="40"/>
      <c r="FX1149" s="40"/>
      <c r="FY1149" s="40"/>
      <c r="FZ1149" s="40"/>
      <c r="GA1149" s="40"/>
      <c r="GB1149" s="40"/>
      <c r="GC1149" s="40"/>
      <c r="GD1149" s="40"/>
      <c r="GE1149" s="41"/>
    </row>
    <row r="1150" spans="1:187" s="25" customFormat="1" ht="20.149999999999999" customHeight="1" x14ac:dyDescent="0.35">
      <c r="A1150" s="204"/>
      <c r="B1150" s="206"/>
      <c r="C1150" s="208"/>
      <c r="D1150" s="208"/>
      <c r="E1150" s="210"/>
      <c r="F1150" s="202"/>
      <c r="G1150" s="26" t="s">
        <v>44</v>
      </c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BV1150" s="35"/>
      <c r="BW1150" s="35"/>
      <c r="BX1150" s="35"/>
      <c r="BY1150" s="35"/>
      <c r="BZ1150" s="35"/>
      <c r="CA1150" s="35"/>
      <c r="CB1150" s="35"/>
      <c r="CC1150" s="35"/>
      <c r="CD1150" s="35"/>
      <c r="CE1150" s="35"/>
      <c r="CF1150" s="35"/>
      <c r="CG1150" s="35"/>
      <c r="CH1150" s="35"/>
      <c r="CI1150" s="35"/>
      <c r="CJ1150" s="35"/>
      <c r="CK1150" s="35"/>
      <c r="CL1150" s="35"/>
      <c r="CM1150" s="35"/>
      <c r="CN1150" s="35"/>
      <c r="CO1150" s="35"/>
      <c r="CP1150" s="35"/>
      <c r="CQ1150" s="35"/>
      <c r="CR1150" s="35"/>
      <c r="CS1150" s="35"/>
      <c r="CT1150" s="35"/>
      <c r="CU1150" s="35"/>
      <c r="CV1150" s="35"/>
      <c r="CW1150" s="35"/>
      <c r="CX1150" s="35"/>
      <c r="CY1150" s="35"/>
      <c r="CZ1150" s="35"/>
      <c r="DA1150" s="35"/>
      <c r="DB1150" s="35"/>
      <c r="DC1150" s="35"/>
      <c r="DD1150" s="35"/>
      <c r="DE1150" s="35"/>
      <c r="DF1150" s="35"/>
      <c r="DG1150" s="35"/>
      <c r="DH1150" s="35"/>
      <c r="DI1150" s="35"/>
      <c r="DJ1150" s="35"/>
      <c r="DK1150" s="35"/>
      <c r="DL1150" s="35"/>
      <c r="DM1150" s="35"/>
      <c r="DN1150" s="35"/>
      <c r="DO1150" s="35"/>
      <c r="DP1150" s="35"/>
      <c r="DQ1150" s="35"/>
      <c r="DR1150" s="35"/>
      <c r="DS1150" s="35"/>
      <c r="DT1150" s="35"/>
      <c r="DU1150" s="35"/>
      <c r="DV1150" s="35"/>
      <c r="DW1150" s="35"/>
      <c r="DX1150" s="35"/>
      <c r="DY1150" s="35"/>
      <c r="DZ1150" s="35"/>
      <c r="EA1150" s="35"/>
      <c r="EB1150" s="35"/>
      <c r="EC1150" s="35"/>
      <c r="ED1150" s="35"/>
      <c r="EE1150" s="35"/>
      <c r="EF1150" s="35"/>
      <c r="EG1150" s="35"/>
      <c r="EH1150" s="35"/>
      <c r="EI1150" s="35"/>
      <c r="EJ1150" s="35"/>
      <c r="EK1150" s="35"/>
      <c r="EL1150" s="35"/>
      <c r="EM1150" s="35"/>
      <c r="EN1150" s="35"/>
      <c r="EO1150" s="35"/>
      <c r="EP1150" s="35"/>
      <c r="EQ1150" s="35"/>
      <c r="ER1150" s="35"/>
      <c r="ES1150" s="35"/>
      <c r="ET1150" s="35"/>
      <c r="EU1150" s="35"/>
      <c r="EV1150" s="35"/>
      <c r="EW1150" s="35"/>
      <c r="EX1150" s="35"/>
      <c r="EY1150" s="35"/>
      <c r="EZ1150" s="35"/>
      <c r="FA1150" s="35"/>
      <c r="FB1150" s="35"/>
      <c r="FC1150" s="35"/>
      <c r="FD1150" s="35"/>
      <c r="FE1150" s="35"/>
      <c r="FF1150" s="35"/>
      <c r="FG1150" s="35"/>
      <c r="FH1150" s="35"/>
      <c r="FI1150" s="35"/>
      <c r="FJ1150" s="35"/>
      <c r="FK1150" s="35"/>
      <c r="FL1150" s="35"/>
      <c r="FM1150" s="35"/>
      <c r="FN1150" s="35"/>
      <c r="FO1150" s="35"/>
      <c r="FP1150" s="35"/>
      <c r="FQ1150" s="35"/>
      <c r="FR1150" s="35"/>
      <c r="FS1150" s="35"/>
      <c r="FT1150" s="35"/>
      <c r="FU1150" s="35"/>
      <c r="FV1150" s="35"/>
      <c r="FW1150" s="35"/>
      <c r="FX1150" s="35"/>
      <c r="FY1150" s="35"/>
      <c r="FZ1150" s="35"/>
      <c r="GA1150" s="35"/>
      <c r="GB1150" s="35"/>
      <c r="GC1150" s="35"/>
      <c r="GD1150" s="35"/>
      <c r="GE1150" s="42"/>
    </row>
    <row r="1151" spans="1:187" s="25" customFormat="1" ht="20.149999999999999" customHeight="1" x14ac:dyDescent="0.35">
      <c r="A1151" s="211">
        <f t="shared" si="883"/>
        <v>568</v>
      </c>
      <c r="B1151" s="213" t="str">
        <f ca="1">HYPERLINK("#"&amp;"PAINEL!"&amp;ADDRESS(ROW(PAINEL!$B$40)+$A1151,2),TRIM(INDIRECT("PAINEL!"&amp;ADDRESS(ROW(PAINEL!$B$40)+$A1151,COLUMN(LANÇAMENTOS!C1147)))))</f>
        <v/>
      </c>
      <c r="C1151" s="215" t="str">
        <f ca="1">TRIM(INDIRECT("PAINEL!"&amp;ADDRESS(ROW(PAINEL!$B$40)+$A1151,COLUMN(LANÇAMENTOS!E1147))))</f>
        <v/>
      </c>
      <c r="D1151" s="215" t="str">
        <f ca="1">TRIM(INDIRECT("PAINEL!"&amp;ADDRESS(ROW(PAINEL!$B$40)+$A1151,COLUMN(LANÇAMENTOS!K1147))))</f>
        <v/>
      </c>
      <c r="E1151" s="217"/>
      <c r="F1151" s="199" t="str">
        <f t="shared" ref="F1151" ca="1" si="911">IF(B1151&lt;&gt;"",E1151+SUM(H1151:GE1151)-SUM(H1152:GE1152),"")</f>
        <v/>
      </c>
      <c r="G1151" s="27" t="s">
        <v>43</v>
      </c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F1151" s="36"/>
      <c r="AG1151" s="36"/>
      <c r="AH1151" s="36"/>
      <c r="AI1151" s="36"/>
      <c r="AJ1151" s="36"/>
      <c r="AK1151" s="36"/>
      <c r="AL1151" s="36"/>
      <c r="AM1151" s="36"/>
      <c r="AN1151" s="36"/>
      <c r="AO1151" s="36"/>
      <c r="AP1151" s="36"/>
      <c r="AQ1151" s="36"/>
      <c r="AR1151" s="36"/>
      <c r="AS1151" s="36"/>
      <c r="AT1151" s="36"/>
      <c r="AU1151" s="36"/>
      <c r="AV1151" s="36"/>
      <c r="AW1151" s="36"/>
      <c r="AX1151" s="36"/>
      <c r="AY1151" s="36"/>
      <c r="AZ1151" s="36"/>
      <c r="BA1151" s="36"/>
      <c r="BB1151" s="36"/>
      <c r="BC1151" s="36"/>
      <c r="BD1151" s="36"/>
      <c r="BE1151" s="36"/>
      <c r="BF1151" s="36"/>
      <c r="BG1151" s="36"/>
      <c r="BH1151" s="36"/>
      <c r="BI1151" s="36"/>
      <c r="BJ1151" s="36"/>
      <c r="BK1151" s="36"/>
      <c r="BL1151" s="36"/>
      <c r="BM1151" s="36"/>
      <c r="BN1151" s="36"/>
      <c r="BO1151" s="36"/>
      <c r="BP1151" s="36"/>
      <c r="BQ1151" s="36"/>
      <c r="BR1151" s="36"/>
      <c r="BS1151" s="36"/>
      <c r="BT1151" s="36"/>
      <c r="BU1151" s="36"/>
      <c r="BV1151" s="36"/>
      <c r="BW1151" s="36"/>
      <c r="BX1151" s="36"/>
      <c r="BY1151" s="36"/>
      <c r="BZ1151" s="36"/>
      <c r="CA1151" s="36"/>
      <c r="CB1151" s="36"/>
      <c r="CC1151" s="36"/>
      <c r="CD1151" s="36"/>
      <c r="CE1151" s="36"/>
      <c r="CF1151" s="36"/>
      <c r="CG1151" s="36"/>
      <c r="CH1151" s="36"/>
      <c r="CI1151" s="36"/>
      <c r="CJ1151" s="36"/>
      <c r="CK1151" s="36"/>
      <c r="CL1151" s="36"/>
      <c r="CM1151" s="36"/>
      <c r="CN1151" s="36"/>
      <c r="CO1151" s="36"/>
      <c r="CP1151" s="36"/>
      <c r="CQ1151" s="36"/>
      <c r="CR1151" s="36"/>
      <c r="CS1151" s="36"/>
      <c r="CT1151" s="36"/>
      <c r="CU1151" s="36"/>
      <c r="CV1151" s="36"/>
      <c r="CW1151" s="36"/>
      <c r="CX1151" s="36"/>
      <c r="CY1151" s="36"/>
      <c r="CZ1151" s="36"/>
      <c r="DA1151" s="36"/>
      <c r="DB1151" s="36"/>
      <c r="DC1151" s="36"/>
      <c r="DD1151" s="36"/>
      <c r="DE1151" s="36"/>
      <c r="DF1151" s="36"/>
      <c r="DG1151" s="36"/>
      <c r="DH1151" s="36"/>
      <c r="DI1151" s="36"/>
      <c r="DJ1151" s="36"/>
      <c r="DK1151" s="36"/>
      <c r="DL1151" s="36"/>
      <c r="DM1151" s="36"/>
      <c r="DN1151" s="36"/>
      <c r="DO1151" s="36"/>
      <c r="DP1151" s="36"/>
      <c r="DQ1151" s="36"/>
      <c r="DR1151" s="36"/>
      <c r="DS1151" s="36"/>
      <c r="DT1151" s="36"/>
      <c r="DU1151" s="36"/>
      <c r="DV1151" s="36"/>
      <c r="DW1151" s="36"/>
      <c r="DX1151" s="36"/>
      <c r="DY1151" s="36"/>
      <c r="DZ1151" s="36"/>
      <c r="EA1151" s="36"/>
      <c r="EB1151" s="36"/>
      <c r="EC1151" s="36"/>
      <c r="ED1151" s="36"/>
      <c r="EE1151" s="36"/>
      <c r="EF1151" s="36"/>
      <c r="EG1151" s="36"/>
      <c r="EH1151" s="36"/>
      <c r="EI1151" s="36"/>
      <c r="EJ1151" s="36"/>
      <c r="EK1151" s="36"/>
      <c r="EL1151" s="36"/>
      <c r="EM1151" s="36"/>
      <c r="EN1151" s="36"/>
      <c r="EO1151" s="36"/>
      <c r="EP1151" s="36"/>
      <c r="EQ1151" s="36"/>
      <c r="ER1151" s="36"/>
      <c r="ES1151" s="36"/>
      <c r="ET1151" s="36"/>
      <c r="EU1151" s="36"/>
      <c r="EV1151" s="36"/>
      <c r="EW1151" s="36"/>
      <c r="EX1151" s="36"/>
      <c r="EY1151" s="36"/>
      <c r="EZ1151" s="36"/>
      <c r="FA1151" s="36"/>
      <c r="FB1151" s="36"/>
      <c r="FC1151" s="36"/>
      <c r="FD1151" s="36"/>
      <c r="FE1151" s="36"/>
      <c r="FF1151" s="36"/>
      <c r="FG1151" s="36"/>
      <c r="FH1151" s="36"/>
      <c r="FI1151" s="36"/>
      <c r="FJ1151" s="36"/>
      <c r="FK1151" s="36"/>
      <c r="FL1151" s="36"/>
      <c r="FM1151" s="36"/>
      <c r="FN1151" s="36"/>
      <c r="FO1151" s="36"/>
      <c r="FP1151" s="36"/>
      <c r="FQ1151" s="36"/>
      <c r="FR1151" s="36"/>
      <c r="FS1151" s="36"/>
      <c r="FT1151" s="36"/>
      <c r="FU1151" s="36"/>
      <c r="FV1151" s="36"/>
      <c r="FW1151" s="36"/>
      <c r="FX1151" s="36"/>
      <c r="FY1151" s="36"/>
      <c r="FZ1151" s="36"/>
      <c r="GA1151" s="36"/>
      <c r="GB1151" s="36"/>
      <c r="GC1151" s="36"/>
      <c r="GD1151" s="36"/>
      <c r="GE1151" s="37"/>
    </row>
    <row r="1152" spans="1:187" s="25" customFormat="1" ht="20.149999999999999" customHeight="1" x14ac:dyDescent="0.35">
      <c r="A1152" s="212"/>
      <c r="B1152" s="214"/>
      <c r="C1152" s="216"/>
      <c r="D1152" s="216"/>
      <c r="E1152" s="218"/>
      <c r="F1152" s="200"/>
      <c r="G1152" s="28" t="s">
        <v>44</v>
      </c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  <c r="BF1152" s="38"/>
      <c r="BG1152" s="38"/>
      <c r="BH1152" s="38"/>
      <c r="BI1152" s="38"/>
      <c r="BJ1152" s="38"/>
      <c r="BK1152" s="38"/>
      <c r="BL1152" s="38"/>
      <c r="BM1152" s="38"/>
      <c r="BN1152" s="38"/>
      <c r="BO1152" s="38"/>
      <c r="BP1152" s="38"/>
      <c r="BQ1152" s="38"/>
      <c r="BR1152" s="38"/>
      <c r="BS1152" s="38"/>
      <c r="BT1152" s="38"/>
      <c r="BU1152" s="38"/>
      <c r="BV1152" s="38"/>
      <c r="BW1152" s="38"/>
      <c r="BX1152" s="38"/>
      <c r="BY1152" s="38"/>
      <c r="BZ1152" s="38"/>
      <c r="CA1152" s="38"/>
      <c r="CB1152" s="38"/>
      <c r="CC1152" s="38"/>
      <c r="CD1152" s="38"/>
      <c r="CE1152" s="38"/>
      <c r="CF1152" s="38"/>
      <c r="CG1152" s="38"/>
      <c r="CH1152" s="38"/>
      <c r="CI1152" s="38"/>
      <c r="CJ1152" s="38"/>
      <c r="CK1152" s="38"/>
      <c r="CL1152" s="38"/>
      <c r="CM1152" s="38"/>
      <c r="CN1152" s="38"/>
      <c r="CO1152" s="38"/>
      <c r="CP1152" s="38"/>
      <c r="CQ1152" s="38"/>
      <c r="CR1152" s="38"/>
      <c r="CS1152" s="38"/>
      <c r="CT1152" s="38"/>
      <c r="CU1152" s="38"/>
      <c r="CV1152" s="38"/>
      <c r="CW1152" s="38"/>
      <c r="CX1152" s="38"/>
      <c r="CY1152" s="38"/>
      <c r="CZ1152" s="38"/>
      <c r="DA1152" s="38"/>
      <c r="DB1152" s="38"/>
      <c r="DC1152" s="38"/>
      <c r="DD1152" s="38"/>
      <c r="DE1152" s="38"/>
      <c r="DF1152" s="38"/>
      <c r="DG1152" s="38"/>
      <c r="DH1152" s="38"/>
      <c r="DI1152" s="38"/>
      <c r="DJ1152" s="38"/>
      <c r="DK1152" s="38"/>
      <c r="DL1152" s="38"/>
      <c r="DM1152" s="38"/>
      <c r="DN1152" s="38"/>
      <c r="DO1152" s="38"/>
      <c r="DP1152" s="38"/>
      <c r="DQ1152" s="38"/>
      <c r="DR1152" s="38"/>
      <c r="DS1152" s="38"/>
      <c r="DT1152" s="38"/>
      <c r="DU1152" s="38"/>
      <c r="DV1152" s="38"/>
      <c r="DW1152" s="38"/>
      <c r="DX1152" s="38"/>
      <c r="DY1152" s="38"/>
      <c r="DZ1152" s="38"/>
      <c r="EA1152" s="38"/>
      <c r="EB1152" s="38"/>
      <c r="EC1152" s="38"/>
      <c r="ED1152" s="38"/>
      <c r="EE1152" s="38"/>
      <c r="EF1152" s="38"/>
      <c r="EG1152" s="38"/>
      <c r="EH1152" s="38"/>
      <c r="EI1152" s="38"/>
      <c r="EJ1152" s="38"/>
      <c r="EK1152" s="38"/>
      <c r="EL1152" s="38"/>
      <c r="EM1152" s="38"/>
      <c r="EN1152" s="38"/>
      <c r="EO1152" s="38"/>
      <c r="EP1152" s="38"/>
      <c r="EQ1152" s="38"/>
      <c r="ER1152" s="38"/>
      <c r="ES1152" s="38"/>
      <c r="ET1152" s="38"/>
      <c r="EU1152" s="38"/>
      <c r="EV1152" s="38"/>
      <c r="EW1152" s="38"/>
      <c r="EX1152" s="38"/>
      <c r="EY1152" s="38"/>
      <c r="EZ1152" s="38"/>
      <c r="FA1152" s="38"/>
      <c r="FB1152" s="38"/>
      <c r="FC1152" s="38"/>
      <c r="FD1152" s="38"/>
      <c r="FE1152" s="38"/>
      <c r="FF1152" s="38"/>
      <c r="FG1152" s="38"/>
      <c r="FH1152" s="38"/>
      <c r="FI1152" s="38"/>
      <c r="FJ1152" s="38"/>
      <c r="FK1152" s="38"/>
      <c r="FL1152" s="38"/>
      <c r="FM1152" s="38"/>
      <c r="FN1152" s="38"/>
      <c r="FO1152" s="38"/>
      <c r="FP1152" s="38"/>
      <c r="FQ1152" s="38"/>
      <c r="FR1152" s="38"/>
      <c r="FS1152" s="38"/>
      <c r="FT1152" s="38"/>
      <c r="FU1152" s="38"/>
      <c r="FV1152" s="38"/>
      <c r="FW1152" s="38"/>
      <c r="FX1152" s="38"/>
      <c r="FY1152" s="38"/>
      <c r="FZ1152" s="38"/>
      <c r="GA1152" s="38"/>
      <c r="GB1152" s="38"/>
      <c r="GC1152" s="38"/>
      <c r="GD1152" s="38"/>
      <c r="GE1152" s="39"/>
    </row>
    <row r="1153" spans="1:187" s="25" customFormat="1" ht="20.149999999999999" customHeight="1" x14ac:dyDescent="0.35">
      <c r="A1153" s="203">
        <f t="shared" ref="A1153" si="912">A1151+1</f>
        <v>569</v>
      </c>
      <c r="B1153" s="205" t="str">
        <f ca="1">HYPERLINK("#"&amp;"PAINEL!"&amp;ADDRESS(ROW(PAINEL!$B$40)+$A1153,2),TRIM(INDIRECT("PAINEL!"&amp;ADDRESS(ROW(PAINEL!$B$40)+$A1153,COLUMN(LANÇAMENTOS!C1149)))))</f>
        <v/>
      </c>
      <c r="C1153" s="207" t="str">
        <f ca="1">TRIM(INDIRECT("PAINEL!"&amp;ADDRESS(ROW(PAINEL!$B$40)+$A1153,COLUMN(LANÇAMENTOS!E1149))))</f>
        <v/>
      </c>
      <c r="D1153" s="207" t="str">
        <f ca="1">TRIM(INDIRECT("PAINEL!"&amp;ADDRESS(ROW(PAINEL!$B$40)+$A1153,COLUMN(LANÇAMENTOS!K1149))))</f>
        <v/>
      </c>
      <c r="E1153" s="209"/>
      <c r="F1153" s="201" t="str">
        <f t="shared" ref="F1153" ca="1" si="913">IF(B1153&lt;&gt;"",E1153+SUM(H1153:GE1153)-SUM(H1154:GE1154),"")</f>
        <v/>
      </c>
      <c r="G1153" s="29" t="s">
        <v>43</v>
      </c>
      <c r="H1153" s="40"/>
      <c r="I1153" s="40"/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  <c r="CH1153" s="40"/>
      <c r="CI1153" s="40"/>
      <c r="CJ1153" s="40"/>
      <c r="CK1153" s="40"/>
      <c r="CL1153" s="40"/>
      <c r="CM1153" s="40"/>
      <c r="CN1153" s="40"/>
      <c r="CO1153" s="40"/>
      <c r="CP1153" s="40"/>
      <c r="CQ1153" s="40"/>
      <c r="CR1153" s="40"/>
      <c r="CS1153" s="40"/>
      <c r="CT1153" s="40"/>
      <c r="CU1153" s="40"/>
      <c r="CV1153" s="40"/>
      <c r="CW1153" s="40"/>
      <c r="CX1153" s="40"/>
      <c r="CY1153" s="40"/>
      <c r="CZ1153" s="40"/>
      <c r="DA1153" s="40"/>
      <c r="DB1153" s="40"/>
      <c r="DC1153" s="40"/>
      <c r="DD1153" s="40"/>
      <c r="DE1153" s="40"/>
      <c r="DF1153" s="40"/>
      <c r="DG1153" s="40"/>
      <c r="DH1153" s="40"/>
      <c r="DI1153" s="40"/>
      <c r="DJ1153" s="40"/>
      <c r="DK1153" s="40"/>
      <c r="DL1153" s="40"/>
      <c r="DM1153" s="40"/>
      <c r="DN1153" s="40"/>
      <c r="DO1153" s="40"/>
      <c r="DP1153" s="40"/>
      <c r="DQ1153" s="40"/>
      <c r="DR1153" s="40"/>
      <c r="DS1153" s="40"/>
      <c r="DT1153" s="40"/>
      <c r="DU1153" s="40"/>
      <c r="DV1153" s="40"/>
      <c r="DW1153" s="40"/>
      <c r="DX1153" s="40"/>
      <c r="DY1153" s="40"/>
      <c r="DZ1153" s="40"/>
      <c r="EA1153" s="40"/>
      <c r="EB1153" s="40"/>
      <c r="EC1153" s="40"/>
      <c r="ED1153" s="40"/>
      <c r="EE1153" s="40"/>
      <c r="EF1153" s="40"/>
      <c r="EG1153" s="40"/>
      <c r="EH1153" s="40"/>
      <c r="EI1153" s="40"/>
      <c r="EJ1153" s="40"/>
      <c r="EK1153" s="40"/>
      <c r="EL1153" s="40"/>
      <c r="EM1153" s="40"/>
      <c r="EN1153" s="40"/>
      <c r="EO1153" s="40"/>
      <c r="EP1153" s="40"/>
      <c r="EQ1153" s="40"/>
      <c r="ER1153" s="40"/>
      <c r="ES1153" s="40"/>
      <c r="ET1153" s="40"/>
      <c r="EU1153" s="40"/>
      <c r="EV1153" s="40"/>
      <c r="EW1153" s="40"/>
      <c r="EX1153" s="40"/>
      <c r="EY1153" s="40"/>
      <c r="EZ1153" s="40"/>
      <c r="FA1153" s="40"/>
      <c r="FB1153" s="40"/>
      <c r="FC1153" s="40"/>
      <c r="FD1153" s="40"/>
      <c r="FE1153" s="40"/>
      <c r="FF1153" s="40"/>
      <c r="FG1153" s="40"/>
      <c r="FH1153" s="40"/>
      <c r="FI1153" s="40"/>
      <c r="FJ1153" s="40"/>
      <c r="FK1153" s="40"/>
      <c r="FL1153" s="40"/>
      <c r="FM1153" s="40"/>
      <c r="FN1153" s="40"/>
      <c r="FO1153" s="40"/>
      <c r="FP1153" s="40"/>
      <c r="FQ1153" s="40"/>
      <c r="FR1153" s="40"/>
      <c r="FS1153" s="40"/>
      <c r="FT1153" s="40"/>
      <c r="FU1153" s="40"/>
      <c r="FV1153" s="40"/>
      <c r="FW1153" s="40"/>
      <c r="FX1153" s="40"/>
      <c r="FY1153" s="40"/>
      <c r="FZ1153" s="40"/>
      <c r="GA1153" s="40"/>
      <c r="GB1153" s="40"/>
      <c r="GC1153" s="40"/>
      <c r="GD1153" s="40"/>
      <c r="GE1153" s="41"/>
    </row>
    <row r="1154" spans="1:187" s="25" customFormat="1" ht="20.149999999999999" customHeight="1" x14ac:dyDescent="0.35">
      <c r="A1154" s="204"/>
      <c r="B1154" s="206"/>
      <c r="C1154" s="208"/>
      <c r="D1154" s="208"/>
      <c r="E1154" s="210"/>
      <c r="F1154" s="202"/>
      <c r="G1154" s="26" t="s">
        <v>44</v>
      </c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35"/>
      <c r="CM1154" s="35"/>
      <c r="CN1154" s="35"/>
      <c r="CO1154" s="35"/>
      <c r="CP1154" s="35"/>
      <c r="CQ1154" s="35"/>
      <c r="CR1154" s="35"/>
      <c r="CS1154" s="35"/>
      <c r="CT1154" s="35"/>
      <c r="CU1154" s="35"/>
      <c r="CV1154" s="35"/>
      <c r="CW1154" s="35"/>
      <c r="CX1154" s="35"/>
      <c r="CY1154" s="35"/>
      <c r="CZ1154" s="35"/>
      <c r="DA1154" s="35"/>
      <c r="DB1154" s="35"/>
      <c r="DC1154" s="35"/>
      <c r="DD1154" s="35"/>
      <c r="DE1154" s="35"/>
      <c r="DF1154" s="35"/>
      <c r="DG1154" s="35"/>
      <c r="DH1154" s="35"/>
      <c r="DI1154" s="35"/>
      <c r="DJ1154" s="35"/>
      <c r="DK1154" s="35"/>
      <c r="DL1154" s="35"/>
      <c r="DM1154" s="35"/>
      <c r="DN1154" s="35"/>
      <c r="DO1154" s="35"/>
      <c r="DP1154" s="35"/>
      <c r="DQ1154" s="35"/>
      <c r="DR1154" s="35"/>
      <c r="DS1154" s="35"/>
      <c r="DT1154" s="35"/>
      <c r="DU1154" s="35"/>
      <c r="DV1154" s="35"/>
      <c r="DW1154" s="35"/>
      <c r="DX1154" s="35"/>
      <c r="DY1154" s="35"/>
      <c r="DZ1154" s="35"/>
      <c r="EA1154" s="35"/>
      <c r="EB1154" s="35"/>
      <c r="EC1154" s="35"/>
      <c r="ED1154" s="35"/>
      <c r="EE1154" s="35"/>
      <c r="EF1154" s="35"/>
      <c r="EG1154" s="35"/>
      <c r="EH1154" s="35"/>
      <c r="EI1154" s="35"/>
      <c r="EJ1154" s="35"/>
      <c r="EK1154" s="35"/>
      <c r="EL1154" s="35"/>
      <c r="EM1154" s="35"/>
      <c r="EN1154" s="35"/>
      <c r="EO1154" s="35"/>
      <c r="EP1154" s="35"/>
      <c r="EQ1154" s="35"/>
      <c r="ER1154" s="35"/>
      <c r="ES1154" s="35"/>
      <c r="ET1154" s="35"/>
      <c r="EU1154" s="35"/>
      <c r="EV1154" s="35"/>
      <c r="EW1154" s="35"/>
      <c r="EX1154" s="35"/>
      <c r="EY1154" s="35"/>
      <c r="EZ1154" s="35"/>
      <c r="FA1154" s="35"/>
      <c r="FB1154" s="35"/>
      <c r="FC1154" s="35"/>
      <c r="FD1154" s="35"/>
      <c r="FE1154" s="35"/>
      <c r="FF1154" s="35"/>
      <c r="FG1154" s="35"/>
      <c r="FH1154" s="35"/>
      <c r="FI1154" s="35"/>
      <c r="FJ1154" s="35"/>
      <c r="FK1154" s="35"/>
      <c r="FL1154" s="35"/>
      <c r="FM1154" s="35"/>
      <c r="FN1154" s="35"/>
      <c r="FO1154" s="35"/>
      <c r="FP1154" s="35"/>
      <c r="FQ1154" s="35"/>
      <c r="FR1154" s="35"/>
      <c r="FS1154" s="35"/>
      <c r="FT1154" s="35"/>
      <c r="FU1154" s="35"/>
      <c r="FV1154" s="35"/>
      <c r="FW1154" s="35"/>
      <c r="FX1154" s="35"/>
      <c r="FY1154" s="35"/>
      <c r="FZ1154" s="35"/>
      <c r="GA1154" s="35"/>
      <c r="GB1154" s="35"/>
      <c r="GC1154" s="35"/>
      <c r="GD1154" s="35"/>
      <c r="GE1154" s="42"/>
    </row>
    <row r="1155" spans="1:187" s="25" customFormat="1" ht="20.149999999999999" customHeight="1" x14ac:dyDescent="0.35">
      <c r="A1155" s="211">
        <f t="shared" si="883"/>
        <v>570</v>
      </c>
      <c r="B1155" s="213" t="str">
        <f ca="1">HYPERLINK("#"&amp;"PAINEL!"&amp;ADDRESS(ROW(PAINEL!$B$40)+$A1155,2),TRIM(INDIRECT("PAINEL!"&amp;ADDRESS(ROW(PAINEL!$B$40)+$A1155,COLUMN(LANÇAMENTOS!C1151)))))</f>
        <v/>
      </c>
      <c r="C1155" s="215" t="str">
        <f ca="1">TRIM(INDIRECT("PAINEL!"&amp;ADDRESS(ROW(PAINEL!$B$40)+$A1155,COLUMN(LANÇAMENTOS!E1151))))</f>
        <v/>
      </c>
      <c r="D1155" s="215" t="str">
        <f ca="1">TRIM(INDIRECT("PAINEL!"&amp;ADDRESS(ROW(PAINEL!$B$40)+$A1155,COLUMN(LANÇAMENTOS!K1151))))</f>
        <v/>
      </c>
      <c r="E1155" s="217"/>
      <c r="F1155" s="199" t="str">
        <f t="shared" ref="F1155" ca="1" si="914">IF(B1155&lt;&gt;"",E1155+SUM(H1155:GE1155)-SUM(H1156:GE1156),"")</f>
        <v/>
      </c>
      <c r="G1155" s="27" t="s">
        <v>43</v>
      </c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F1155" s="36"/>
      <c r="AG1155" s="36"/>
      <c r="AH1155" s="36"/>
      <c r="AI1155" s="36"/>
      <c r="AJ1155" s="36"/>
      <c r="AK1155" s="36"/>
      <c r="AL1155" s="36"/>
      <c r="AM1155" s="36"/>
      <c r="AN1155" s="36"/>
      <c r="AO1155" s="36"/>
      <c r="AP1155" s="36"/>
      <c r="AQ1155" s="36"/>
      <c r="AR1155" s="36"/>
      <c r="AS1155" s="36"/>
      <c r="AT1155" s="36"/>
      <c r="AU1155" s="36"/>
      <c r="AV1155" s="36"/>
      <c r="AW1155" s="36"/>
      <c r="AX1155" s="36"/>
      <c r="AY1155" s="36"/>
      <c r="AZ1155" s="36"/>
      <c r="BA1155" s="36"/>
      <c r="BB1155" s="36"/>
      <c r="BC1155" s="36"/>
      <c r="BD1155" s="36"/>
      <c r="BE1155" s="36"/>
      <c r="BF1155" s="36"/>
      <c r="BG1155" s="36"/>
      <c r="BH1155" s="36"/>
      <c r="BI1155" s="36"/>
      <c r="BJ1155" s="36"/>
      <c r="BK1155" s="36"/>
      <c r="BL1155" s="36"/>
      <c r="BM1155" s="36"/>
      <c r="BN1155" s="36"/>
      <c r="BO1155" s="36"/>
      <c r="BP1155" s="36"/>
      <c r="BQ1155" s="36"/>
      <c r="BR1155" s="36"/>
      <c r="BS1155" s="36"/>
      <c r="BT1155" s="36"/>
      <c r="BU1155" s="36"/>
      <c r="BV1155" s="36"/>
      <c r="BW1155" s="36"/>
      <c r="BX1155" s="36"/>
      <c r="BY1155" s="36"/>
      <c r="BZ1155" s="36"/>
      <c r="CA1155" s="36"/>
      <c r="CB1155" s="36"/>
      <c r="CC1155" s="36"/>
      <c r="CD1155" s="36"/>
      <c r="CE1155" s="36"/>
      <c r="CF1155" s="36"/>
      <c r="CG1155" s="36"/>
      <c r="CH1155" s="36"/>
      <c r="CI1155" s="36"/>
      <c r="CJ1155" s="36"/>
      <c r="CK1155" s="36"/>
      <c r="CL1155" s="36"/>
      <c r="CM1155" s="36"/>
      <c r="CN1155" s="36"/>
      <c r="CO1155" s="36"/>
      <c r="CP1155" s="36"/>
      <c r="CQ1155" s="36"/>
      <c r="CR1155" s="36"/>
      <c r="CS1155" s="36"/>
      <c r="CT1155" s="36"/>
      <c r="CU1155" s="36"/>
      <c r="CV1155" s="36"/>
      <c r="CW1155" s="36"/>
      <c r="CX1155" s="36"/>
      <c r="CY1155" s="36"/>
      <c r="CZ1155" s="36"/>
      <c r="DA1155" s="36"/>
      <c r="DB1155" s="36"/>
      <c r="DC1155" s="36"/>
      <c r="DD1155" s="36"/>
      <c r="DE1155" s="36"/>
      <c r="DF1155" s="36"/>
      <c r="DG1155" s="36"/>
      <c r="DH1155" s="36"/>
      <c r="DI1155" s="36"/>
      <c r="DJ1155" s="36"/>
      <c r="DK1155" s="36"/>
      <c r="DL1155" s="36"/>
      <c r="DM1155" s="36"/>
      <c r="DN1155" s="36"/>
      <c r="DO1155" s="36"/>
      <c r="DP1155" s="36"/>
      <c r="DQ1155" s="36"/>
      <c r="DR1155" s="36"/>
      <c r="DS1155" s="36"/>
      <c r="DT1155" s="36"/>
      <c r="DU1155" s="36"/>
      <c r="DV1155" s="36"/>
      <c r="DW1155" s="36"/>
      <c r="DX1155" s="36"/>
      <c r="DY1155" s="36"/>
      <c r="DZ1155" s="36"/>
      <c r="EA1155" s="36"/>
      <c r="EB1155" s="36"/>
      <c r="EC1155" s="36"/>
      <c r="ED1155" s="36"/>
      <c r="EE1155" s="36"/>
      <c r="EF1155" s="36"/>
      <c r="EG1155" s="36"/>
      <c r="EH1155" s="36"/>
      <c r="EI1155" s="36"/>
      <c r="EJ1155" s="36"/>
      <c r="EK1155" s="36"/>
      <c r="EL1155" s="36"/>
      <c r="EM1155" s="36"/>
      <c r="EN1155" s="36"/>
      <c r="EO1155" s="36"/>
      <c r="EP1155" s="36"/>
      <c r="EQ1155" s="36"/>
      <c r="ER1155" s="36"/>
      <c r="ES1155" s="36"/>
      <c r="ET1155" s="36"/>
      <c r="EU1155" s="36"/>
      <c r="EV1155" s="36"/>
      <c r="EW1155" s="36"/>
      <c r="EX1155" s="36"/>
      <c r="EY1155" s="36"/>
      <c r="EZ1155" s="36"/>
      <c r="FA1155" s="36"/>
      <c r="FB1155" s="36"/>
      <c r="FC1155" s="36"/>
      <c r="FD1155" s="36"/>
      <c r="FE1155" s="36"/>
      <c r="FF1155" s="36"/>
      <c r="FG1155" s="36"/>
      <c r="FH1155" s="36"/>
      <c r="FI1155" s="36"/>
      <c r="FJ1155" s="36"/>
      <c r="FK1155" s="36"/>
      <c r="FL1155" s="36"/>
      <c r="FM1155" s="36"/>
      <c r="FN1155" s="36"/>
      <c r="FO1155" s="36"/>
      <c r="FP1155" s="36"/>
      <c r="FQ1155" s="36"/>
      <c r="FR1155" s="36"/>
      <c r="FS1155" s="36"/>
      <c r="FT1155" s="36"/>
      <c r="FU1155" s="36"/>
      <c r="FV1155" s="36"/>
      <c r="FW1155" s="36"/>
      <c r="FX1155" s="36"/>
      <c r="FY1155" s="36"/>
      <c r="FZ1155" s="36"/>
      <c r="GA1155" s="36"/>
      <c r="GB1155" s="36"/>
      <c r="GC1155" s="36"/>
      <c r="GD1155" s="36"/>
      <c r="GE1155" s="37"/>
    </row>
    <row r="1156" spans="1:187" s="25" customFormat="1" ht="20.149999999999999" customHeight="1" x14ac:dyDescent="0.35">
      <c r="A1156" s="212"/>
      <c r="B1156" s="214"/>
      <c r="C1156" s="216"/>
      <c r="D1156" s="216"/>
      <c r="E1156" s="218"/>
      <c r="F1156" s="200"/>
      <c r="G1156" s="28" t="s">
        <v>44</v>
      </c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  <c r="BF1156" s="38"/>
      <c r="BG1156" s="38"/>
      <c r="BH1156" s="38"/>
      <c r="BI1156" s="38"/>
      <c r="BJ1156" s="38"/>
      <c r="BK1156" s="38"/>
      <c r="BL1156" s="38"/>
      <c r="BM1156" s="38"/>
      <c r="BN1156" s="38"/>
      <c r="BO1156" s="38"/>
      <c r="BP1156" s="38"/>
      <c r="BQ1156" s="38"/>
      <c r="BR1156" s="38"/>
      <c r="BS1156" s="38"/>
      <c r="BT1156" s="38"/>
      <c r="BU1156" s="38"/>
      <c r="BV1156" s="38"/>
      <c r="BW1156" s="38"/>
      <c r="BX1156" s="38"/>
      <c r="BY1156" s="38"/>
      <c r="BZ1156" s="38"/>
      <c r="CA1156" s="38"/>
      <c r="CB1156" s="38"/>
      <c r="CC1156" s="38"/>
      <c r="CD1156" s="38"/>
      <c r="CE1156" s="38"/>
      <c r="CF1156" s="38"/>
      <c r="CG1156" s="38"/>
      <c r="CH1156" s="38"/>
      <c r="CI1156" s="38"/>
      <c r="CJ1156" s="38"/>
      <c r="CK1156" s="38"/>
      <c r="CL1156" s="38"/>
      <c r="CM1156" s="38"/>
      <c r="CN1156" s="38"/>
      <c r="CO1156" s="38"/>
      <c r="CP1156" s="38"/>
      <c r="CQ1156" s="38"/>
      <c r="CR1156" s="38"/>
      <c r="CS1156" s="38"/>
      <c r="CT1156" s="38"/>
      <c r="CU1156" s="38"/>
      <c r="CV1156" s="38"/>
      <c r="CW1156" s="38"/>
      <c r="CX1156" s="38"/>
      <c r="CY1156" s="38"/>
      <c r="CZ1156" s="38"/>
      <c r="DA1156" s="38"/>
      <c r="DB1156" s="38"/>
      <c r="DC1156" s="38"/>
      <c r="DD1156" s="38"/>
      <c r="DE1156" s="38"/>
      <c r="DF1156" s="38"/>
      <c r="DG1156" s="38"/>
      <c r="DH1156" s="38"/>
      <c r="DI1156" s="38"/>
      <c r="DJ1156" s="38"/>
      <c r="DK1156" s="38"/>
      <c r="DL1156" s="38"/>
      <c r="DM1156" s="38"/>
      <c r="DN1156" s="38"/>
      <c r="DO1156" s="38"/>
      <c r="DP1156" s="38"/>
      <c r="DQ1156" s="38"/>
      <c r="DR1156" s="38"/>
      <c r="DS1156" s="38"/>
      <c r="DT1156" s="38"/>
      <c r="DU1156" s="38"/>
      <c r="DV1156" s="38"/>
      <c r="DW1156" s="38"/>
      <c r="DX1156" s="38"/>
      <c r="DY1156" s="38"/>
      <c r="DZ1156" s="38"/>
      <c r="EA1156" s="38"/>
      <c r="EB1156" s="38"/>
      <c r="EC1156" s="38"/>
      <c r="ED1156" s="38"/>
      <c r="EE1156" s="38"/>
      <c r="EF1156" s="38"/>
      <c r="EG1156" s="38"/>
      <c r="EH1156" s="38"/>
      <c r="EI1156" s="38"/>
      <c r="EJ1156" s="38"/>
      <c r="EK1156" s="38"/>
      <c r="EL1156" s="38"/>
      <c r="EM1156" s="38"/>
      <c r="EN1156" s="38"/>
      <c r="EO1156" s="38"/>
      <c r="EP1156" s="38"/>
      <c r="EQ1156" s="38"/>
      <c r="ER1156" s="38"/>
      <c r="ES1156" s="38"/>
      <c r="ET1156" s="38"/>
      <c r="EU1156" s="38"/>
      <c r="EV1156" s="38"/>
      <c r="EW1156" s="38"/>
      <c r="EX1156" s="38"/>
      <c r="EY1156" s="38"/>
      <c r="EZ1156" s="38"/>
      <c r="FA1156" s="38"/>
      <c r="FB1156" s="38"/>
      <c r="FC1156" s="38"/>
      <c r="FD1156" s="38"/>
      <c r="FE1156" s="38"/>
      <c r="FF1156" s="38"/>
      <c r="FG1156" s="38"/>
      <c r="FH1156" s="38"/>
      <c r="FI1156" s="38"/>
      <c r="FJ1156" s="38"/>
      <c r="FK1156" s="38"/>
      <c r="FL1156" s="38"/>
      <c r="FM1156" s="38"/>
      <c r="FN1156" s="38"/>
      <c r="FO1156" s="38"/>
      <c r="FP1156" s="38"/>
      <c r="FQ1156" s="38"/>
      <c r="FR1156" s="38"/>
      <c r="FS1156" s="38"/>
      <c r="FT1156" s="38"/>
      <c r="FU1156" s="38"/>
      <c r="FV1156" s="38"/>
      <c r="FW1156" s="38"/>
      <c r="FX1156" s="38"/>
      <c r="FY1156" s="38"/>
      <c r="FZ1156" s="38"/>
      <c r="GA1156" s="38"/>
      <c r="GB1156" s="38"/>
      <c r="GC1156" s="38"/>
      <c r="GD1156" s="38"/>
      <c r="GE1156" s="39"/>
    </row>
    <row r="1157" spans="1:187" s="25" customFormat="1" ht="20.149999999999999" customHeight="1" x14ac:dyDescent="0.35">
      <c r="A1157" s="203">
        <f t="shared" ref="A1157" si="915">A1155+1</f>
        <v>571</v>
      </c>
      <c r="B1157" s="205" t="str">
        <f ca="1">HYPERLINK("#"&amp;"PAINEL!"&amp;ADDRESS(ROW(PAINEL!$B$40)+$A1157,2),TRIM(INDIRECT("PAINEL!"&amp;ADDRESS(ROW(PAINEL!$B$40)+$A1157,COLUMN(LANÇAMENTOS!C1153)))))</f>
        <v/>
      </c>
      <c r="C1157" s="207" t="str">
        <f ca="1">TRIM(INDIRECT("PAINEL!"&amp;ADDRESS(ROW(PAINEL!$B$40)+$A1157,COLUMN(LANÇAMENTOS!E1153))))</f>
        <v/>
      </c>
      <c r="D1157" s="207" t="str">
        <f ca="1">TRIM(INDIRECT("PAINEL!"&amp;ADDRESS(ROW(PAINEL!$B$40)+$A1157,COLUMN(LANÇAMENTOS!K1153))))</f>
        <v/>
      </c>
      <c r="E1157" s="209"/>
      <c r="F1157" s="201" t="str">
        <f t="shared" ref="F1157" ca="1" si="916">IF(B1157&lt;&gt;"",E1157+SUM(H1157:GE1157)-SUM(H1158:GE1158),"")</f>
        <v/>
      </c>
      <c r="G1157" s="29" t="s">
        <v>43</v>
      </c>
      <c r="H1157" s="40"/>
      <c r="I1157" s="40"/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  <c r="CH1157" s="40"/>
      <c r="CI1157" s="40"/>
      <c r="CJ1157" s="40"/>
      <c r="CK1157" s="40"/>
      <c r="CL1157" s="40"/>
      <c r="CM1157" s="40"/>
      <c r="CN1157" s="40"/>
      <c r="CO1157" s="40"/>
      <c r="CP1157" s="40"/>
      <c r="CQ1157" s="40"/>
      <c r="CR1157" s="40"/>
      <c r="CS1157" s="40"/>
      <c r="CT1157" s="40"/>
      <c r="CU1157" s="40"/>
      <c r="CV1157" s="40"/>
      <c r="CW1157" s="40"/>
      <c r="CX1157" s="40"/>
      <c r="CY1157" s="40"/>
      <c r="CZ1157" s="40"/>
      <c r="DA1157" s="40"/>
      <c r="DB1157" s="40"/>
      <c r="DC1157" s="40"/>
      <c r="DD1157" s="40"/>
      <c r="DE1157" s="40"/>
      <c r="DF1157" s="40"/>
      <c r="DG1157" s="40"/>
      <c r="DH1157" s="40"/>
      <c r="DI1157" s="40"/>
      <c r="DJ1157" s="40"/>
      <c r="DK1157" s="40"/>
      <c r="DL1157" s="40"/>
      <c r="DM1157" s="40"/>
      <c r="DN1157" s="40"/>
      <c r="DO1157" s="40"/>
      <c r="DP1157" s="40"/>
      <c r="DQ1157" s="40"/>
      <c r="DR1157" s="40"/>
      <c r="DS1157" s="40"/>
      <c r="DT1157" s="40"/>
      <c r="DU1157" s="40"/>
      <c r="DV1157" s="40"/>
      <c r="DW1157" s="40"/>
      <c r="DX1157" s="40"/>
      <c r="DY1157" s="40"/>
      <c r="DZ1157" s="40"/>
      <c r="EA1157" s="40"/>
      <c r="EB1157" s="40"/>
      <c r="EC1157" s="40"/>
      <c r="ED1157" s="40"/>
      <c r="EE1157" s="40"/>
      <c r="EF1157" s="40"/>
      <c r="EG1157" s="40"/>
      <c r="EH1157" s="40"/>
      <c r="EI1157" s="40"/>
      <c r="EJ1157" s="40"/>
      <c r="EK1157" s="40"/>
      <c r="EL1157" s="40"/>
      <c r="EM1157" s="40"/>
      <c r="EN1157" s="40"/>
      <c r="EO1157" s="40"/>
      <c r="EP1157" s="40"/>
      <c r="EQ1157" s="40"/>
      <c r="ER1157" s="40"/>
      <c r="ES1157" s="40"/>
      <c r="ET1157" s="40"/>
      <c r="EU1157" s="40"/>
      <c r="EV1157" s="40"/>
      <c r="EW1157" s="40"/>
      <c r="EX1157" s="40"/>
      <c r="EY1157" s="40"/>
      <c r="EZ1157" s="40"/>
      <c r="FA1157" s="40"/>
      <c r="FB1157" s="40"/>
      <c r="FC1157" s="40"/>
      <c r="FD1157" s="40"/>
      <c r="FE1157" s="40"/>
      <c r="FF1157" s="40"/>
      <c r="FG1157" s="40"/>
      <c r="FH1157" s="40"/>
      <c r="FI1157" s="40"/>
      <c r="FJ1157" s="40"/>
      <c r="FK1157" s="40"/>
      <c r="FL1157" s="40"/>
      <c r="FM1157" s="40"/>
      <c r="FN1157" s="40"/>
      <c r="FO1157" s="40"/>
      <c r="FP1157" s="40"/>
      <c r="FQ1157" s="40"/>
      <c r="FR1157" s="40"/>
      <c r="FS1157" s="40"/>
      <c r="FT1157" s="40"/>
      <c r="FU1157" s="40"/>
      <c r="FV1157" s="40"/>
      <c r="FW1157" s="40"/>
      <c r="FX1157" s="40"/>
      <c r="FY1157" s="40"/>
      <c r="FZ1157" s="40"/>
      <c r="GA1157" s="40"/>
      <c r="GB1157" s="40"/>
      <c r="GC1157" s="40"/>
      <c r="GD1157" s="40"/>
      <c r="GE1157" s="41"/>
    </row>
    <row r="1158" spans="1:187" s="25" customFormat="1" ht="20.149999999999999" customHeight="1" x14ac:dyDescent="0.35">
      <c r="A1158" s="204"/>
      <c r="B1158" s="206"/>
      <c r="C1158" s="208"/>
      <c r="D1158" s="208"/>
      <c r="E1158" s="210"/>
      <c r="F1158" s="202"/>
      <c r="G1158" s="26" t="s">
        <v>44</v>
      </c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  <c r="BV1158" s="35"/>
      <c r="BW1158" s="35"/>
      <c r="BX1158" s="35"/>
      <c r="BY1158" s="35"/>
      <c r="BZ1158" s="35"/>
      <c r="CA1158" s="35"/>
      <c r="CB1158" s="35"/>
      <c r="CC1158" s="35"/>
      <c r="CD1158" s="35"/>
      <c r="CE1158" s="35"/>
      <c r="CF1158" s="35"/>
      <c r="CG1158" s="35"/>
      <c r="CH1158" s="35"/>
      <c r="CI1158" s="35"/>
      <c r="CJ1158" s="35"/>
      <c r="CK1158" s="35"/>
      <c r="CL1158" s="35"/>
      <c r="CM1158" s="35"/>
      <c r="CN1158" s="35"/>
      <c r="CO1158" s="35"/>
      <c r="CP1158" s="35"/>
      <c r="CQ1158" s="35"/>
      <c r="CR1158" s="35"/>
      <c r="CS1158" s="35"/>
      <c r="CT1158" s="35"/>
      <c r="CU1158" s="35"/>
      <c r="CV1158" s="35"/>
      <c r="CW1158" s="35"/>
      <c r="CX1158" s="35"/>
      <c r="CY1158" s="35"/>
      <c r="CZ1158" s="35"/>
      <c r="DA1158" s="35"/>
      <c r="DB1158" s="35"/>
      <c r="DC1158" s="35"/>
      <c r="DD1158" s="35"/>
      <c r="DE1158" s="35"/>
      <c r="DF1158" s="35"/>
      <c r="DG1158" s="35"/>
      <c r="DH1158" s="35"/>
      <c r="DI1158" s="35"/>
      <c r="DJ1158" s="35"/>
      <c r="DK1158" s="35"/>
      <c r="DL1158" s="35"/>
      <c r="DM1158" s="35"/>
      <c r="DN1158" s="35"/>
      <c r="DO1158" s="35"/>
      <c r="DP1158" s="35"/>
      <c r="DQ1158" s="35"/>
      <c r="DR1158" s="35"/>
      <c r="DS1158" s="35"/>
      <c r="DT1158" s="35"/>
      <c r="DU1158" s="35"/>
      <c r="DV1158" s="35"/>
      <c r="DW1158" s="35"/>
      <c r="DX1158" s="35"/>
      <c r="DY1158" s="35"/>
      <c r="DZ1158" s="35"/>
      <c r="EA1158" s="35"/>
      <c r="EB1158" s="35"/>
      <c r="EC1158" s="35"/>
      <c r="ED1158" s="35"/>
      <c r="EE1158" s="35"/>
      <c r="EF1158" s="35"/>
      <c r="EG1158" s="35"/>
      <c r="EH1158" s="35"/>
      <c r="EI1158" s="35"/>
      <c r="EJ1158" s="35"/>
      <c r="EK1158" s="35"/>
      <c r="EL1158" s="35"/>
      <c r="EM1158" s="35"/>
      <c r="EN1158" s="35"/>
      <c r="EO1158" s="35"/>
      <c r="EP1158" s="35"/>
      <c r="EQ1158" s="35"/>
      <c r="ER1158" s="35"/>
      <c r="ES1158" s="35"/>
      <c r="ET1158" s="35"/>
      <c r="EU1158" s="35"/>
      <c r="EV1158" s="35"/>
      <c r="EW1158" s="35"/>
      <c r="EX1158" s="35"/>
      <c r="EY1158" s="35"/>
      <c r="EZ1158" s="35"/>
      <c r="FA1158" s="35"/>
      <c r="FB1158" s="35"/>
      <c r="FC1158" s="35"/>
      <c r="FD1158" s="35"/>
      <c r="FE1158" s="35"/>
      <c r="FF1158" s="35"/>
      <c r="FG1158" s="35"/>
      <c r="FH1158" s="35"/>
      <c r="FI1158" s="35"/>
      <c r="FJ1158" s="35"/>
      <c r="FK1158" s="35"/>
      <c r="FL1158" s="35"/>
      <c r="FM1158" s="35"/>
      <c r="FN1158" s="35"/>
      <c r="FO1158" s="35"/>
      <c r="FP1158" s="35"/>
      <c r="FQ1158" s="35"/>
      <c r="FR1158" s="35"/>
      <c r="FS1158" s="35"/>
      <c r="FT1158" s="35"/>
      <c r="FU1158" s="35"/>
      <c r="FV1158" s="35"/>
      <c r="FW1158" s="35"/>
      <c r="FX1158" s="35"/>
      <c r="FY1158" s="35"/>
      <c r="FZ1158" s="35"/>
      <c r="GA1158" s="35"/>
      <c r="GB1158" s="35"/>
      <c r="GC1158" s="35"/>
      <c r="GD1158" s="35"/>
      <c r="GE1158" s="42"/>
    </row>
    <row r="1159" spans="1:187" s="25" customFormat="1" ht="20.149999999999999" customHeight="1" x14ac:dyDescent="0.35">
      <c r="A1159" s="211">
        <f t="shared" si="883"/>
        <v>572</v>
      </c>
      <c r="B1159" s="213" t="str">
        <f ca="1">HYPERLINK("#"&amp;"PAINEL!"&amp;ADDRESS(ROW(PAINEL!$B$40)+$A1159,2),TRIM(INDIRECT("PAINEL!"&amp;ADDRESS(ROW(PAINEL!$B$40)+$A1159,COLUMN(LANÇAMENTOS!C1155)))))</f>
        <v/>
      </c>
      <c r="C1159" s="215" t="str">
        <f ca="1">TRIM(INDIRECT("PAINEL!"&amp;ADDRESS(ROW(PAINEL!$B$40)+$A1159,COLUMN(LANÇAMENTOS!E1155))))</f>
        <v/>
      </c>
      <c r="D1159" s="215" t="str">
        <f ca="1">TRIM(INDIRECT("PAINEL!"&amp;ADDRESS(ROW(PAINEL!$B$40)+$A1159,COLUMN(LANÇAMENTOS!K1155))))</f>
        <v/>
      </c>
      <c r="E1159" s="217"/>
      <c r="F1159" s="199" t="str">
        <f t="shared" ref="F1159" ca="1" si="917">IF(B1159&lt;&gt;"",E1159+SUM(H1159:GE1159)-SUM(H1160:GE1160),"")</f>
        <v/>
      </c>
      <c r="G1159" s="27" t="s">
        <v>43</v>
      </c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6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36"/>
      <c r="AR1159" s="36"/>
      <c r="AS1159" s="36"/>
      <c r="AT1159" s="36"/>
      <c r="AU1159" s="36"/>
      <c r="AV1159" s="36"/>
      <c r="AW1159" s="36"/>
      <c r="AX1159" s="36"/>
      <c r="AY1159" s="36"/>
      <c r="AZ1159" s="36"/>
      <c r="BA1159" s="36"/>
      <c r="BB1159" s="36"/>
      <c r="BC1159" s="36"/>
      <c r="BD1159" s="36"/>
      <c r="BE1159" s="36"/>
      <c r="BF1159" s="36"/>
      <c r="BG1159" s="36"/>
      <c r="BH1159" s="36"/>
      <c r="BI1159" s="36"/>
      <c r="BJ1159" s="36"/>
      <c r="BK1159" s="36"/>
      <c r="BL1159" s="36"/>
      <c r="BM1159" s="36"/>
      <c r="BN1159" s="36"/>
      <c r="BO1159" s="36"/>
      <c r="BP1159" s="36"/>
      <c r="BQ1159" s="36"/>
      <c r="BR1159" s="36"/>
      <c r="BS1159" s="36"/>
      <c r="BT1159" s="36"/>
      <c r="BU1159" s="36"/>
      <c r="BV1159" s="36"/>
      <c r="BW1159" s="36"/>
      <c r="BX1159" s="36"/>
      <c r="BY1159" s="36"/>
      <c r="BZ1159" s="36"/>
      <c r="CA1159" s="36"/>
      <c r="CB1159" s="36"/>
      <c r="CC1159" s="36"/>
      <c r="CD1159" s="36"/>
      <c r="CE1159" s="36"/>
      <c r="CF1159" s="36"/>
      <c r="CG1159" s="36"/>
      <c r="CH1159" s="36"/>
      <c r="CI1159" s="36"/>
      <c r="CJ1159" s="36"/>
      <c r="CK1159" s="36"/>
      <c r="CL1159" s="36"/>
      <c r="CM1159" s="36"/>
      <c r="CN1159" s="36"/>
      <c r="CO1159" s="36"/>
      <c r="CP1159" s="36"/>
      <c r="CQ1159" s="36"/>
      <c r="CR1159" s="36"/>
      <c r="CS1159" s="36"/>
      <c r="CT1159" s="36"/>
      <c r="CU1159" s="36"/>
      <c r="CV1159" s="36"/>
      <c r="CW1159" s="36"/>
      <c r="CX1159" s="36"/>
      <c r="CY1159" s="36"/>
      <c r="CZ1159" s="36"/>
      <c r="DA1159" s="36"/>
      <c r="DB1159" s="36"/>
      <c r="DC1159" s="36"/>
      <c r="DD1159" s="36"/>
      <c r="DE1159" s="36"/>
      <c r="DF1159" s="36"/>
      <c r="DG1159" s="36"/>
      <c r="DH1159" s="36"/>
      <c r="DI1159" s="36"/>
      <c r="DJ1159" s="36"/>
      <c r="DK1159" s="36"/>
      <c r="DL1159" s="36"/>
      <c r="DM1159" s="36"/>
      <c r="DN1159" s="36"/>
      <c r="DO1159" s="36"/>
      <c r="DP1159" s="36"/>
      <c r="DQ1159" s="36"/>
      <c r="DR1159" s="36"/>
      <c r="DS1159" s="36"/>
      <c r="DT1159" s="36"/>
      <c r="DU1159" s="36"/>
      <c r="DV1159" s="36"/>
      <c r="DW1159" s="36"/>
      <c r="DX1159" s="36"/>
      <c r="DY1159" s="36"/>
      <c r="DZ1159" s="36"/>
      <c r="EA1159" s="36"/>
      <c r="EB1159" s="36"/>
      <c r="EC1159" s="36"/>
      <c r="ED1159" s="36"/>
      <c r="EE1159" s="36"/>
      <c r="EF1159" s="36"/>
      <c r="EG1159" s="36"/>
      <c r="EH1159" s="36"/>
      <c r="EI1159" s="36"/>
      <c r="EJ1159" s="36"/>
      <c r="EK1159" s="36"/>
      <c r="EL1159" s="36"/>
      <c r="EM1159" s="36"/>
      <c r="EN1159" s="36"/>
      <c r="EO1159" s="36"/>
      <c r="EP1159" s="36"/>
      <c r="EQ1159" s="36"/>
      <c r="ER1159" s="36"/>
      <c r="ES1159" s="36"/>
      <c r="ET1159" s="36"/>
      <c r="EU1159" s="36"/>
      <c r="EV1159" s="36"/>
      <c r="EW1159" s="36"/>
      <c r="EX1159" s="36"/>
      <c r="EY1159" s="36"/>
      <c r="EZ1159" s="36"/>
      <c r="FA1159" s="36"/>
      <c r="FB1159" s="36"/>
      <c r="FC1159" s="36"/>
      <c r="FD1159" s="36"/>
      <c r="FE1159" s="36"/>
      <c r="FF1159" s="36"/>
      <c r="FG1159" s="36"/>
      <c r="FH1159" s="36"/>
      <c r="FI1159" s="36"/>
      <c r="FJ1159" s="36"/>
      <c r="FK1159" s="36"/>
      <c r="FL1159" s="36"/>
      <c r="FM1159" s="36"/>
      <c r="FN1159" s="36"/>
      <c r="FO1159" s="36"/>
      <c r="FP1159" s="36"/>
      <c r="FQ1159" s="36"/>
      <c r="FR1159" s="36"/>
      <c r="FS1159" s="36"/>
      <c r="FT1159" s="36"/>
      <c r="FU1159" s="36"/>
      <c r="FV1159" s="36"/>
      <c r="FW1159" s="36"/>
      <c r="FX1159" s="36"/>
      <c r="FY1159" s="36"/>
      <c r="FZ1159" s="36"/>
      <c r="GA1159" s="36"/>
      <c r="GB1159" s="36"/>
      <c r="GC1159" s="36"/>
      <c r="GD1159" s="36"/>
      <c r="GE1159" s="37"/>
    </row>
    <row r="1160" spans="1:187" s="25" customFormat="1" ht="20.149999999999999" customHeight="1" x14ac:dyDescent="0.35">
      <c r="A1160" s="212"/>
      <c r="B1160" s="214"/>
      <c r="C1160" s="216"/>
      <c r="D1160" s="216"/>
      <c r="E1160" s="218"/>
      <c r="F1160" s="200"/>
      <c r="G1160" s="28" t="s">
        <v>44</v>
      </c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  <c r="BF1160" s="38"/>
      <c r="BG1160" s="38"/>
      <c r="BH1160" s="38"/>
      <c r="BI1160" s="38"/>
      <c r="BJ1160" s="38"/>
      <c r="BK1160" s="38"/>
      <c r="BL1160" s="38"/>
      <c r="BM1160" s="38"/>
      <c r="BN1160" s="38"/>
      <c r="BO1160" s="38"/>
      <c r="BP1160" s="38"/>
      <c r="BQ1160" s="38"/>
      <c r="BR1160" s="38"/>
      <c r="BS1160" s="38"/>
      <c r="BT1160" s="38"/>
      <c r="BU1160" s="38"/>
      <c r="BV1160" s="38"/>
      <c r="BW1160" s="38"/>
      <c r="BX1160" s="38"/>
      <c r="BY1160" s="38"/>
      <c r="BZ1160" s="38"/>
      <c r="CA1160" s="38"/>
      <c r="CB1160" s="38"/>
      <c r="CC1160" s="38"/>
      <c r="CD1160" s="38"/>
      <c r="CE1160" s="38"/>
      <c r="CF1160" s="38"/>
      <c r="CG1160" s="38"/>
      <c r="CH1160" s="38"/>
      <c r="CI1160" s="38"/>
      <c r="CJ1160" s="38"/>
      <c r="CK1160" s="38"/>
      <c r="CL1160" s="38"/>
      <c r="CM1160" s="38"/>
      <c r="CN1160" s="38"/>
      <c r="CO1160" s="38"/>
      <c r="CP1160" s="38"/>
      <c r="CQ1160" s="38"/>
      <c r="CR1160" s="38"/>
      <c r="CS1160" s="38"/>
      <c r="CT1160" s="38"/>
      <c r="CU1160" s="38"/>
      <c r="CV1160" s="38"/>
      <c r="CW1160" s="38"/>
      <c r="CX1160" s="38"/>
      <c r="CY1160" s="38"/>
      <c r="CZ1160" s="38"/>
      <c r="DA1160" s="38"/>
      <c r="DB1160" s="38"/>
      <c r="DC1160" s="38"/>
      <c r="DD1160" s="38"/>
      <c r="DE1160" s="38"/>
      <c r="DF1160" s="38"/>
      <c r="DG1160" s="38"/>
      <c r="DH1160" s="38"/>
      <c r="DI1160" s="38"/>
      <c r="DJ1160" s="38"/>
      <c r="DK1160" s="38"/>
      <c r="DL1160" s="38"/>
      <c r="DM1160" s="38"/>
      <c r="DN1160" s="38"/>
      <c r="DO1160" s="38"/>
      <c r="DP1160" s="38"/>
      <c r="DQ1160" s="38"/>
      <c r="DR1160" s="38"/>
      <c r="DS1160" s="38"/>
      <c r="DT1160" s="38"/>
      <c r="DU1160" s="38"/>
      <c r="DV1160" s="38"/>
      <c r="DW1160" s="38"/>
      <c r="DX1160" s="38"/>
      <c r="DY1160" s="38"/>
      <c r="DZ1160" s="38"/>
      <c r="EA1160" s="38"/>
      <c r="EB1160" s="38"/>
      <c r="EC1160" s="38"/>
      <c r="ED1160" s="38"/>
      <c r="EE1160" s="38"/>
      <c r="EF1160" s="38"/>
      <c r="EG1160" s="38"/>
      <c r="EH1160" s="38"/>
      <c r="EI1160" s="38"/>
      <c r="EJ1160" s="38"/>
      <c r="EK1160" s="38"/>
      <c r="EL1160" s="38"/>
      <c r="EM1160" s="38"/>
      <c r="EN1160" s="38"/>
      <c r="EO1160" s="38"/>
      <c r="EP1160" s="38"/>
      <c r="EQ1160" s="38"/>
      <c r="ER1160" s="38"/>
      <c r="ES1160" s="38"/>
      <c r="ET1160" s="38"/>
      <c r="EU1160" s="38"/>
      <c r="EV1160" s="38"/>
      <c r="EW1160" s="38"/>
      <c r="EX1160" s="38"/>
      <c r="EY1160" s="38"/>
      <c r="EZ1160" s="38"/>
      <c r="FA1160" s="38"/>
      <c r="FB1160" s="38"/>
      <c r="FC1160" s="38"/>
      <c r="FD1160" s="38"/>
      <c r="FE1160" s="38"/>
      <c r="FF1160" s="38"/>
      <c r="FG1160" s="38"/>
      <c r="FH1160" s="38"/>
      <c r="FI1160" s="38"/>
      <c r="FJ1160" s="38"/>
      <c r="FK1160" s="38"/>
      <c r="FL1160" s="38"/>
      <c r="FM1160" s="38"/>
      <c r="FN1160" s="38"/>
      <c r="FO1160" s="38"/>
      <c r="FP1160" s="38"/>
      <c r="FQ1160" s="38"/>
      <c r="FR1160" s="38"/>
      <c r="FS1160" s="38"/>
      <c r="FT1160" s="38"/>
      <c r="FU1160" s="38"/>
      <c r="FV1160" s="38"/>
      <c r="FW1160" s="38"/>
      <c r="FX1160" s="38"/>
      <c r="FY1160" s="38"/>
      <c r="FZ1160" s="38"/>
      <c r="GA1160" s="38"/>
      <c r="GB1160" s="38"/>
      <c r="GC1160" s="38"/>
      <c r="GD1160" s="38"/>
      <c r="GE1160" s="39"/>
    </row>
    <row r="1161" spans="1:187" s="25" customFormat="1" ht="20.149999999999999" customHeight="1" x14ac:dyDescent="0.35">
      <c r="A1161" s="203">
        <f t="shared" ref="A1161" si="918">A1159+1</f>
        <v>573</v>
      </c>
      <c r="B1161" s="205" t="str">
        <f ca="1">HYPERLINK("#"&amp;"PAINEL!"&amp;ADDRESS(ROW(PAINEL!$B$40)+$A1161,2),TRIM(INDIRECT("PAINEL!"&amp;ADDRESS(ROW(PAINEL!$B$40)+$A1161,COLUMN(LANÇAMENTOS!C1157)))))</f>
        <v/>
      </c>
      <c r="C1161" s="207" t="str">
        <f ca="1">TRIM(INDIRECT("PAINEL!"&amp;ADDRESS(ROW(PAINEL!$B$40)+$A1161,COLUMN(LANÇAMENTOS!E1157))))</f>
        <v/>
      </c>
      <c r="D1161" s="207" t="str">
        <f ca="1">TRIM(INDIRECT("PAINEL!"&amp;ADDRESS(ROW(PAINEL!$B$40)+$A1161,COLUMN(LANÇAMENTOS!K1157))))</f>
        <v/>
      </c>
      <c r="E1161" s="209"/>
      <c r="F1161" s="201" t="str">
        <f t="shared" ref="F1161" ca="1" si="919">IF(B1161&lt;&gt;"",E1161+SUM(H1161:GE1161)-SUM(H1162:GE1162),"")</f>
        <v/>
      </c>
      <c r="G1161" s="29" t="s">
        <v>43</v>
      </c>
      <c r="H1161" s="40"/>
      <c r="I1161" s="40"/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  <c r="CH1161" s="40"/>
      <c r="CI1161" s="40"/>
      <c r="CJ1161" s="40"/>
      <c r="CK1161" s="40"/>
      <c r="CL1161" s="40"/>
      <c r="CM1161" s="40"/>
      <c r="CN1161" s="40"/>
      <c r="CO1161" s="40"/>
      <c r="CP1161" s="40"/>
      <c r="CQ1161" s="40"/>
      <c r="CR1161" s="40"/>
      <c r="CS1161" s="40"/>
      <c r="CT1161" s="40"/>
      <c r="CU1161" s="40"/>
      <c r="CV1161" s="40"/>
      <c r="CW1161" s="40"/>
      <c r="CX1161" s="40"/>
      <c r="CY1161" s="40"/>
      <c r="CZ1161" s="40"/>
      <c r="DA1161" s="40"/>
      <c r="DB1161" s="40"/>
      <c r="DC1161" s="40"/>
      <c r="DD1161" s="40"/>
      <c r="DE1161" s="40"/>
      <c r="DF1161" s="40"/>
      <c r="DG1161" s="40"/>
      <c r="DH1161" s="40"/>
      <c r="DI1161" s="40"/>
      <c r="DJ1161" s="40"/>
      <c r="DK1161" s="40"/>
      <c r="DL1161" s="40"/>
      <c r="DM1161" s="40"/>
      <c r="DN1161" s="40"/>
      <c r="DO1161" s="40"/>
      <c r="DP1161" s="40"/>
      <c r="DQ1161" s="40"/>
      <c r="DR1161" s="40"/>
      <c r="DS1161" s="40"/>
      <c r="DT1161" s="40"/>
      <c r="DU1161" s="40"/>
      <c r="DV1161" s="40"/>
      <c r="DW1161" s="40"/>
      <c r="DX1161" s="40"/>
      <c r="DY1161" s="40"/>
      <c r="DZ1161" s="40"/>
      <c r="EA1161" s="40"/>
      <c r="EB1161" s="40"/>
      <c r="EC1161" s="40"/>
      <c r="ED1161" s="40"/>
      <c r="EE1161" s="40"/>
      <c r="EF1161" s="40"/>
      <c r="EG1161" s="40"/>
      <c r="EH1161" s="40"/>
      <c r="EI1161" s="40"/>
      <c r="EJ1161" s="40"/>
      <c r="EK1161" s="40"/>
      <c r="EL1161" s="40"/>
      <c r="EM1161" s="40"/>
      <c r="EN1161" s="40"/>
      <c r="EO1161" s="40"/>
      <c r="EP1161" s="40"/>
      <c r="EQ1161" s="40"/>
      <c r="ER1161" s="40"/>
      <c r="ES1161" s="40"/>
      <c r="ET1161" s="40"/>
      <c r="EU1161" s="40"/>
      <c r="EV1161" s="40"/>
      <c r="EW1161" s="40"/>
      <c r="EX1161" s="40"/>
      <c r="EY1161" s="40"/>
      <c r="EZ1161" s="40"/>
      <c r="FA1161" s="40"/>
      <c r="FB1161" s="40"/>
      <c r="FC1161" s="40"/>
      <c r="FD1161" s="40"/>
      <c r="FE1161" s="40"/>
      <c r="FF1161" s="40"/>
      <c r="FG1161" s="40"/>
      <c r="FH1161" s="40"/>
      <c r="FI1161" s="40"/>
      <c r="FJ1161" s="40"/>
      <c r="FK1161" s="40"/>
      <c r="FL1161" s="40"/>
      <c r="FM1161" s="40"/>
      <c r="FN1161" s="40"/>
      <c r="FO1161" s="40"/>
      <c r="FP1161" s="40"/>
      <c r="FQ1161" s="40"/>
      <c r="FR1161" s="40"/>
      <c r="FS1161" s="40"/>
      <c r="FT1161" s="40"/>
      <c r="FU1161" s="40"/>
      <c r="FV1161" s="40"/>
      <c r="FW1161" s="40"/>
      <c r="FX1161" s="40"/>
      <c r="FY1161" s="40"/>
      <c r="FZ1161" s="40"/>
      <c r="GA1161" s="40"/>
      <c r="GB1161" s="40"/>
      <c r="GC1161" s="40"/>
      <c r="GD1161" s="40"/>
      <c r="GE1161" s="41"/>
    </row>
    <row r="1162" spans="1:187" s="25" customFormat="1" ht="20.149999999999999" customHeight="1" x14ac:dyDescent="0.35">
      <c r="A1162" s="204"/>
      <c r="B1162" s="206"/>
      <c r="C1162" s="208"/>
      <c r="D1162" s="208"/>
      <c r="E1162" s="210"/>
      <c r="F1162" s="202"/>
      <c r="G1162" s="26" t="s">
        <v>44</v>
      </c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BV1162" s="35"/>
      <c r="BW1162" s="35"/>
      <c r="BX1162" s="35"/>
      <c r="BY1162" s="35"/>
      <c r="BZ1162" s="35"/>
      <c r="CA1162" s="35"/>
      <c r="CB1162" s="35"/>
      <c r="CC1162" s="35"/>
      <c r="CD1162" s="35"/>
      <c r="CE1162" s="35"/>
      <c r="CF1162" s="35"/>
      <c r="CG1162" s="35"/>
      <c r="CH1162" s="35"/>
      <c r="CI1162" s="35"/>
      <c r="CJ1162" s="35"/>
      <c r="CK1162" s="35"/>
      <c r="CL1162" s="35"/>
      <c r="CM1162" s="35"/>
      <c r="CN1162" s="35"/>
      <c r="CO1162" s="35"/>
      <c r="CP1162" s="35"/>
      <c r="CQ1162" s="35"/>
      <c r="CR1162" s="35"/>
      <c r="CS1162" s="35"/>
      <c r="CT1162" s="35"/>
      <c r="CU1162" s="35"/>
      <c r="CV1162" s="35"/>
      <c r="CW1162" s="35"/>
      <c r="CX1162" s="35"/>
      <c r="CY1162" s="35"/>
      <c r="CZ1162" s="35"/>
      <c r="DA1162" s="35"/>
      <c r="DB1162" s="35"/>
      <c r="DC1162" s="35"/>
      <c r="DD1162" s="35"/>
      <c r="DE1162" s="35"/>
      <c r="DF1162" s="35"/>
      <c r="DG1162" s="35"/>
      <c r="DH1162" s="35"/>
      <c r="DI1162" s="35"/>
      <c r="DJ1162" s="35"/>
      <c r="DK1162" s="35"/>
      <c r="DL1162" s="35"/>
      <c r="DM1162" s="35"/>
      <c r="DN1162" s="35"/>
      <c r="DO1162" s="35"/>
      <c r="DP1162" s="35"/>
      <c r="DQ1162" s="35"/>
      <c r="DR1162" s="35"/>
      <c r="DS1162" s="35"/>
      <c r="DT1162" s="35"/>
      <c r="DU1162" s="35"/>
      <c r="DV1162" s="35"/>
      <c r="DW1162" s="35"/>
      <c r="DX1162" s="35"/>
      <c r="DY1162" s="35"/>
      <c r="DZ1162" s="35"/>
      <c r="EA1162" s="35"/>
      <c r="EB1162" s="35"/>
      <c r="EC1162" s="35"/>
      <c r="ED1162" s="35"/>
      <c r="EE1162" s="35"/>
      <c r="EF1162" s="35"/>
      <c r="EG1162" s="35"/>
      <c r="EH1162" s="35"/>
      <c r="EI1162" s="35"/>
      <c r="EJ1162" s="35"/>
      <c r="EK1162" s="35"/>
      <c r="EL1162" s="35"/>
      <c r="EM1162" s="35"/>
      <c r="EN1162" s="35"/>
      <c r="EO1162" s="35"/>
      <c r="EP1162" s="35"/>
      <c r="EQ1162" s="35"/>
      <c r="ER1162" s="35"/>
      <c r="ES1162" s="35"/>
      <c r="ET1162" s="35"/>
      <c r="EU1162" s="35"/>
      <c r="EV1162" s="35"/>
      <c r="EW1162" s="35"/>
      <c r="EX1162" s="35"/>
      <c r="EY1162" s="35"/>
      <c r="EZ1162" s="35"/>
      <c r="FA1162" s="35"/>
      <c r="FB1162" s="35"/>
      <c r="FC1162" s="35"/>
      <c r="FD1162" s="35"/>
      <c r="FE1162" s="35"/>
      <c r="FF1162" s="35"/>
      <c r="FG1162" s="35"/>
      <c r="FH1162" s="35"/>
      <c r="FI1162" s="35"/>
      <c r="FJ1162" s="35"/>
      <c r="FK1162" s="35"/>
      <c r="FL1162" s="35"/>
      <c r="FM1162" s="35"/>
      <c r="FN1162" s="35"/>
      <c r="FO1162" s="35"/>
      <c r="FP1162" s="35"/>
      <c r="FQ1162" s="35"/>
      <c r="FR1162" s="35"/>
      <c r="FS1162" s="35"/>
      <c r="FT1162" s="35"/>
      <c r="FU1162" s="35"/>
      <c r="FV1162" s="35"/>
      <c r="FW1162" s="35"/>
      <c r="FX1162" s="35"/>
      <c r="FY1162" s="35"/>
      <c r="FZ1162" s="35"/>
      <c r="GA1162" s="35"/>
      <c r="GB1162" s="35"/>
      <c r="GC1162" s="35"/>
      <c r="GD1162" s="35"/>
      <c r="GE1162" s="42"/>
    </row>
    <row r="1163" spans="1:187" s="25" customFormat="1" ht="20.149999999999999" customHeight="1" x14ac:dyDescent="0.35">
      <c r="A1163" s="211">
        <f t="shared" si="883"/>
        <v>574</v>
      </c>
      <c r="B1163" s="213" t="str">
        <f ca="1">HYPERLINK("#"&amp;"PAINEL!"&amp;ADDRESS(ROW(PAINEL!$B$40)+$A1163,2),TRIM(INDIRECT("PAINEL!"&amp;ADDRESS(ROW(PAINEL!$B$40)+$A1163,COLUMN(LANÇAMENTOS!C1159)))))</f>
        <v/>
      </c>
      <c r="C1163" s="215" t="str">
        <f ca="1">TRIM(INDIRECT("PAINEL!"&amp;ADDRESS(ROW(PAINEL!$B$40)+$A1163,COLUMN(LANÇAMENTOS!E1159))))</f>
        <v/>
      </c>
      <c r="D1163" s="215" t="str">
        <f ca="1">TRIM(INDIRECT("PAINEL!"&amp;ADDRESS(ROW(PAINEL!$B$40)+$A1163,COLUMN(LANÇAMENTOS!K1159))))</f>
        <v/>
      </c>
      <c r="E1163" s="217"/>
      <c r="F1163" s="199" t="str">
        <f t="shared" ref="F1163" ca="1" si="920">IF(B1163&lt;&gt;"",E1163+SUM(H1163:GE1163)-SUM(H1164:GE1164),"")</f>
        <v/>
      </c>
      <c r="G1163" s="27" t="s">
        <v>43</v>
      </c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F1163" s="36"/>
      <c r="AG1163" s="36"/>
      <c r="AH1163" s="36"/>
      <c r="AI1163" s="36"/>
      <c r="AJ1163" s="36"/>
      <c r="AK1163" s="36"/>
      <c r="AL1163" s="36"/>
      <c r="AM1163" s="36"/>
      <c r="AN1163" s="36"/>
      <c r="AO1163" s="36"/>
      <c r="AP1163" s="36"/>
      <c r="AQ1163" s="36"/>
      <c r="AR1163" s="36"/>
      <c r="AS1163" s="36"/>
      <c r="AT1163" s="36"/>
      <c r="AU1163" s="36"/>
      <c r="AV1163" s="36"/>
      <c r="AW1163" s="36"/>
      <c r="AX1163" s="36"/>
      <c r="AY1163" s="36"/>
      <c r="AZ1163" s="36"/>
      <c r="BA1163" s="36"/>
      <c r="BB1163" s="36"/>
      <c r="BC1163" s="36"/>
      <c r="BD1163" s="36"/>
      <c r="BE1163" s="36"/>
      <c r="BF1163" s="36"/>
      <c r="BG1163" s="36"/>
      <c r="BH1163" s="36"/>
      <c r="BI1163" s="36"/>
      <c r="BJ1163" s="36"/>
      <c r="BK1163" s="36"/>
      <c r="BL1163" s="36"/>
      <c r="BM1163" s="36"/>
      <c r="BN1163" s="36"/>
      <c r="BO1163" s="36"/>
      <c r="BP1163" s="36"/>
      <c r="BQ1163" s="36"/>
      <c r="BR1163" s="36"/>
      <c r="BS1163" s="36"/>
      <c r="BT1163" s="36"/>
      <c r="BU1163" s="36"/>
      <c r="BV1163" s="36"/>
      <c r="BW1163" s="36"/>
      <c r="BX1163" s="36"/>
      <c r="BY1163" s="36"/>
      <c r="BZ1163" s="36"/>
      <c r="CA1163" s="36"/>
      <c r="CB1163" s="36"/>
      <c r="CC1163" s="36"/>
      <c r="CD1163" s="36"/>
      <c r="CE1163" s="36"/>
      <c r="CF1163" s="36"/>
      <c r="CG1163" s="36"/>
      <c r="CH1163" s="36"/>
      <c r="CI1163" s="36"/>
      <c r="CJ1163" s="36"/>
      <c r="CK1163" s="36"/>
      <c r="CL1163" s="36"/>
      <c r="CM1163" s="36"/>
      <c r="CN1163" s="36"/>
      <c r="CO1163" s="36"/>
      <c r="CP1163" s="36"/>
      <c r="CQ1163" s="36"/>
      <c r="CR1163" s="36"/>
      <c r="CS1163" s="36"/>
      <c r="CT1163" s="36"/>
      <c r="CU1163" s="36"/>
      <c r="CV1163" s="36"/>
      <c r="CW1163" s="36"/>
      <c r="CX1163" s="36"/>
      <c r="CY1163" s="36"/>
      <c r="CZ1163" s="36"/>
      <c r="DA1163" s="36"/>
      <c r="DB1163" s="36"/>
      <c r="DC1163" s="36"/>
      <c r="DD1163" s="36"/>
      <c r="DE1163" s="36"/>
      <c r="DF1163" s="36"/>
      <c r="DG1163" s="36"/>
      <c r="DH1163" s="36"/>
      <c r="DI1163" s="36"/>
      <c r="DJ1163" s="36"/>
      <c r="DK1163" s="36"/>
      <c r="DL1163" s="36"/>
      <c r="DM1163" s="36"/>
      <c r="DN1163" s="36"/>
      <c r="DO1163" s="36"/>
      <c r="DP1163" s="36"/>
      <c r="DQ1163" s="36"/>
      <c r="DR1163" s="36"/>
      <c r="DS1163" s="36"/>
      <c r="DT1163" s="36"/>
      <c r="DU1163" s="36"/>
      <c r="DV1163" s="36"/>
      <c r="DW1163" s="36"/>
      <c r="DX1163" s="36"/>
      <c r="DY1163" s="36"/>
      <c r="DZ1163" s="36"/>
      <c r="EA1163" s="36"/>
      <c r="EB1163" s="36"/>
      <c r="EC1163" s="36"/>
      <c r="ED1163" s="36"/>
      <c r="EE1163" s="36"/>
      <c r="EF1163" s="36"/>
      <c r="EG1163" s="36"/>
      <c r="EH1163" s="36"/>
      <c r="EI1163" s="36"/>
      <c r="EJ1163" s="36"/>
      <c r="EK1163" s="36"/>
      <c r="EL1163" s="36"/>
      <c r="EM1163" s="36"/>
      <c r="EN1163" s="36"/>
      <c r="EO1163" s="36"/>
      <c r="EP1163" s="36"/>
      <c r="EQ1163" s="36"/>
      <c r="ER1163" s="36"/>
      <c r="ES1163" s="36"/>
      <c r="ET1163" s="36"/>
      <c r="EU1163" s="36"/>
      <c r="EV1163" s="36"/>
      <c r="EW1163" s="36"/>
      <c r="EX1163" s="36"/>
      <c r="EY1163" s="36"/>
      <c r="EZ1163" s="36"/>
      <c r="FA1163" s="36"/>
      <c r="FB1163" s="36"/>
      <c r="FC1163" s="36"/>
      <c r="FD1163" s="36"/>
      <c r="FE1163" s="36"/>
      <c r="FF1163" s="36"/>
      <c r="FG1163" s="36"/>
      <c r="FH1163" s="36"/>
      <c r="FI1163" s="36"/>
      <c r="FJ1163" s="36"/>
      <c r="FK1163" s="36"/>
      <c r="FL1163" s="36"/>
      <c r="FM1163" s="36"/>
      <c r="FN1163" s="36"/>
      <c r="FO1163" s="36"/>
      <c r="FP1163" s="36"/>
      <c r="FQ1163" s="36"/>
      <c r="FR1163" s="36"/>
      <c r="FS1163" s="36"/>
      <c r="FT1163" s="36"/>
      <c r="FU1163" s="36"/>
      <c r="FV1163" s="36"/>
      <c r="FW1163" s="36"/>
      <c r="FX1163" s="36"/>
      <c r="FY1163" s="36"/>
      <c r="FZ1163" s="36"/>
      <c r="GA1163" s="36"/>
      <c r="GB1163" s="36"/>
      <c r="GC1163" s="36"/>
      <c r="GD1163" s="36"/>
      <c r="GE1163" s="37"/>
    </row>
    <row r="1164" spans="1:187" s="25" customFormat="1" ht="20.149999999999999" customHeight="1" x14ac:dyDescent="0.35">
      <c r="A1164" s="212"/>
      <c r="B1164" s="214"/>
      <c r="C1164" s="216"/>
      <c r="D1164" s="216"/>
      <c r="E1164" s="218"/>
      <c r="F1164" s="200"/>
      <c r="G1164" s="28" t="s">
        <v>44</v>
      </c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8"/>
      <c r="BU1164" s="38"/>
      <c r="BV1164" s="38"/>
      <c r="BW1164" s="38"/>
      <c r="BX1164" s="38"/>
      <c r="BY1164" s="38"/>
      <c r="BZ1164" s="38"/>
      <c r="CA1164" s="38"/>
      <c r="CB1164" s="38"/>
      <c r="CC1164" s="38"/>
      <c r="CD1164" s="38"/>
      <c r="CE1164" s="38"/>
      <c r="CF1164" s="38"/>
      <c r="CG1164" s="38"/>
      <c r="CH1164" s="38"/>
      <c r="CI1164" s="38"/>
      <c r="CJ1164" s="38"/>
      <c r="CK1164" s="38"/>
      <c r="CL1164" s="38"/>
      <c r="CM1164" s="38"/>
      <c r="CN1164" s="38"/>
      <c r="CO1164" s="38"/>
      <c r="CP1164" s="38"/>
      <c r="CQ1164" s="38"/>
      <c r="CR1164" s="38"/>
      <c r="CS1164" s="38"/>
      <c r="CT1164" s="38"/>
      <c r="CU1164" s="38"/>
      <c r="CV1164" s="38"/>
      <c r="CW1164" s="38"/>
      <c r="CX1164" s="38"/>
      <c r="CY1164" s="38"/>
      <c r="CZ1164" s="38"/>
      <c r="DA1164" s="38"/>
      <c r="DB1164" s="38"/>
      <c r="DC1164" s="38"/>
      <c r="DD1164" s="38"/>
      <c r="DE1164" s="38"/>
      <c r="DF1164" s="38"/>
      <c r="DG1164" s="38"/>
      <c r="DH1164" s="38"/>
      <c r="DI1164" s="38"/>
      <c r="DJ1164" s="38"/>
      <c r="DK1164" s="38"/>
      <c r="DL1164" s="38"/>
      <c r="DM1164" s="38"/>
      <c r="DN1164" s="38"/>
      <c r="DO1164" s="38"/>
      <c r="DP1164" s="38"/>
      <c r="DQ1164" s="38"/>
      <c r="DR1164" s="38"/>
      <c r="DS1164" s="38"/>
      <c r="DT1164" s="38"/>
      <c r="DU1164" s="38"/>
      <c r="DV1164" s="38"/>
      <c r="DW1164" s="38"/>
      <c r="DX1164" s="38"/>
      <c r="DY1164" s="38"/>
      <c r="DZ1164" s="38"/>
      <c r="EA1164" s="38"/>
      <c r="EB1164" s="38"/>
      <c r="EC1164" s="38"/>
      <c r="ED1164" s="38"/>
      <c r="EE1164" s="38"/>
      <c r="EF1164" s="38"/>
      <c r="EG1164" s="38"/>
      <c r="EH1164" s="38"/>
      <c r="EI1164" s="38"/>
      <c r="EJ1164" s="38"/>
      <c r="EK1164" s="38"/>
      <c r="EL1164" s="38"/>
      <c r="EM1164" s="38"/>
      <c r="EN1164" s="38"/>
      <c r="EO1164" s="38"/>
      <c r="EP1164" s="38"/>
      <c r="EQ1164" s="38"/>
      <c r="ER1164" s="38"/>
      <c r="ES1164" s="38"/>
      <c r="ET1164" s="38"/>
      <c r="EU1164" s="38"/>
      <c r="EV1164" s="38"/>
      <c r="EW1164" s="38"/>
      <c r="EX1164" s="38"/>
      <c r="EY1164" s="38"/>
      <c r="EZ1164" s="38"/>
      <c r="FA1164" s="38"/>
      <c r="FB1164" s="38"/>
      <c r="FC1164" s="38"/>
      <c r="FD1164" s="38"/>
      <c r="FE1164" s="38"/>
      <c r="FF1164" s="38"/>
      <c r="FG1164" s="38"/>
      <c r="FH1164" s="38"/>
      <c r="FI1164" s="38"/>
      <c r="FJ1164" s="38"/>
      <c r="FK1164" s="38"/>
      <c r="FL1164" s="38"/>
      <c r="FM1164" s="38"/>
      <c r="FN1164" s="38"/>
      <c r="FO1164" s="38"/>
      <c r="FP1164" s="38"/>
      <c r="FQ1164" s="38"/>
      <c r="FR1164" s="38"/>
      <c r="FS1164" s="38"/>
      <c r="FT1164" s="38"/>
      <c r="FU1164" s="38"/>
      <c r="FV1164" s="38"/>
      <c r="FW1164" s="38"/>
      <c r="FX1164" s="38"/>
      <c r="FY1164" s="38"/>
      <c r="FZ1164" s="38"/>
      <c r="GA1164" s="38"/>
      <c r="GB1164" s="38"/>
      <c r="GC1164" s="38"/>
      <c r="GD1164" s="38"/>
      <c r="GE1164" s="39"/>
    </row>
    <row r="1165" spans="1:187" s="25" customFormat="1" ht="20.149999999999999" customHeight="1" x14ac:dyDescent="0.35">
      <c r="A1165" s="203">
        <f t="shared" ref="A1165" si="921">A1163+1</f>
        <v>575</v>
      </c>
      <c r="B1165" s="205" t="str">
        <f ca="1">HYPERLINK("#"&amp;"PAINEL!"&amp;ADDRESS(ROW(PAINEL!$B$40)+$A1165,2),TRIM(INDIRECT("PAINEL!"&amp;ADDRESS(ROW(PAINEL!$B$40)+$A1165,COLUMN(LANÇAMENTOS!C1161)))))</f>
        <v/>
      </c>
      <c r="C1165" s="207" t="str">
        <f ca="1">TRIM(INDIRECT("PAINEL!"&amp;ADDRESS(ROW(PAINEL!$B$40)+$A1165,COLUMN(LANÇAMENTOS!E1161))))</f>
        <v/>
      </c>
      <c r="D1165" s="207" t="str">
        <f ca="1">TRIM(INDIRECT("PAINEL!"&amp;ADDRESS(ROW(PAINEL!$B$40)+$A1165,COLUMN(LANÇAMENTOS!K1161))))</f>
        <v/>
      </c>
      <c r="E1165" s="209"/>
      <c r="F1165" s="201" t="str">
        <f t="shared" ref="F1165" ca="1" si="922">IF(B1165&lt;&gt;"",E1165+SUM(H1165:GE1165)-SUM(H1166:GE1166),"")</f>
        <v/>
      </c>
      <c r="G1165" s="29" t="s">
        <v>43</v>
      </c>
      <c r="H1165" s="40"/>
      <c r="I1165" s="40"/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  <c r="CH1165" s="40"/>
      <c r="CI1165" s="40"/>
      <c r="CJ1165" s="40"/>
      <c r="CK1165" s="40"/>
      <c r="CL1165" s="40"/>
      <c r="CM1165" s="40"/>
      <c r="CN1165" s="40"/>
      <c r="CO1165" s="40"/>
      <c r="CP1165" s="40"/>
      <c r="CQ1165" s="40"/>
      <c r="CR1165" s="40"/>
      <c r="CS1165" s="40"/>
      <c r="CT1165" s="40"/>
      <c r="CU1165" s="40"/>
      <c r="CV1165" s="40"/>
      <c r="CW1165" s="40"/>
      <c r="CX1165" s="40"/>
      <c r="CY1165" s="40"/>
      <c r="CZ1165" s="40"/>
      <c r="DA1165" s="40"/>
      <c r="DB1165" s="40"/>
      <c r="DC1165" s="40"/>
      <c r="DD1165" s="40"/>
      <c r="DE1165" s="40"/>
      <c r="DF1165" s="40"/>
      <c r="DG1165" s="40"/>
      <c r="DH1165" s="40"/>
      <c r="DI1165" s="40"/>
      <c r="DJ1165" s="40"/>
      <c r="DK1165" s="40"/>
      <c r="DL1165" s="40"/>
      <c r="DM1165" s="40"/>
      <c r="DN1165" s="40"/>
      <c r="DO1165" s="40"/>
      <c r="DP1165" s="40"/>
      <c r="DQ1165" s="40"/>
      <c r="DR1165" s="40"/>
      <c r="DS1165" s="40"/>
      <c r="DT1165" s="40"/>
      <c r="DU1165" s="40"/>
      <c r="DV1165" s="40"/>
      <c r="DW1165" s="40"/>
      <c r="DX1165" s="40"/>
      <c r="DY1165" s="40"/>
      <c r="DZ1165" s="40"/>
      <c r="EA1165" s="40"/>
      <c r="EB1165" s="40"/>
      <c r="EC1165" s="40"/>
      <c r="ED1165" s="40"/>
      <c r="EE1165" s="40"/>
      <c r="EF1165" s="40"/>
      <c r="EG1165" s="40"/>
      <c r="EH1165" s="40"/>
      <c r="EI1165" s="40"/>
      <c r="EJ1165" s="40"/>
      <c r="EK1165" s="40"/>
      <c r="EL1165" s="40"/>
      <c r="EM1165" s="40"/>
      <c r="EN1165" s="40"/>
      <c r="EO1165" s="40"/>
      <c r="EP1165" s="40"/>
      <c r="EQ1165" s="40"/>
      <c r="ER1165" s="40"/>
      <c r="ES1165" s="40"/>
      <c r="ET1165" s="40"/>
      <c r="EU1165" s="40"/>
      <c r="EV1165" s="40"/>
      <c r="EW1165" s="40"/>
      <c r="EX1165" s="40"/>
      <c r="EY1165" s="40"/>
      <c r="EZ1165" s="40"/>
      <c r="FA1165" s="40"/>
      <c r="FB1165" s="40"/>
      <c r="FC1165" s="40"/>
      <c r="FD1165" s="40"/>
      <c r="FE1165" s="40"/>
      <c r="FF1165" s="40"/>
      <c r="FG1165" s="40"/>
      <c r="FH1165" s="40"/>
      <c r="FI1165" s="40"/>
      <c r="FJ1165" s="40"/>
      <c r="FK1165" s="40"/>
      <c r="FL1165" s="40"/>
      <c r="FM1165" s="40"/>
      <c r="FN1165" s="40"/>
      <c r="FO1165" s="40"/>
      <c r="FP1165" s="40"/>
      <c r="FQ1165" s="40"/>
      <c r="FR1165" s="40"/>
      <c r="FS1165" s="40"/>
      <c r="FT1165" s="40"/>
      <c r="FU1165" s="40"/>
      <c r="FV1165" s="40"/>
      <c r="FW1165" s="40"/>
      <c r="FX1165" s="40"/>
      <c r="FY1165" s="40"/>
      <c r="FZ1165" s="40"/>
      <c r="GA1165" s="40"/>
      <c r="GB1165" s="40"/>
      <c r="GC1165" s="40"/>
      <c r="GD1165" s="40"/>
      <c r="GE1165" s="41"/>
    </row>
    <row r="1166" spans="1:187" s="25" customFormat="1" ht="20.149999999999999" customHeight="1" x14ac:dyDescent="0.35">
      <c r="A1166" s="204"/>
      <c r="B1166" s="206"/>
      <c r="C1166" s="208"/>
      <c r="D1166" s="208"/>
      <c r="E1166" s="210"/>
      <c r="F1166" s="202"/>
      <c r="G1166" s="26" t="s">
        <v>44</v>
      </c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  <c r="BV1166" s="35"/>
      <c r="BW1166" s="35"/>
      <c r="BX1166" s="35"/>
      <c r="BY1166" s="35"/>
      <c r="BZ1166" s="35"/>
      <c r="CA1166" s="35"/>
      <c r="CB1166" s="35"/>
      <c r="CC1166" s="35"/>
      <c r="CD1166" s="35"/>
      <c r="CE1166" s="35"/>
      <c r="CF1166" s="35"/>
      <c r="CG1166" s="35"/>
      <c r="CH1166" s="35"/>
      <c r="CI1166" s="35"/>
      <c r="CJ1166" s="35"/>
      <c r="CK1166" s="35"/>
      <c r="CL1166" s="35"/>
      <c r="CM1166" s="35"/>
      <c r="CN1166" s="35"/>
      <c r="CO1166" s="35"/>
      <c r="CP1166" s="35"/>
      <c r="CQ1166" s="35"/>
      <c r="CR1166" s="35"/>
      <c r="CS1166" s="35"/>
      <c r="CT1166" s="35"/>
      <c r="CU1166" s="35"/>
      <c r="CV1166" s="35"/>
      <c r="CW1166" s="35"/>
      <c r="CX1166" s="35"/>
      <c r="CY1166" s="35"/>
      <c r="CZ1166" s="35"/>
      <c r="DA1166" s="35"/>
      <c r="DB1166" s="35"/>
      <c r="DC1166" s="35"/>
      <c r="DD1166" s="35"/>
      <c r="DE1166" s="35"/>
      <c r="DF1166" s="35"/>
      <c r="DG1166" s="35"/>
      <c r="DH1166" s="35"/>
      <c r="DI1166" s="35"/>
      <c r="DJ1166" s="35"/>
      <c r="DK1166" s="35"/>
      <c r="DL1166" s="35"/>
      <c r="DM1166" s="35"/>
      <c r="DN1166" s="35"/>
      <c r="DO1166" s="35"/>
      <c r="DP1166" s="35"/>
      <c r="DQ1166" s="35"/>
      <c r="DR1166" s="35"/>
      <c r="DS1166" s="35"/>
      <c r="DT1166" s="35"/>
      <c r="DU1166" s="35"/>
      <c r="DV1166" s="35"/>
      <c r="DW1166" s="35"/>
      <c r="DX1166" s="35"/>
      <c r="DY1166" s="35"/>
      <c r="DZ1166" s="35"/>
      <c r="EA1166" s="35"/>
      <c r="EB1166" s="35"/>
      <c r="EC1166" s="35"/>
      <c r="ED1166" s="35"/>
      <c r="EE1166" s="35"/>
      <c r="EF1166" s="35"/>
      <c r="EG1166" s="35"/>
      <c r="EH1166" s="35"/>
      <c r="EI1166" s="35"/>
      <c r="EJ1166" s="35"/>
      <c r="EK1166" s="35"/>
      <c r="EL1166" s="35"/>
      <c r="EM1166" s="35"/>
      <c r="EN1166" s="35"/>
      <c r="EO1166" s="35"/>
      <c r="EP1166" s="35"/>
      <c r="EQ1166" s="35"/>
      <c r="ER1166" s="35"/>
      <c r="ES1166" s="35"/>
      <c r="ET1166" s="35"/>
      <c r="EU1166" s="35"/>
      <c r="EV1166" s="35"/>
      <c r="EW1166" s="35"/>
      <c r="EX1166" s="35"/>
      <c r="EY1166" s="35"/>
      <c r="EZ1166" s="35"/>
      <c r="FA1166" s="35"/>
      <c r="FB1166" s="35"/>
      <c r="FC1166" s="35"/>
      <c r="FD1166" s="35"/>
      <c r="FE1166" s="35"/>
      <c r="FF1166" s="35"/>
      <c r="FG1166" s="35"/>
      <c r="FH1166" s="35"/>
      <c r="FI1166" s="35"/>
      <c r="FJ1166" s="35"/>
      <c r="FK1166" s="35"/>
      <c r="FL1166" s="35"/>
      <c r="FM1166" s="35"/>
      <c r="FN1166" s="35"/>
      <c r="FO1166" s="35"/>
      <c r="FP1166" s="35"/>
      <c r="FQ1166" s="35"/>
      <c r="FR1166" s="35"/>
      <c r="FS1166" s="35"/>
      <c r="FT1166" s="35"/>
      <c r="FU1166" s="35"/>
      <c r="FV1166" s="35"/>
      <c r="FW1166" s="35"/>
      <c r="FX1166" s="35"/>
      <c r="FY1166" s="35"/>
      <c r="FZ1166" s="35"/>
      <c r="GA1166" s="35"/>
      <c r="GB1166" s="35"/>
      <c r="GC1166" s="35"/>
      <c r="GD1166" s="35"/>
      <c r="GE1166" s="42"/>
    </row>
    <row r="1167" spans="1:187" s="25" customFormat="1" ht="20.149999999999999" customHeight="1" x14ac:dyDescent="0.35">
      <c r="A1167" s="211">
        <f t="shared" si="883"/>
        <v>576</v>
      </c>
      <c r="B1167" s="213" t="str">
        <f ca="1">HYPERLINK("#"&amp;"PAINEL!"&amp;ADDRESS(ROW(PAINEL!$B$40)+$A1167,2),TRIM(INDIRECT("PAINEL!"&amp;ADDRESS(ROW(PAINEL!$B$40)+$A1167,COLUMN(LANÇAMENTOS!C1163)))))</f>
        <v/>
      </c>
      <c r="C1167" s="215" t="str">
        <f ca="1">TRIM(INDIRECT("PAINEL!"&amp;ADDRESS(ROW(PAINEL!$B$40)+$A1167,COLUMN(LANÇAMENTOS!E1163))))</f>
        <v/>
      </c>
      <c r="D1167" s="215" t="str">
        <f ca="1">TRIM(INDIRECT("PAINEL!"&amp;ADDRESS(ROW(PAINEL!$B$40)+$A1167,COLUMN(LANÇAMENTOS!K1163))))</f>
        <v/>
      </c>
      <c r="E1167" s="217"/>
      <c r="F1167" s="199" t="str">
        <f t="shared" ref="F1167" ca="1" si="923">IF(B1167&lt;&gt;"",E1167+SUM(H1167:GE1167)-SUM(H1168:GE1168),"")</f>
        <v/>
      </c>
      <c r="G1167" s="27" t="s">
        <v>43</v>
      </c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F1167" s="36"/>
      <c r="AG1167" s="36"/>
      <c r="AH1167" s="36"/>
      <c r="AI1167" s="36"/>
      <c r="AJ1167" s="36"/>
      <c r="AK1167" s="36"/>
      <c r="AL1167" s="36"/>
      <c r="AM1167" s="36"/>
      <c r="AN1167" s="36"/>
      <c r="AO1167" s="36"/>
      <c r="AP1167" s="36"/>
      <c r="AQ1167" s="36"/>
      <c r="AR1167" s="36"/>
      <c r="AS1167" s="36"/>
      <c r="AT1167" s="36"/>
      <c r="AU1167" s="36"/>
      <c r="AV1167" s="36"/>
      <c r="AW1167" s="36"/>
      <c r="AX1167" s="36"/>
      <c r="AY1167" s="36"/>
      <c r="AZ1167" s="36"/>
      <c r="BA1167" s="36"/>
      <c r="BB1167" s="36"/>
      <c r="BC1167" s="36"/>
      <c r="BD1167" s="36"/>
      <c r="BE1167" s="36"/>
      <c r="BF1167" s="36"/>
      <c r="BG1167" s="36"/>
      <c r="BH1167" s="36"/>
      <c r="BI1167" s="36"/>
      <c r="BJ1167" s="36"/>
      <c r="BK1167" s="36"/>
      <c r="BL1167" s="36"/>
      <c r="BM1167" s="36"/>
      <c r="BN1167" s="36"/>
      <c r="BO1167" s="36"/>
      <c r="BP1167" s="36"/>
      <c r="BQ1167" s="36"/>
      <c r="BR1167" s="36"/>
      <c r="BS1167" s="36"/>
      <c r="BT1167" s="36"/>
      <c r="BU1167" s="36"/>
      <c r="BV1167" s="36"/>
      <c r="BW1167" s="36"/>
      <c r="BX1167" s="36"/>
      <c r="BY1167" s="36"/>
      <c r="BZ1167" s="36"/>
      <c r="CA1167" s="36"/>
      <c r="CB1167" s="36"/>
      <c r="CC1167" s="36"/>
      <c r="CD1167" s="36"/>
      <c r="CE1167" s="36"/>
      <c r="CF1167" s="36"/>
      <c r="CG1167" s="36"/>
      <c r="CH1167" s="36"/>
      <c r="CI1167" s="36"/>
      <c r="CJ1167" s="36"/>
      <c r="CK1167" s="36"/>
      <c r="CL1167" s="36"/>
      <c r="CM1167" s="36"/>
      <c r="CN1167" s="36"/>
      <c r="CO1167" s="36"/>
      <c r="CP1167" s="36"/>
      <c r="CQ1167" s="36"/>
      <c r="CR1167" s="36"/>
      <c r="CS1167" s="36"/>
      <c r="CT1167" s="36"/>
      <c r="CU1167" s="36"/>
      <c r="CV1167" s="36"/>
      <c r="CW1167" s="36"/>
      <c r="CX1167" s="36"/>
      <c r="CY1167" s="36"/>
      <c r="CZ1167" s="36"/>
      <c r="DA1167" s="36"/>
      <c r="DB1167" s="36"/>
      <c r="DC1167" s="36"/>
      <c r="DD1167" s="36"/>
      <c r="DE1167" s="36"/>
      <c r="DF1167" s="36"/>
      <c r="DG1167" s="36"/>
      <c r="DH1167" s="36"/>
      <c r="DI1167" s="36"/>
      <c r="DJ1167" s="36"/>
      <c r="DK1167" s="36"/>
      <c r="DL1167" s="36"/>
      <c r="DM1167" s="36"/>
      <c r="DN1167" s="36"/>
      <c r="DO1167" s="36"/>
      <c r="DP1167" s="36"/>
      <c r="DQ1167" s="36"/>
      <c r="DR1167" s="36"/>
      <c r="DS1167" s="36"/>
      <c r="DT1167" s="36"/>
      <c r="DU1167" s="36"/>
      <c r="DV1167" s="36"/>
      <c r="DW1167" s="36"/>
      <c r="DX1167" s="36"/>
      <c r="DY1167" s="36"/>
      <c r="DZ1167" s="36"/>
      <c r="EA1167" s="36"/>
      <c r="EB1167" s="36"/>
      <c r="EC1167" s="36"/>
      <c r="ED1167" s="36"/>
      <c r="EE1167" s="36"/>
      <c r="EF1167" s="36"/>
      <c r="EG1167" s="36"/>
      <c r="EH1167" s="36"/>
      <c r="EI1167" s="36"/>
      <c r="EJ1167" s="36"/>
      <c r="EK1167" s="36"/>
      <c r="EL1167" s="36"/>
      <c r="EM1167" s="36"/>
      <c r="EN1167" s="36"/>
      <c r="EO1167" s="36"/>
      <c r="EP1167" s="36"/>
      <c r="EQ1167" s="36"/>
      <c r="ER1167" s="36"/>
      <c r="ES1167" s="36"/>
      <c r="ET1167" s="36"/>
      <c r="EU1167" s="36"/>
      <c r="EV1167" s="36"/>
      <c r="EW1167" s="36"/>
      <c r="EX1167" s="36"/>
      <c r="EY1167" s="36"/>
      <c r="EZ1167" s="36"/>
      <c r="FA1167" s="36"/>
      <c r="FB1167" s="36"/>
      <c r="FC1167" s="36"/>
      <c r="FD1167" s="36"/>
      <c r="FE1167" s="36"/>
      <c r="FF1167" s="36"/>
      <c r="FG1167" s="36"/>
      <c r="FH1167" s="36"/>
      <c r="FI1167" s="36"/>
      <c r="FJ1167" s="36"/>
      <c r="FK1167" s="36"/>
      <c r="FL1167" s="36"/>
      <c r="FM1167" s="36"/>
      <c r="FN1167" s="36"/>
      <c r="FO1167" s="36"/>
      <c r="FP1167" s="36"/>
      <c r="FQ1167" s="36"/>
      <c r="FR1167" s="36"/>
      <c r="FS1167" s="36"/>
      <c r="FT1167" s="36"/>
      <c r="FU1167" s="36"/>
      <c r="FV1167" s="36"/>
      <c r="FW1167" s="36"/>
      <c r="FX1167" s="36"/>
      <c r="FY1167" s="36"/>
      <c r="FZ1167" s="36"/>
      <c r="GA1167" s="36"/>
      <c r="GB1167" s="36"/>
      <c r="GC1167" s="36"/>
      <c r="GD1167" s="36"/>
      <c r="GE1167" s="37"/>
    </row>
    <row r="1168" spans="1:187" s="25" customFormat="1" ht="20.149999999999999" customHeight="1" x14ac:dyDescent="0.35">
      <c r="A1168" s="212"/>
      <c r="B1168" s="214"/>
      <c r="C1168" s="216"/>
      <c r="D1168" s="216"/>
      <c r="E1168" s="218"/>
      <c r="F1168" s="200"/>
      <c r="G1168" s="28" t="s">
        <v>44</v>
      </c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8"/>
      <c r="BU1168" s="38"/>
      <c r="BV1168" s="38"/>
      <c r="BW1168" s="38"/>
      <c r="BX1168" s="38"/>
      <c r="BY1168" s="38"/>
      <c r="BZ1168" s="38"/>
      <c r="CA1168" s="38"/>
      <c r="CB1168" s="38"/>
      <c r="CC1168" s="38"/>
      <c r="CD1168" s="38"/>
      <c r="CE1168" s="38"/>
      <c r="CF1168" s="38"/>
      <c r="CG1168" s="38"/>
      <c r="CH1168" s="38"/>
      <c r="CI1168" s="38"/>
      <c r="CJ1168" s="38"/>
      <c r="CK1168" s="38"/>
      <c r="CL1168" s="38"/>
      <c r="CM1168" s="38"/>
      <c r="CN1168" s="38"/>
      <c r="CO1168" s="38"/>
      <c r="CP1168" s="38"/>
      <c r="CQ1168" s="38"/>
      <c r="CR1168" s="38"/>
      <c r="CS1168" s="38"/>
      <c r="CT1168" s="38"/>
      <c r="CU1168" s="38"/>
      <c r="CV1168" s="38"/>
      <c r="CW1168" s="38"/>
      <c r="CX1168" s="38"/>
      <c r="CY1168" s="38"/>
      <c r="CZ1168" s="38"/>
      <c r="DA1168" s="38"/>
      <c r="DB1168" s="38"/>
      <c r="DC1168" s="38"/>
      <c r="DD1168" s="38"/>
      <c r="DE1168" s="38"/>
      <c r="DF1168" s="38"/>
      <c r="DG1168" s="38"/>
      <c r="DH1168" s="38"/>
      <c r="DI1168" s="38"/>
      <c r="DJ1168" s="38"/>
      <c r="DK1168" s="38"/>
      <c r="DL1168" s="38"/>
      <c r="DM1168" s="38"/>
      <c r="DN1168" s="38"/>
      <c r="DO1168" s="38"/>
      <c r="DP1168" s="38"/>
      <c r="DQ1168" s="38"/>
      <c r="DR1168" s="38"/>
      <c r="DS1168" s="38"/>
      <c r="DT1168" s="38"/>
      <c r="DU1168" s="38"/>
      <c r="DV1168" s="38"/>
      <c r="DW1168" s="38"/>
      <c r="DX1168" s="38"/>
      <c r="DY1168" s="38"/>
      <c r="DZ1168" s="38"/>
      <c r="EA1168" s="38"/>
      <c r="EB1168" s="38"/>
      <c r="EC1168" s="38"/>
      <c r="ED1168" s="38"/>
      <c r="EE1168" s="38"/>
      <c r="EF1168" s="38"/>
      <c r="EG1168" s="38"/>
      <c r="EH1168" s="38"/>
      <c r="EI1168" s="38"/>
      <c r="EJ1168" s="38"/>
      <c r="EK1168" s="38"/>
      <c r="EL1168" s="38"/>
      <c r="EM1168" s="38"/>
      <c r="EN1168" s="38"/>
      <c r="EO1168" s="38"/>
      <c r="EP1168" s="38"/>
      <c r="EQ1168" s="38"/>
      <c r="ER1168" s="38"/>
      <c r="ES1168" s="38"/>
      <c r="ET1168" s="38"/>
      <c r="EU1168" s="38"/>
      <c r="EV1168" s="38"/>
      <c r="EW1168" s="38"/>
      <c r="EX1168" s="38"/>
      <c r="EY1168" s="38"/>
      <c r="EZ1168" s="38"/>
      <c r="FA1168" s="38"/>
      <c r="FB1168" s="38"/>
      <c r="FC1168" s="38"/>
      <c r="FD1168" s="38"/>
      <c r="FE1168" s="38"/>
      <c r="FF1168" s="38"/>
      <c r="FG1168" s="38"/>
      <c r="FH1168" s="38"/>
      <c r="FI1168" s="38"/>
      <c r="FJ1168" s="38"/>
      <c r="FK1168" s="38"/>
      <c r="FL1168" s="38"/>
      <c r="FM1168" s="38"/>
      <c r="FN1168" s="38"/>
      <c r="FO1168" s="38"/>
      <c r="FP1168" s="38"/>
      <c r="FQ1168" s="38"/>
      <c r="FR1168" s="38"/>
      <c r="FS1168" s="38"/>
      <c r="FT1168" s="38"/>
      <c r="FU1168" s="38"/>
      <c r="FV1168" s="38"/>
      <c r="FW1168" s="38"/>
      <c r="FX1168" s="38"/>
      <c r="FY1168" s="38"/>
      <c r="FZ1168" s="38"/>
      <c r="GA1168" s="38"/>
      <c r="GB1168" s="38"/>
      <c r="GC1168" s="38"/>
      <c r="GD1168" s="38"/>
      <c r="GE1168" s="39"/>
    </row>
    <row r="1169" spans="1:187" s="25" customFormat="1" ht="20.149999999999999" customHeight="1" x14ac:dyDescent="0.35">
      <c r="A1169" s="203">
        <f t="shared" ref="A1169" si="924">A1167+1</f>
        <v>577</v>
      </c>
      <c r="B1169" s="205" t="str">
        <f ca="1">HYPERLINK("#"&amp;"PAINEL!"&amp;ADDRESS(ROW(PAINEL!$B$40)+$A1169,2),TRIM(INDIRECT("PAINEL!"&amp;ADDRESS(ROW(PAINEL!$B$40)+$A1169,COLUMN(LANÇAMENTOS!C1165)))))</f>
        <v/>
      </c>
      <c r="C1169" s="207" t="str">
        <f ca="1">TRIM(INDIRECT("PAINEL!"&amp;ADDRESS(ROW(PAINEL!$B$40)+$A1169,COLUMN(LANÇAMENTOS!E1165))))</f>
        <v/>
      </c>
      <c r="D1169" s="207" t="str">
        <f ca="1">TRIM(INDIRECT("PAINEL!"&amp;ADDRESS(ROW(PAINEL!$B$40)+$A1169,COLUMN(LANÇAMENTOS!K1165))))</f>
        <v/>
      </c>
      <c r="E1169" s="209"/>
      <c r="F1169" s="201" t="str">
        <f t="shared" ref="F1169" ca="1" si="925">IF(B1169&lt;&gt;"",E1169+SUM(H1169:GE1169)-SUM(H1170:GE1170),"")</f>
        <v/>
      </c>
      <c r="G1169" s="29" t="s">
        <v>43</v>
      </c>
      <c r="H1169" s="40"/>
      <c r="I1169" s="40"/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  <c r="CH1169" s="40"/>
      <c r="CI1169" s="40"/>
      <c r="CJ1169" s="40"/>
      <c r="CK1169" s="40"/>
      <c r="CL1169" s="40"/>
      <c r="CM1169" s="40"/>
      <c r="CN1169" s="40"/>
      <c r="CO1169" s="40"/>
      <c r="CP1169" s="40"/>
      <c r="CQ1169" s="40"/>
      <c r="CR1169" s="40"/>
      <c r="CS1169" s="40"/>
      <c r="CT1169" s="40"/>
      <c r="CU1169" s="40"/>
      <c r="CV1169" s="40"/>
      <c r="CW1169" s="40"/>
      <c r="CX1169" s="40"/>
      <c r="CY1169" s="40"/>
      <c r="CZ1169" s="40"/>
      <c r="DA1169" s="40"/>
      <c r="DB1169" s="40"/>
      <c r="DC1169" s="40"/>
      <c r="DD1169" s="40"/>
      <c r="DE1169" s="40"/>
      <c r="DF1169" s="40"/>
      <c r="DG1169" s="40"/>
      <c r="DH1169" s="40"/>
      <c r="DI1169" s="40"/>
      <c r="DJ1169" s="40"/>
      <c r="DK1169" s="40"/>
      <c r="DL1169" s="40"/>
      <c r="DM1169" s="40"/>
      <c r="DN1169" s="40"/>
      <c r="DO1169" s="40"/>
      <c r="DP1169" s="40"/>
      <c r="DQ1169" s="40"/>
      <c r="DR1169" s="40"/>
      <c r="DS1169" s="40"/>
      <c r="DT1169" s="40"/>
      <c r="DU1169" s="40"/>
      <c r="DV1169" s="40"/>
      <c r="DW1169" s="40"/>
      <c r="DX1169" s="40"/>
      <c r="DY1169" s="40"/>
      <c r="DZ1169" s="40"/>
      <c r="EA1169" s="40"/>
      <c r="EB1169" s="40"/>
      <c r="EC1169" s="40"/>
      <c r="ED1169" s="40"/>
      <c r="EE1169" s="40"/>
      <c r="EF1169" s="40"/>
      <c r="EG1169" s="40"/>
      <c r="EH1169" s="40"/>
      <c r="EI1169" s="40"/>
      <c r="EJ1169" s="40"/>
      <c r="EK1169" s="40"/>
      <c r="EL1169" s="40"/>
      <c r="EM1169" s="40"/>
      <c r="EN1169" s="40"/>
      <c r="EO1169" s="40"/>
      <c r="EP1169" s="40"/>
      <c r="EQ1169" s="40"/>
      <c r="ER1169" s="40"/>
      <c r="ES1169" s="40"/>
      <c r="ET1169" s="40"/>
      <c r="EU1169" s="40"/>
      <c r="EV1169" s="40"/>
      <c r="EW1169" s="40"/>
      <c r="EX1169" s="40"/>
      <c r="EY1169" s="40"/>
      <c r="EZ1169" s="40"/>
      <c r="FA1169" s="40"/>
      <c r="FB1169" s="40"/>
      <c r="FC1169" s="40"/>
      <c r="FD1169" s="40"/>
      <c r="FE1169" s="40"/>
      <c r="FF1169" s="40"/>
      <c r="FG1169" s="40"/>
      <c r="FH1169" s="40"/>
      <c r="FI1169" s="40"/>
      <c r="FJ1169" s="40"/>
      <c r="FK1169" s="40"/>
      <c r="FL1169" s="40"/>
      <c r="FM1169" s="40"/>
      <c r="FN1169" s="40"/>
      <c r="FO1169" s="40"/>
      <c r="FP1169" s="40"/>
      <c r="FQ1169" s="40"/>
      <c r="FR1169" s="40"/>
      <c r="FS1169" s="40"/>
      <c r="FT1169" s="40"/>
      <c r="FU1169" s="40"/>
      <c r="FV1169" s="40"/>
      <c r="FW1169" s="40"/>
      <c r="FX1169" s="40"/>
      <c r="FY1169" s="40"/>
      <c r="FZ1169" s="40"/>
      <c r="GA1169" s="40"/>
      <c r="GB1169" s="40"/>
      <c r="GC1169" s="40"/>
      <c r="GD1169" s="40"/>
      <c r="GE1169" s="41"/>
    </row>
    <row r="1170" spans="1:187" s="25" customFormat="1" ht="20.149999999999999" customHeight="1" x14ac:dyDescent="0.35">
      <c r="A1170" s="204"/>
      <c r="B1170" s="206"/>
      <c r="C1170" s="208"/>
      <c r="D1170" s="208"/>
      <c r="E1170" s="210"/>
      <c r="F1170" s="202"/>
      <c r="G1170" s="26" t="s">
        <v>44</v>
      </c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  <c r="BV1170" s="35"/>
      <c r="BW1170" s="35"/>
      <c r="BX1170" s="35"/>
      <c r="BY1170" s="35"/>
      <c r="BZ1170" s="35"/>
      <c r="CA1170" s="35"/>
      <c r="CB1170" s="35"/>
      <c r="CC1170" s="35"/>
      <c r="CD1170" s="35"/>
      <c r="CE1170" s="35"/>
      <c r="CF1170" s="35"/>
      <c r="CG1170" s="35"/>
      <c r="CH1170" s="35"/>
      <c r="CI1170" s="35"/>
      <c r="CJ1170" s="35"/>
      <c r="CK1170" s="35"/>
      <c r="CL1170" s="35"/>
      <c r="CM1170" s="35"/>
      <c r="CN1170" s="35"/>
      <c r="CO1170" s="35"/>
      <c r="CP1170" s="35"/>
      <c r="CQ1170" s="35"/>
      <c r="CR1170" s="35"/>
      <c r="CS1170" s="35"/>
      <c r="CT1170" s="35"/>
      <c r="CU1170" s="35"/>
      <c r="CV1170" s="35"/>
      <c r="CW1170" s="35"/>
      <c r="CX1170" s="35"/>
      <c r="CY1170" s="35"/>
      <c r="CZ1170" s="35"/>
      <c r="DA1170" s="35"/>
      <c r="DB1170" s="35"/>
      <c r="DC1170" s="35"/>
      <c r="DD1170" s="35"/>
      <c r="DE1170" s="35"/>
      <c r="DF1170" s="35"/>
      <c r="DG1170" s="35"/>
      <c r="DH1170" s="35"/>
      <c r="DI1170" s="35"/>
      <c r="DJ1170" s="35"/>
      <c r="DK1170" s="35"/>
      <c r="DL1170" s="35"/>
      <c r="DM1170" s="35"/>
      <c r="DN1170" s="35"/>
      <c r="DO1170" s="35"/>
      <c r="DP1170" s="35"/>
      <c r="DQ1170" s="35"/>
      <c r="DR1170" s="35"/>
      <c r="DS1170" s="35"/>
      <c r="DT1170" s="35"/>
      <c r="DU1170" s="35"/>
      <c r="DV1170" s="35"/>
      <c r="DW1170" s="35"/>
      <c r="DX1170" s="35"/>
      <c r="DY1170" s="35"/>
      <c r="DZ1170" s="35"/>
      <c r="EA1170" s="35"/>
      <c r="EB1170" s="35"/>
      <c r="EC1170" s="35"/>
      <c r="ED1170" s="35"/>
      <c r="EE1170" s="35"/>
      <c r="EF1170" s="35"/>
      <c r="EG1170" s="35"/>
      <c r="EH1170" s="35"/>
      <c r="EI1170" s="35"/>
      <c r="EJ1170" s="35"/>
      <c r="EK1170" s="35"/>
      <c r="EL1170" s="35"/>
      <c r="EM1170" s="35"/>
      <c r="EN1170" s="35"/>
      <c r="EO1170" s="35"/>
      <c r="EP1170" s="35"/>
      <c r="EQ1170" s="35"/>
      <c r="ER1170" s="35"/>
      <c r="ES1170" s="35"/>
      <c r="ET1170" s="35"/>
      <c r="EU1170" s="35"/>
      <c r="EV1170" s="35"/>
      <c r="EW1170" s="35"/>
      <c r="EX1170" s="35"/>
      <c r="EY1170" s="35"/>
      <c r="EZ1170" s="35"/>
      <c r="FA1170" s="35"/>
      <c r="FB1170" s="35"/>
      <c r="FC1170" s="35"/>
      <c r="FD1170" s="35"/>
      <c r="FE1170" s="35"/>
      <c r="FF1170" s="35"/>
      <c r="FG1170" s="35"/>
      <c r="FH1170" s="35"/>
      <c r="FI1170" s="35"/>
      <c r="FJ1170" s="35"/>
      <c r="FK1170" s="35"/>
      <c r="FL1170" s="35"/>
      <c r="FM1170" s="35"/>
      <c r="FN1170" s="35"/>
      <c r="FO1170" s="35"/>
      <c r="FP1170" s="35"/>
      <c r="FQ1170" s="35"/>
      <c r="FR1170" s="35"/>
      <c r="FS1170" s="35"/>
      <c r="FT1170" s="35"/>
      <c r="FU1170" s="35"/>
      <c r="FV1170" s="35"/>
      <c r="FW1170" s="35"/>
      <c r="FX1170" s="35"/>
      <c r="FY1170" s="35"/>
      <c r="FZ1170" s="35"/>
      <c r="GA1170" s="35"/>
      <c r="GB1170" s="35"/>
      <c r="GC1170" s="35"/>
      <c r="GD1170" s="35"/>
      <c r="GE1170" s="42"/>
    </row>
    <row r="1171" spans="1:187" s="25" customFormat="1" ht="20.149999999999999" customHeight="1" x14ac:dyDescent="0.35">
      <c r="A1171" s="211">
        <f t="shared" si="883"/>
        <v>578</v>
      </c>
      <c r="B1171" s="213" t="str">
        <f ca="1">HYPERLINK("#"&amp;"PAINEL!"&amp;ADDRESS(ROW(PAINEL!$B$40)+$A1171,2),TRIM(INDIRECT("PAINEL!"&amp;ADDRESS(ROW(PAINEL!$B$40)+$A1171,COLUMN(LANÇAMENTOS!C1167)))))</f>
        <v/>
      </c>
      <c r="C1171" s="215" t="str">
        <f ca="1">TRIM(INDIRECT("PAINEL!"&amp;ADDRESS(ROW(PAINEL!$B$40)+$A1171,COLUMN(LANÇAMENTOS!E1167))))</f>
        <v/>
      </c>
      <c r="D1171" s="215" t="str">
        <f ca="1">TRIM(INDIRECT("PAINEL!"&amp;ADDRESS(ROW(PAINEL!$B$40)+$A1171,COLUMN(LANÇAMENTOS!K1167))))</f>
        <v/>
      </c>
      <c r="E1171" s="217"/>
      <c r="F1171" s="199" t="str">
        <f t="shared" ref="F1171" ca="1" si="926">IF(B1171&lt;&gt;"",E1171+SUM(H1171:GE1171)-SUM(H1172:GE1172),"")</f>
        <v/>
      </c>
      <c r="G1171" s="27" t="s">
        <v>43</v>
      </c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F1171" s="36"/>
      <c r="AG1171" s="36"/>
      <c r="AH1171" s="36"/>
      <c r="AI1171" s="36"/>
      <c r="AJ1171" s="36"/>
      <c r="AK1171" s="36"/>
      <c r="AL1171" s="36"/>
      <c r="AM1171" s="36"/>
      <c r="AN1171" s="36"/>
      <c r="AO1171" s="36"/>
      <c r="AP1171" s="36"/>
      <c r="AQ1171" s="36"/>
      <c r="AR1171" s="36"/>
      <c r="AS1171" s="36"/>
      <c r="AT1171" s="36"/>
      <c r="AU1171" s="36"/>
      <c r="AV1171" s="36"/>
      <c r="AW1171" s="36"/>
      <c r="AX1171" s="36"/>
      <c r="AY1171" s="36"/>
      <c r="AZ1171" s="36"/>
      <c r="BA1171" s="36"/>
      <c r="BB1171" s="36"/>
      <c r="BC1171" s="36"/>
      <c r="BD1171" s="36"/>
      <c r="BE1171" s="36"/>
      <c r="BF1171" s="36"/>
      <c r="BG1171" s="36"/>
      <c r="BH1171" s="36"/>
      <c r="BI1171" s="36"/>
      <c r="BJ1171" s="36"/>
      <c r="BK1171" s="36"/>
      <c r="BL1171" s="36"/>
      <c r="BM1171" s="36"/>
      <c r="BN1171" s="36"/>
      <c r="BO1171" s="36"/>
      <c r="BP1171" s="36"/>
      <c r="BQ1171" s="36"/>
      <c r="BR1171" s="36"/>
      <c r="BS1171" s="36"/>
      <c r="BT1171" s="36"/>
      <c r="BU1171" s="36"/>
      <c r="BV1171" s="36"/>
      <c r="BW1171" s="36"/>
      <c r="BX1171" s="36"/>
      <c r="BY1171" s="36"/>
      <c r="BZ1171" s="36"/>
      <c r="CA1171" s="36"/>
      <c r="CB1171" s="36"/>
      <c r="CC1171" s="36"/>
      <c r="CD1171" s="36"/>
      <c r="CE1171" s="36"/>
      <c r="CF1171" s="36"/>
      <c r="CG1171" s="36"/>
      <c r="CH1171" s="36"/>
      <c r="CI1171" s="36"/>
      <c r="CJ1171" s="36"/>
      <c r="CK1171" s="36"/>
      <c r="CL1171" s="36"/>
      <c r="CM1171" s="36"/>
      <c r="CN1171" s="36"/>
      <c r="CO1171" s="36"/>
      <c r="CP1171" s="36"/>
      <c r="CQ1171" s="36"/>
      <c r="CR1171" s="36"/>
      <c r="CS1171" s="36"/>
      <c r="CT1171" s="36"/>
      <c r="CU1171" s="36"/>
      <c r="CV1171" s="36"/>
      <c r="CW1171" s="36"/>
      <c r="CX1171" s="36"/>
      <c r="CY1171" s="36"/>
      <c r="CZ1171" s="36"/>
      <c r="DA1171" s="36"/>
      <c r="DB1171" s="36"/>
      <c r="DC1171" s="36"/>
      <c r="DD1171" s="36"/>
      <c r="DE1171" s="36"/>
      <c r="DF1171" s="36"/>
      <c r="DG1171" s="36"/>
      <c r="DH1171" s="36"/>
      <c r="DI1171" s="36"/>
      <c r="DJ1171" s="36"/>
      <c r="DK1171" s="36"/>
      <c r="DL1171" s="36"/>
      <c r="DM1171" s="36"/>
      <c r="DN1171" s="36"/>
      <c r="DO1171" s="36"/>
      <c r="DP1171" s="36"/>
      <c r="DQ1171" s="36"/>
      <c r="DR1171" s="36"/>
      <c r="DS1171" s="36"/>
      <c r="DT1171" s="36"/>
      <c r="DU1171" s="36"/>
      <c r="DV1171" s="36"/>
      <c r="DW1171" s="36"/>
      <c r="DX1171" s="36"/>
      <c r="DY1171" s="36"/>
      <c r="DZ1171" s="36"/>
      <c r="EA1171" s="36"/>
      <c r="EB1171" s="36"/>
      <c r="EC1171" s="36"/>
      <c r="ED1171" s="36"/>
      <c r="EE1171" s="36"/>
      <c r="EF1171" s="36"/>
      <c r="EG1171" s="36"/>
      <c r="EH1171" s="36"/>
      <c r="EI1171" s="36"/>
      <c r="EJ1171" s="36"/>
      <c r="EK1171" s="36"/>
      <c r="EL1171" s="36"/>
      <c r="EM1171" s="36"/>
      <c r="EN1171" s="36"/>
      <c r="EO1171" s="36"/>
      <c r="EP1171" s="36"/>
      <c r="EQ1171" s="36"/>
      <c r="ER1171" s="36"/>
      <c r="ES1171" s="36"/>
      <c r="ET1171" s="36"/>
      <c r="EU1171" s="36"/>
      <c r="EV1171" s="36"/>
      <c r="EW1171" s="36"/>
      <c r="EX1171" s="36"/>
      <c r="EY1171" s="36"/>
      <c r="EZ1171" s="36"/>
      <c r="FA1171" s="36"/>
      <c r="FB1171" s="36"/>
      <c r="FC1171" s="36"/>
      <c r="FD1171" s="36"/>
      <c r="FE1171" s="36"/>
      <c r="FF1171" s="36"/>
      <c r="FG1171" s="36"/>
      <c r="FH1171" s="36"/>
      <c r="FI1171" s="36"/>
      <c r="FJ1171" s="36"/>
      <c r="FK1171" s="36"/>
      <c r="FL1171" s="36"/>
      <c r="FM1171" s="36"/>
      <c r="FN1171" s="36"/>
      <c r="FO1171" s="36"/>
      <c r="FP1171" s="36"/>
      <c r="FQ1171" s="36"/>
      <c r="FR1171" s="36"/>
      <c r="FS1171" s="36"/>
      <c r="FT1171" s="36"/>
      <c r="FU1171" s="36"/>
      <c r="FV1171" s="36"/>
      <c r="FW1171" s="36"/>
      <c r="FX1171" s="36"/>
      <c r="FY1171" s="36"/>
      <c r="FZ1171" s="36"/>
      <c r="GA1171" s="36"/>
      <c r="GB1171" s="36"/>
      <c r="GC1171" s="36"/>
      <c r="GD1171" s="36"/>
      <c r="GE1171" s="37"/>
    </row>
    <row r="1172" spans="1:187" s="25" customFormat="1" ht="20.149999999999999" customHeight="1" x14ac:dyDescent="0.35">
      <c r="A1172" s="212"/>
      <c r="B1172" s="214"/>
      <c r="C1172" s="216"/>
      <c r="D1172" s="216"/>
      <c r="E1172" s="218"/>
      <c r="F1172" s="200"/>
      <c r="G1172" s="28" t="s">
        <v>44</v>
      </c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  <c r="BG1172" s="38"/>
      <c r="BH1172" s="38"/>
      <c r="BI1172" s="38"/>
      <c r="BJ1172" s="38"/>
      <c r="BK1172" s="38"/>
      <c r="BL1172" s="38"/>
      <c r="BM1172" s="38"/>
      <c r="BN1172" s="38"/>
      <c r="BO1172" s="38"/>
      <c r="BP1172" s="38"/>
      <c r="BQ1172" s="38"/>
      <c r="BR1172" s="38"/>
      <c r="BS1172" s="38"/>
      <c r="BT1172" s="38"/>
      <c r="BU1172" s="38"/>
      <c r="BV1172" s="38"/>
      <c r="BW1172" s="38"/>
      <c r="BX1172" s="38"/>
      <c r="BY1172" s="38"/>
      <c r="BZ1172" s="38"/>
      <c r="CA1172" s="38"/>
      <c r="CB1172" s="38"/>
      <c r="CC1172" s="38"/>
      <c r="CD1172" s="38"/>
      <c r="CE1172" s="38"/>
      <c r="CF1172" s="38"/>
      <c r="CG1172" s="38"/>
      <c r="CH1172" s="38"/>
      <c r="CI1172" s="38"/>
      <c r="CJ1172" s="38"/>
      <c r="CK1172" s="38"/>
      <c r="CL1172" s="38"/>
      <c r="CM1172" s="38"/>
      <c r="CN1172" s="38"/>
      <c r="CO1172" s="38"/>
      <c r="CP1172" s="38"/>
      <c r="CQ1172" s="38"/>
      <c r="CR1172" s="38"/>
      <c r="CS1172" s="38"/>
      <c r="CT1172" s="38"/>
      <c r="CU1172" s="38"/>
      <c r="CV1172" s="38"/>
      <c r="CW1172" s="38"/>
      <c r="CX1172" s="38"/>
      <c r="CY1172" s="38"/>
      <c r="CZ1172" s="38"/>
      <c r="DA1172" s="38"/>
      <c r="DB1172" s="38"/>
      <c r="DC1172" s="38"/>
      <c r="DD1172" s="38"/>
      <c r="DE1172" s="38"/>
      <c r="DF1172" s="38"/>
      <c r="DG1172" s="38"/>
      <c r="DH1172" s="38"/>
      <c r="DI1172" s="38"/>
      <c r="DJ1172" s="38"/>
      <c r="DK1172" s="38"/>
      <c r="DL1172" s="38"/>
      <c r="DM1172" s="38"/>
      <c r="DN1172" s="38"/>
      <c r="DO1172" s="38"/>
      <c r="DP1172" s="38"/>
      <c r="DQ1172" s="38"/>
      <c r="DR1172" s="38"/>
      <c r="DS1172" s="38"/>
      <c r="DT1172" s="38"/>
      <c r="DU1172" s="38"/>
      <c r="DV1172" s="38"/>
      <c r="DW1172" s="38"/>
      <c r="DX1172" s="38"/>
      <c r="DY1172" s="38"/>
      <c r="DZ1172" s="38"/>
      <c r="EA1172" s="38"/>
      <c r="EB1172" s="38"/>
      <c r="EC1172" s="38"/>
      <c r="ED1172" s="38"/>
      <c r="EE1172" s="38"/>
      <c r="EF1172" s="38"/>
      <c r="EG1172" s="38"/>
      <c r="EH1172" s="38"/>
      <c r="EI1172" s="38"/>
      <c r="EJ1172" s="38"/>
      <c r="EK1172" s="38"/>
      <c r="EL1172" s="38"/>
      <c r="EM1172" s="38"/>
      <c r="EN1172" s="38"/>
      <c r="EO1172" s="38"/>
      <c r="EP1172" s="38"/>
      <c r="EQ1172" s="38"/>
      <c r="ER1172" s="38"/>
      <c r="ES1172" s="38"/>
      <c r="ET1172" s="38"/>
      <c r="EU1172" s="38"/>
      <c r="EV1172" s="38"/>
      <c r="EW1172" s="38"/>
      <c r="EX1172" s="38"/>
      <c r="EY1172" s="38"/>
      <c r="EZ1172" s="38"/>
      <c r="FA1172" s="38"/>
      <c r="FB1172" s="38"/>
      <c r="FC1172" s="38"/>
      <c r="FD1172" s="38"/>
      <c r="FE1172" s="38"/>
      <c r="FF1172" s="38"/>
      <c r="FG1172" s="38"/>
      <c r="FH1172" s="38"/>
      <c r="FI1172" s="38"/>
      <c r="FJ1172" s="38"/>
      <c r="FK1172" s="38"/>
      <c r="FL1172" s="38"/>
      <c r="FM1172" s="38"/>
      <c r="FN1172" s="38"/>
      <c r="FO1172" s="38"/>
      <c r="FP1172" s="38"/>
      <c r="FQ1172" s="38"/>
      <c r="FR1172" s="38"/>
      <c r="FS1172" s="38"/>
      <c r="FT1172" s="38"/>
      <c r="FU1172" s="38"/>
      <c r="FV1172" s="38"/>
      <c r="FW1172" s="38"/>
      <c r="FX1172" s="38"/>
      <c r="FY1172" s="38"/>
      <c r="FZ1172" s="38"/>
      <c r="GA1172" s="38"/>
      <c r="GB1172" s="38"/>
      <c r="GC1172" s="38"/>
      <c r="GD1172" s="38"/>
      <c r="GE1172" s="39"/>
    </row>
    <row r="1173" spans="1:187" s="25" customFormat="1" ht="20.149999999999999" customHeight="1" x14ac:dyDescent="0.35">
      <c r="A1173" s="203">
        <f t="shared" ref="A1173" si="927">A1171+1</f>
        <v>579</v>
      </c>
      <c r="B1173" s="205" t="str">
        <f ca="1">HYPERLINK("#"&amp;"PAINEL!"&amp;ADDRESS(ROW(PAINEL!$B$40)+$A1173,2),TRIM(INDIRECT("PAINEL!"&amp;ADDRESS(ROW(PAINEL!$B$40)+$A1173,COLUMN(LANÇAMENTOS!C1169)))))</f>
        <v/>
      </c>
      <c r="C1173" s="207" t="str">
        <f ca="1">TRIM(INDIRECT("PAINEL!"&amp;ADDRESS(ROW(PAINEL!$B$40)+$A1173,COLUMN(LANÇAMENTOS!E1169))))</f>
        <v/>
      </c>
      <c r="D1173" s="207" t="str">
        <f ca="1">TRIM(INDIRECT("PAINEL!"&amp;ADDRESS(ROW(PAINEL!$B$40)+$A1173,COLUMN(LANÇAMENTOS!K1169))))</f>
        <v/>
      </c>
      <c r="E1173" s="209"/>
      <c r="F1173" s="201" t="str">
        <f t="shared" ref="F1173" ca="1" si="928">IF(B1173&lt;&gt;"",E1173+SUM(H1173:GE1173)-SUM(H1174:GE1174),"")</f>
        <v/>
      </c>
      <c r="G1173" s="29" t="s">
        <v>43</v>
      </c>
      <c r="H1173" s="40"/>
      <c r="I1173" s="40"/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  <c r="CH1173" s="40"/>
      <c r="CI1173" s="40"/>
      <c r="CJ1173" s="40"/>
      <c r="CK1173" s="40"/>
      <c r="CL1173" s="40"/>
      <c r="CM1173" s="40"/>
      <c r="CN1173" s="40"/>
      <c r="CO1173" s="40"/>
      <c r="CP1173" s="40"/>
      <c r="CQ1173" s="40"/>
      <c r="CR1173" s="40"/>
      <c r="CS1173" s="40"/>
      <c r="CT1173" s="40"/>
      <c r="CU1173" s="40"/>
      <c r="CV1173" s="40"/>
      <c r="CW1173" s="40"/>
      <c r="CX1173" s="40"/>
      <c r="CY1173" s="40"/>
      <c r="CZ1173" s="40"/>
      <c r="DA1173" s="40"/>
      <c r="DB1173" s="40"/>
      <c r="DC1173" s="40"/>
      <c r="DD1173" s="40"/>
      <c r="DE1173" s="40"/>
      <c r="DF1173" s="40"/>
      <c r="DG1173" s="40"/>
      <c r="DH1173" s="40"/>
      <c r="DI1173" s="40"/>
      <c r="DJ1173" s="40"/>
      <c r="DK1173" s="40"/>
      <c r="DL1173" s="40"/>
      <c r="DM1173" s="40"/>
      <c r="DN1173" s="40"/>
      <c r="DO1173" s="40"/>
      <c r="DP1173" s="40"/>
      <c r="DQ1173" s="40"/>
      <c r="DR1173" s="40"/>
      <c r="DS1173" s="40"/>
      <c r="DT1173" s="40"/>
      <c r="DU1173" s="40"/>
      <c r="DV1173" s="40"/>
      <c r="DW1173" s="40"/>
      <c r="DX1173" s="40"/>
      <c r="DY1173" s="40"/>
      <c r="DZ1173" s="40"/>
      <c r="EA1173" s="40"/>
      <c r="EB1173" s="40"/>
      <c r="EC1173" s="40"/>
      <c r="ED1173" s="40"/>
      <c r="EE1173" s="40"/>
      <c r="EF1173" s="40"/>
      <c r="EG1173" s="40"/>
      <c r="EH1173" s="40"/>
      <c r="EI1173" s="40"/>
      <c r="EJ1173" s="40"/>
      <c r="EK1173" s="40"/>
      <c r="EL1173" s="40"/>
      <c r="EM1173" s="40"/>
      <c r="EN1173" s="40"/>
      <c r="EO1173" s="40"/>
      <c r="EP1173" s="40"/>
      <c r="EQ1173" s="40"/>
      <c r="ER1173" s="40"/>
      <c r="ES1173" s="40"/>
      <c r="ET1173" s="40"/>
      <c r="EU1173" s="40"/>
      <c r="EV1173" s="40"/>
      <c r="EW1173" s="40"/>
      <c r="EX1173" s="40"/>
      <c r="EY1173" s="40"/>
      <c r="EZ1173" s="40"/>
      <c r="FA1173" s="40"/>
      <c r="FB1173" s="40"/>
      <c r="FC1173" s="40"/>
      <c r="FD1173" s="40"/>
      <c r="FE1173" s="40"/>
      <c r="FF1173" s="40"/>
      <c r="FG1173" s="40"/>
      <c r="FH1173" s="40"/>
      <c r="FI1173" s="40"/>
      <c r="FJ1173" s="40"/>
      <c r="FK1173" s="40"/>
      <c r="FL1173" s="40"/>
      <c r="FM1173" s="40"/>
      <c r="FN1173" s="40"/>
      <c r="FO1173" s="40"/>
      <c r="FP1173" s="40"/>
      <c r="FQ1173" s="40"/>
      <c r="FR1173" s="40"/>
      <c r="FS1173" s="40"/>
      <c r="FT1173" s="40"/>
      <c r="FU1173" s="40"/>
      <c r="FV1173" s="40"/>
      <c r="FW1173" s="40"/>
      <c r="FX1173" s="40"/>
      <c r="FY1173" s="40"/>
      <c r="FZ1173" s="40"/>
      <c r="GA1173" s="40"/>
      <c r="GB1173" s="40"/>
      <c r="GC1173" s="40"/>
      <c r="GD1173" s="40"/>
      <c r="GE1173" s="41"/>
    </row>
    <row r="1174" spans="1:187" s="25" customFormat="1" ht="20.149999999999999" customHeight="1" x14ac:dyDescent="0.35">
      <c r="A1174" s="204"/>
      <c r="B1174" s="206"/>
      <c r="C1174" s="208"/>
      <c r="D1174" s="208"/>
      <c r="E1174" s="210"/>
      <c r="F1174" s="202"/>
      <c r="G1174" s="26" t="s">
        <v>44</v>
      </c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F1174" s="35"/>
      <c r="AG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  <c r="AX1174" s="35"/>
      <c r="AY1174" s="35"/>
      <c r="AZ1174" s="35"/>
      <c r="BA1174" s="35"/>
      <c r="BB1174" s="35"/>
      <c r="BC1174" s="35"/>
      <c r="BD1174" s="35"/>
      <c r="BE1174" s="35"/>
      <c r="BF1174" s="35"/>
      <c r="BG1174" s="35"/>
      <c r="BH1174" s="35"/>
      <c r="BI1174" s="35"/>
      <c r="BJ1174" s="35"/>
      <c r="BK1174" s="35"/>
      <c r="BL1174" s="35"/>
      <c r="BM1174" s="35"/>
      <c r="BN1174" s="35"/>
      <c r="BO1174" s="35"/>
      <c r="BP1174" s="35"/>
      <c r="BQ1174" s="35"/>
      <c r="BR1174" s="35"/>
      <c r="BS1174" s="35"/>
      <c r="BT1174" s="35"/>
      <c r="BU1174" s="35"/>
      <c r="BV1174" s="35"/>
      <c r="BW1174" s="35"/>
      <c r="BX1174" s="35"/>
      <c r="BY1174" s="35"/>
      <c r="BZ1174" s="35"/>
      <c r="CA1174" s="35"/>
      <c r="CB1174" s="35"/>
      <c r="CC1174" s="35"/>
      <c r="CD1174" s="35"/>
      <c r="CE1174" s="35"/>
      <c r="CF1174" s="35"/>
      <c r="CG1174" s="35"/>
      <c r="CH1174" s="35"/>
      <c r="CI1174" s="35"/>
      <c r="CJ1174" s="35"/>
      <c r="CK1174" s="35"/>
      <c r="CL1174" s="35"/>
      <c r="CM1174" s="35"/>
      <c r="CN1174" s="35"/>
      <c r="CO1174" s="35"/>
      <c r="CP1174" s="35"/>
      <c r="CQ1174" s="35"/>
      <c r="CR1174" s="35"/>
      <c r="CS1174" s="35"/>
      <c r="CT1174" s="35"/>
      <c r="CU1174" s="35"/>
      <c r="CV1174" s="35"/>
      <c r="CW1174" s="35"/>
      <c r="CX1174" s="35"/>
      <c r="CY1174" s="35"/>
      <c r="CZ1174" s="35"/>
      <c r="DA1174" s="35"/>
      <c r="DB1174" s="35"/>
      <c r="DC1174" s="35"/>
      <c r="DD1174" s="35"/>
      <c r="DE1174" s="35"/>
      <c r="DF1174" s="35"/>
      <c r="DG1174" s="35"/>
      <c r="DH1174" s="35"/>
      <c r="DI1174" s="35"/>
      <c r="DJ1174" s="35"/>
      <c r="DK1174" s="35"/>
      <c r="DL1174" s="35"/>
      <c r="DM1174" s="35"/>
      <c r="DN1174" s="35"/>
      <c r="DO1174" s="35"/>
      <c r="DP1174" s="35"/>
      <c r="DQ1174" s="35"/>
      <c r="DR1174" s="35"/>
      <c r="DS1174" s="35"/>
      <c r="DT1174" s="35"/>
      <c r="DU1174" s="35"/>
      <c r="DV1174" s="35"/>
      <c r="DW1174" s="35"/>
      <c r="DX1174" s="35"/>
      <c r="DY1174" s="35"/>
      <c r="DZ1174" s="35"/>
      <c r="EA1174" s="35"/>
      <c r="EB1174" s="35"/>
      <c r="EC1174" s="35"/>
      <c r="ED1174" s="35"/>
      <c r="EE1174" s="35"/>
      <c r="EF1174" s="35"/>
      <c r="EG1174" s="35"/>
      <c r="EH1174" s="35"/>
      <c r="EI1174" s="35"/>
      <c r="EJ1174" s="35"/>
      <c r="EK1174" s="35"/>
      <c r="EL1174" s="35"/>
      <c r="EM1174" s="35"/>
      <c r="EN1174" s="35"/>
      <c r="EO1174" s="35"/>
      <c r="EP1174" s="35"/>
      <c r="EQ1174" s="35"/>
      <c r="ER1174" s="35"/>
      <c r="ES1174" s="35"/>
      <c r="ET1174" s="35"/>
      <c r="EU1174" s="35"/>
      <c r="EV1174" s="35"/>
      <c r="EW1174" s="35"/>
      <c r="EX1174" s="35"/>
      <c r="EY1174" s="35"/>
      <c r="EZ1174" s="35"/>
      <c r="FA1174" s="35"/>
      <c r="FB1174" s="35"/>
      <c r="FC1174" s="35"/>
      <c r="FD1174" s="35"/>
      <c r="FE1174" s="35"/>
      <c r="FF1174" s="35"/>
      <c r="FG1174" s="35"/>
      <c r="FH1174" s="35"/>
      <c r="FI1174" s="35"/>
      <c r="FJ1174" s="35"/>
      <c r="FK1174" s="35"/>
      <c r="FL1174" s="35"/>
      <c r="FM1174" s="35"/>
      <c r="FN1174" s="35"/>
      <c r="FO1174" s="35"/>
      <c r="FP1174" s="35"/>
      <c r="FQ1174" s="35"/>
      <c r="FR1174" s="35"/>
      <c r="FS1174" s="35"/>
      <c r="FT1174" s="35"/>
      <c r="FU1174" s="35"/>
      <c r="FV1174" s="35"/>
      <c r="FW1174" s="35"/>
      <c r="FX1174" s="35"/>
      <c r="FY1174" s="35"/>
      <c r="FZ1174" s="35"/>
      <c r="GA1174" s="35"/>
      <c r="GB1174" s="35"/>
      <c r="GC1174" s="35"/>
      <c r="GD1174" s="35"/>
      <c r="GE1174" s="42"/>
    </row>
    <row r="1175" spans="1:187" s="25" customFormat="1" ht="20.149999999999999" customHeight="1" x14ac:dyDescent="0.35">
      <c r="A1175" s="211">
        <f t="shared" si="883"/>
        <v>580</v>
      </c>
      <c r="B1175" s="213" t="str">
        <f ca="1">HYPERLINK("#"&amp;"PAINEL!"&amp;ADDRESS(ROW(PAINEL!$B$40)+$A1175,2),TRIM(INDIRECT("PAINEL!"&amp;ADDRESS(ROW(PAINEL!$B$40)+$A1175,COLUMN(LANÇAMENTOS!C1171)))))</f>
        <v/>
      </c>
      <c r="C1175" s="215" t="str">
        <f ca="1">TRIM(INDIRECT("PAINEL!"&amp;ADDRESS(ROW(PAINEL!$B$40)+$A1175,COLUMN(LANÇAMENTOS!E1171))))</f>
        <v/>
      </c>
      <c r="D1175" s="215" t="str">
        <f ca="1">TRIM(INDIRECT("PAINEL!"&amp;ADDRESS(ROW(PAINEL!$B$40)+$A1175,COLUMN(LANÇAMENTOS!K1171))))</f>
        <v/>
      </c>
      <c r="E1175" s="217"/>
      <c r="F1175" s="199" t="str">
        <f t="shared" ref="F1175" ca="1" si="929">IF(B1175&lt;&gt;"",E1175+SUM(H1175:GE1175)-SUM(H1176:GE1176),"")</f>
        <v/>
      </c>
      <c r="G1175" s="27" t="s">
        <v>43</v>
      </c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F1175" s="36"/>
      <c r="AG1175" s="36"/>
      <c r="AH1175" s="36"/>
      <c r="AI1175" s="36"/>
      <c r="AJ1175" s="36"/>
      <c r="AK1175" s="36"/>
      <c r="AL1175" s="36"/>
      <c r="AM1175" s="36"/>
      <c r="AN1175" s="36"/>
      <c r="AO1175" s="36"/>
      <c r="AP1175" s="36"/>
      <c r="AQ1175" s="36"/>
      <c r="AR1175" s="36"/>
      <c r="AS1175" s="36"/>
      <c r="AT1175" s="36"/>
      <c r="AU1175" s="36"/>
      <c r="AV1175" s="36"/>
      <c r="AW1175" s="36"/>
      <c r="AX1175" s="36"/>
      <c r="AY1175" s="36"/>
      <c r="AZ1175" s="36"/>
      <c r="BA1175" s="36"/>
      <c r="BB1175" s="36"/>
      <c r="BC1175" s="36"/>
      <c r="BD1175" s="36"/>
      <c r="BE1175" s="36"/>
      <c r="BF1175" s="36"/>
      <c r="BG1175" s="36"/>
      <c r="BH1175" s="36"/>
      <c r="BI1175" s="36"/>
      <c r="BJ1175" s="36"/>
      <c r="BK1175" s="36"/>
      <c r="BL1175" s="36"/>
      <c r="BM1175" s="36"/>
      <c r="BN1175" s="36"/>
      <c r="BO1175" s="36"/>
      <c r="BP1175" s="36"/>
      <c r="BQ1175" s="36"/>
      <c r="BR1175" s="36"/>
      <c r="BS1175" s="36"/>
      <c r="BT1175" s="36"/>
      <c r="BU1175" s="36"/>
      <c r="BV1175" s="36"/>
      <c r="BW1175" s="36"/>
      <c r="BX1175" s="36"/>
      <c r="BY1175" s="36"/>
      <c r="BZ1175" s="36"/>
      <c r="CA1175" s="36"/>
      <c r="CB1175" s="36"/>
      <c r="CC1175" s="36"/>
      <c r="CD1175" s="36"/>
      <c r="CE1175" s="36"/>
      <c r="CF1175" s="36"/>
      <c r="CG1175" s="36"/>
      <c r="CH1175" s="36"/>
      <c r="CI1175" s="36"/>
      <c r="CJ1175" s="36"/>
      <c r="CK1175" s="36"/>
      <c r="CL1175" s="36"/>
      <c r="CM1175" s="36"/>
      <c r="CN1175" s="36"/>
      <c r="CO1175" s="36"/>
      <c r="CP1175" s="36"/>
      <c r="CQ1175" s="36"/>
      <c r="CR1175" s="36"/>
      <c r="CS1175" s="36"/>
      <c r="CT1175" s="36"/>
      <c r="CU1175" s="36"/>
      <c r="CV1175" s="36"/>
      <c r="CW1175" s="36"/>
      <c r="CX1175" s="36"/>
      <c r="CY1175" s="36"/>
      <c r="CZ1175" s="36"/>
      <c r="DA1175" s="36"/>
      <c r="DB1175" s="36"/>
      <c r="DC1175" s="36"/>
      <c r="DD1175" s="36"/>
      <c r="DE1175" s="36"/>
      <c r="DF1175" s="36"/>
      <c r="DG1175" s="36"/>
      <c r="DH1175" s="36"/>
      <c r="DI1175" s="36"/>
      <c r="DJ1175" s="36"/>
      <c r="DK1175" s="36"/>
      <c r="DL1175" s="36"/>
      <c r="DM1175" s="36"/>
      <c r="DN1175" s="36"/>
      <c r="DO1175" s="36"/>
      <c r="DP1175" s="36"/>
      <c r="DQ1175" s="36"/>
      <c r="DR1175" s="36"/>
      <c r="DS1175" s="36"/>
      <c r="DT1175" s="36"/>
      <c r="DU1175" s="36"/>
      <c r="DV1175" s="36"/>
      <c r="DW1175" s="36"/>
      <c r="DX1175" s="36"/>
      <c r="DY1175" s="36"/>
      <c r="DZ1175" s="36"/>
      <c r="EA1175" s="36"/>
      <c r="EB1175" s="36"/>
      <c r="EC1175" s="36"/>
      <c r="ED1175" s="36"/>
      <c r="EE1175" s="36"/>
      <c r="EF1175" s="36"/>
      <c r="EG1175" s="36"/>
      <c r="EH1175" s="36"/>
      <c r="EI1175" s="36"/>
      <c r="EJ1175" s="36"/>
      <c r="EK1175" s="36"/>
      <c r="EL1175" s="36"/>
      <c r="EM1175" s="36"/>
      <c r="EN1175" s="36"/>
      <c r="EO1175" s="36"/>
      <c r="EP1175" s="36"/>
      <c r="EQ1175" s="36"/>
      <c r="ER1175" s="36"/>
      <c r="ES1175" s="36"/>
      <c r="ET1175" s="36"/>
      <c r="EU1175" s="36"/>
      <c r="EV1175" s="36"/>
      <c r="EW1175" s="36"/>
      <c r="EX1175" s="36"/>
      <c r="EY1175" s="36"/>
      <c r="EZ1175" s="36"/>
      <c r="FA1175" s="36"/>
      <c r="FB1175" s="36"/>
      <c r="FC1175" s="36"/>
      <c r="FD1175" s="36"/>
      <c r="FE1175" s="36"/>
      <c r="FF1175" s="36"/>
      <c r="FG1175" s="36"/>
      <c r="FH1175" s="36"/>
      <c r="FI1175" s="36"/>
      <c r="FJ1175" s="36"/>
      <c r="FK1175" s="36"/>
      <c r="FL1175" s="36"/>
      <c r="FM1175" s="36"/>
      <c r="FN1175" s="36"/>
      <c r="FO1175" s="36"/>
      <c r="FP1175" s="36"/>
      <c r="FQ1175" s="36"/>
      <c r="FR1175" s="36"/>
      <c r="FS1175" s="36"/>
      <c r="FT1175" s="36"/>
      <c r="FU1175" s="36"/>
      <c r="FV1175" s="36"/>
      <c r="FW1175" s="36"/>
      <c r="FX1175" s="36"/>
      <c r="FY1175" s="36"/>
      <c r="FZ1175" s="36"/>
      <c r="GA1175" s="36"/>
      <c r="GB1175" s="36"/>
      <c r="GC1175" s="36"/>
      <c r="GD1175" s="36"/>
      <c r="GE1175" s="37"/>
    </row>
    <row r="1176" spans="1:187" s="25" customFormat="1" ht="20.149999999999999" customHeight="1" x14ac:dyDescent="0.35">
      <c r="A1176" s="212"/>
      <c r="B1176" s="214"/>
      <c r="C1176" s="216"/>
      <c r="D1176" s="216"/>
      <c r="E1176" s="218"/>
      <c r="F1176" s="200"/>
      <c r="G1176" s="28" t="s">
        <v>44</v>
      </c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  <c r="BF1176" s="38"/>
      <c r="BG1176" s="38"/>
      <c r="BH1176" s="38"/>
      <c r="BI1176" s="38"/>
      <c r="BJ1176" s="38"/>
      <c r="BK1176" s="38"/>
      <c r="BL1176" s="38"/>
      <c r="BM1176" s="38"/>
      <c r="BN1176" s="38"/>
      <c r="BO1176" s="38"/>
      <c r="BP1176" s="38"/>
      <c r="BQ1176" s="38"/>
      <c r="BR1176" s="38"/>
      <c r="BS1176" s="38"/>
      <c r="BT1176" s="38"/>
      <c r="BU1176" s="38"/>
      <c r="BV1176" s="38"/>
      <c r="BW1176" s="38"/>
      <c r="BX1176" s="38"/>
      <c r="BY1176" s="38"/>
      <c r="BZ1176" s="38"/>
      <c r="CA1176" s="38"/>
      <c r="CB1176" s="38"/>
      <c r="CC1176" s="38"/>
      <c r="CD1176" s="38"/>
      <c r="CE1176" s="38"/>
      <c r="CF1176" s="38"/>
      <c r="CG1176" s="38"/>
      <c r="CH1176" s="38"/>
      <c r="CI1176" s="38"/>
      <c r="CJ1176" s="38"/>
      <c r="CK1176" s="38"/>
      <c r="CL1176" s="38"/>
      <c r="CM1176" s="38"/>
      <c r="CN1176" s="38"/>
      <c r="CO1176" s="38"/>
      <c r="CP1176" s="38"/>
      <c r="CQ1176" s="38"/>
      <c r="CR1176" s="38"/>
      <c r="CS1176" s="38"/>
      <c r="CT1176" s="38"/>
      <c r="CU1176" s="38"/>
      <c r="CV1176" s="38"/>
      <c r="CW1176" s="38"/>
      <c r="CX1176" s="38"/>
      <c r="CY1176" s="38"/>
      <c r="CZ1176" s="38"/>
      <c r="DA1176" s="38"/>
      <c r="DB1176" s="38"/>
      <c r="DC1176" s="38"/>
      <c r="DD1176" s="38"/>
      <c r="DE1176" s="38"/>
      <c r="DF1176" s="38"/>
      <c r="DG1176" s="38"/>
      <c r="DH1176" s="38"/>
      <c r="DI1176" s="38"/>
      <c r="DJ1176" s="38"/>
      <c r="DK1176" s="38"/>
      <c r="DL1176" s="38"/>
      <c r="DM1176" s="38"/>
      <c r="DN1176" s="38"/>
      <c r="DO1176" s="38"/>
      <c r="DP1176" s="38"/>
      <c r="DQ1176" s="38"/>
      <c r="DR1176" s="38"/>
      <c r="DS1176" s="38"/>
      <c r="DT1176" s="38"/>
      <c r="DU1176" s="38"/>
      <c r="DV1176" s="38"/>
      <c r="DW1176" s="38"/>
      <c r="DX1176" s="38"/>
      <c r="DY1176" s="38"/>
      <c r="DZ1176" s="38"/>
      <c r="EA1176" s="38"/>
      <c r="EB1176" s="38"/>
      <c r="EC1176" s="38"/>
      <c r="ED1176" s="38"/>
      <c r="EE1176" s="38"/>
      <c r="EF1176" s="38"/>
      <c r="EG1176" s="38"/>
      <c r="EH1176" s="38"/>
      <c r="EI1176" s="38"/>
      <c r="EJ1176" s="38"/>
      <c r="EK1176" s="38"/>
      <c r="EL1176" s="38"/>
      <c r="EM1176" s="38"/>
      <c r="EN1176" s="38"/>
      <c r="EO1176" s="38"/>
      <c r="EP1176" s="38"/>
      <c r="EQ1176" s="38"/>
      <c r="ER1176" s="38"/>
      <c r="ES1176" s="38"/>
      <c r="ET1176" s="38"/>
      <c r="EU1176" s="38"/>
      <c r="EV1176" s="38"/>
      <c r="EW1176" s="38"/>
      <c r="EX1176" s="38"/>
      <c r="EY1176" s="38"/>
      <c r="EZ1176" s="38"/>
      <c r="FA1176" s="38"/>
      <c r="FB1176" s="38"/>
      <c r="FC1176" s="38"/>
      <c r="FD1176" s="38"/>
      <c r="FE1176" s="38"/>
      <c r="FF1176" s="38"/>
      <c r="FG1176" s="38"/>
      <c r="FH1176" s="38"/>
      <c r="FI1176" s="38"/>
      <c r="FJ1176" s="38"/>
      <c r="FK1176" s="38"/>
      <c r="FL1176" s="38"/>
      <c r="FM1176" s="38"/>
      <c r="FN1176" s="38"/>
      <c r="FO1176" s="38"/>
      <c r="FP1176" s="38"/>
      <c r="FQ1176" s="38"/>
      <c r="FR1176" s="38"/>
      <c r="FS1176" s="38"/>
      <c r="FT1176" s="38"/>
      <c r="FU1176" s="38"/>
      <c r="FV1176" s="38"/>
      <c r="FW1176" s="38"/>
      <c r="FX1176" s="38"/>
      <c r="FY1176" s="38"/>
      <c r="FZ1176" s="38"/>
      <c r="GA1176" s="38"/>
      <c r="GB1176" s="38"/>
      <c r="GC1176" s="38"/>
      <c r="GD1176" s="38"/>
      <c r="GE1176" s="39"/>
    </row>
    <row r="1177" spans="1:187" s="25" customFormat="1" ht="20.149999999999999" customHeight="1" x14ac:dyDescent="0.35">
      <c r="A1177" s="203">
        <f t="shared" ref="A1177" si="930">A1175+1</f>
        <v>581</v>
      </c>
      <c r="B1177" s="205" t="str">
        <f ca="1">HYPERLINK("#"&amp;"PAINEL!"&amp;ADDRESS(ROW(PAINEL!$B$40)+$A1177,2),TRIM(INDIRECT("PAINEL!"&amp;ADDRESS(ROW(PAINEL!$B$40)+$A1177,COLUMN(LANÇAMENTOS!C1173)))))</f>
        <v/>
      </c>
      <c r="C1177" s="207" t="str">
        <f ca="1">TRIM(INDIRECT("PAINEL!"&amp;ADDRESS(ROW(PAINEL!$B$40)+$A1177,COLUMN(LANÇAMENTOS!E1173))))</f>
        <v/>
      </c>
      <c r="D1177" s="207" t="str">
        <f ca="1">TRIM(INDIRECT("PAINEL!"&amp;ADDRESS(ROW(PAINEL!$B$40)+$A1177,COLUMN(LANÇAMENTOS!K1173))))</f>
        <v/>
      </c>
      <c r="E1177" s="209"/>
      <c r="F1177" s="201" t="str">
        <f t="shared" ref="F1177" ca="1" si="931">IF(B1177&lt;&gt;"",E1177+SUM(H1177:GE1177)-SUM(H1178:GE1178),"")</f>
        <v/>
      </c>
      <c r="G1177" s="29" t="s">
        <v>43</v>
      </c>
      <c r="H1177" s="40"/>
      <c r="I1177" s="40"/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  <c r="CH1177" s="40"/>
      <c r="CI1177" s="40"/>
      <c r="CJ1177" s="40"/>
      <c r="CK1177" s="40"/>
      <c r="CL1177" s="40"/>
      <c r="CM1177" s="40"/>
      <c r="CN1177" s="40"/>
      <c r="CO1177" s="40"/>
      <c r="CP1177" s="40"/>
      <c r="CQ1177" s="40"/>
      <c r="CR1177" s="40"/>
      <c r="CS1177" s="40"/>
      <c r="CT1177" s="40"/>
      <c r="CU1177" s="40"/>
      <c r="CV1177" s="40"/>
      <c r="CW1177" s="40"/>
      <c r="CX1177" s="40"/>
      <c r="CY1177" s="40"/>
      <c r="CZ1177" s="40"/>
      <c r="DA1177" s="40"/>
      <c r="DB1177" s="40"/>
      <c r="DC1177" s="40"/>
      <c r="DD1177" s="40"/>
      <c r="DE1177" s="40"/>
      <c r="DF1177" s="40"/>
      <c r="DG1177" s="40"/>
      <c r="DH1177" s="40"/>
      <c r="DI1177" s="40"/>
      <c r="DJ1177" s="40"/>
      <c r="DK1177" s="40"/>
      <c r="DL1177" s="40"/>
      <c r="DM1177" s="40"/>
      <c r="DN1177" s="40"/>
      <c r="DO1177" s="40"/>
      <c r="DP1177" s="40"/>
      <c r="DQ1177" s="40"/>
      <c r="DR1177" s="40"/>
      <c r="DS1177" s="40"/>
      <c r="DT1177" s="40"/>
      <c r="DU1177" s="40"/>
      <c r="DV1177" s="40"/>
      <c r="DW1177" s="40"/>
      <c r="DX1177" s="40"/>
      <c r="DY1177" s="40"/>
      <c r="DZ1177" s="40"/>
      <c r="EA1177" s="40"/>
      <c r="EB1177" s="40"/>
      <c r="EC1177" s="40"/>
      <c r="ED1177" s="40"/>
      <c r="EE1177" s="40"/>
      <c r="EF1177" s="40"/>
      <c r="EG1177" s="40"/>
      <c r="EH1177" s="40"/>
      <c r="EI1177" s="40"/>
      <c r="EJ1177" s="40"/>
      <c r="EK1177" s="40"/>
      <c r="EL1177" s="40"/>
      <c r="EM1177" s="40"/>
      <c r="EN1177" s="40"/>
      <c r="EO1177" s="40"/>
      <c r="EP1177" s="40"/>
      <c r="EQ1177" s="40"/>
      <c r="ER1177" s="40"/>
      <c r="ES1177" s="40"/>
      <c r="ET1177" s="40"/>
      <c r="EU1177" s="40"/>
      <c r="EV1177" s="40"/>
      <c r="EW1177" s="40"/>
      <c r="EX1177" s="40"/>
      <c r="EY1177" s="40"/>
      <c r="EZ1177" s="40"/>
      <c r="FA1177" s="40"/>
      <c r="FB1177" s="40"/>
      <c r="FC1177" s="40"/>
      <c r="FD1177" s="40"/>
      <c r="FE1177" s="40"/>
      <c r="FF1177" s="40"/>
      <c r="FG1177" s="40"/>
      <c r="FH1177" s="40"/>
      <c r="FI1177" s="40"/>
      <c r="FJ1177" s="40"/>
      <c r="FK1177" s="40"/>
      <c r="FL1177" s="40"/>
      <c r="FM1177" s="40"/>
      <c r="FN1177" s="40"/>
      <c r="FO1177" s="40"/>
      <c r="FP1177" s="40"/>
      <c r="FQ1177" s="40"/>
      <c r="FR1177" s="40"/>
      <c r="FS1177" s="40"/>
      <c r="FT1177" s="40"/>
      <c r="FU1177" s="40"/>
      <c r="FV1177" s="40"/>
      <c r="FW1177" s="40"/>
      <c r="FX1177" s="40"/>
      <c r="FY1177" s="40"/>
      <c r="FZ1177" s="40"/>
      <c r="GA1177" s="40"/>
      <c r="GB1177" s="40"/>
      <c r="GC1177" s="40"/>
      <c r="GD1177" s="40"/>
      <c r="GE1177" s="41"/>
    </row>
    <row r="1178" spans="1:187" s="25" customFormat="1" ht="20.149999999999999" customHeight="1" x14ac:dyDescent="0.35">
      <c r="A1178" s="204"/>
      <c r="B1178" s="206"/>
      <c r="C1178" s="208"/>
      <c r="D1178" s="208"/>
      <c r="E1178" s="210"/>
      <c r="F1178" s="202"/>
      <c r="G1178" s="26" t="s">
        <v>44</v>
      </c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F1178" s="35"/>
      <c r="AG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5"/>
      <c r="BA1178" s="35"/>
      <c r="BB1178" s="35"/>
      <c r="BC1178" s="35"/>
      <c r="BD1178" s="35"/>
      <c r="BE1178" s="35"/>
      <c r="BF1178" s="35"/>
      <c r="BG1178" s="35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  <c r="BT1178" s="35"/>
      <c r="BU1178" s="35"/>
      <c r="BV1178" s="35"/>
      <c r="BW1178" s="35"/>
      <c r="BX1178" s="35"/>
      <c r="BY1178" s="35"/>
      <c r="BZ1178" s="35"/>
      <c r="CA1178" s="35"/>
      <c r="CB1178" s="35"/>
      <c r="CC1178" s="35"/>
      <c r="CD1178" s="35"/>
      <c r="CE1178" s="35"/>
      <c r="CF1178" s="35"/>
      <c r="CG1178" s="35"/>
      <c r="CH1178" s="35"/>
      <c r="CI1178" s="35"/>
      <c r="CJ1178" s="35"/>
      <c r="CK1178" s="35"/>
      <c r="CL1178" s="35"/>
      <c r="CM1178" s="35"/>
      <c r="CN1178" s="35"/>
      <c r="CO1178" s="35"/>
      <c r="CP1178" s="35"/>
      <c r="CQ1178" s="35"/>
      <c r="CR1178" s="35"/>
      <c r="CS1178" s="35"/>
      <c r="CT1178" s="35"/>
      <c r="CU1178" s="35"/>
      <c r="CV1178" s="35"/>
      <c r="CW1178" s="35"/>
      <c r="CX1178" s="35"/>
      <c r="CY1178" s="35"/>
      <c r="CZ1178" s="35"/>
      <c r="DA1178" s="35"/>
      <c r="DB1178" s="35"/>
      <c r="DC1178" s="35"/>
      <c r="DD1178" s="35"/>
      <c r="DE1178" s="35"/>
      <c r="DF1178" s="35"/>
      <c r="DG1178" s="35"/>
      <c r="DH1178" s="35"/>
      <c r="DI1178" s="35"/>
      <c r="DJ1178" s="35"/>
      <c r="DK1178" s="35"/>
      <c r="DL1178" s="35"/>
      <c r="DM1178" s="35"/>
      <c r="DN1178" s="35"/>
      <c r="DO1178" s="35"/>
      <c r="DP1178" s="35"/>
      <c r="DQ1178" s="35"/>
      <c r="DR1178" s="35"/>
      <c r="DS1178" s="35"/>
      <c r="DT1178" s="35"/>
      <c r="DU1178" s="35"/>
      <c r="DV1178" s="35"/>
      <c r="DW1178" s="35"/>
      <c r="DX1178" s="35"/>
      <c r="DY1178" s="35"/>
      <c r="DZ1178" s="35"/>
      <c r="EA1178" s="35"/>
      <c r="EB1178" s="35"/>
      <c r="EC1178" s="35"/>
      <c r="ED1178" s="35"/>
      <c r="EE1178" s="35"/>
      <c r="EF1178" s="35"/>
      <c r="EG1178" s="35"/>
      <c r="EH1178" s="35"/>
      <c r="EI1178" s="35"/>
      <c r="EJ1178" s="35"/>
      <c r="EK1178" s="35"/>
      <c r="EL1178" s="35"/>
      <c r="EM1178" s="35"/>
      <c r="EN1178" s="35"/>
      <c r="EO1178" s="35"/>
      <c r="EP1178" s="35"/>
      <c r="EQ1178" s="35"/>
      <c r="ER1178" s="35"/>
      <c r="ES1178" s="35"/>
      <c r="ET1178" s="35"/>
      <c r="EU1178" s="35"/>
      <c r="EV1178" s="35"/>
      <c r="EW1178" s="35"/>
      <c r="EX1178" s="35"/>
      <c r="EY1178" s="35"/>
      <c r="EZ1178" s="35"/>
      <c r="FA1178" s="35"/>
      <c r="FB1178" s="35"/>
      <c r="FC1178" s="35"/>
      <c r="FD1178" s="35"/>
      <c r="FE1178" s="35"/>
      <c r="FF1178" s="35"/>
      <c r="FG1178" s="35"/>
      <c r="FH1178" s="35"/>
      <c r="FI1178" s="35"/>
      <c r="FJ1178" s="35"/>
      <c r="FK1178" s="35"/>
      <c r="FL1178" s="35"/>
      <c r="FM1178" s="35"/>
      <c r="FN1178" s="35"/>
      <c r="FO1178" s="35"/>
      <c r="FP1178" s="35"/>
      <c r="FQ1178" s="35"/>
      <c r="FR1178" s="35"/>
      <c r="FS1178" s="35"/>
      <c r="FT1178" s="35"/>
      <c r="FU1178" s="35"/>
      <c r="FV1178" s="35"/>
      <c r="FW1178" s="35"/>
      <c r="FX1178" s="35"/>
      <c r="FY1178" s="35"/>
      <c r="FZ1178" s="35"/>
      <c r="GA1178" s="35"/>
      <c r="GB1178" s="35"/>
      <c r="GC1178" s="35"/>
      <c r="GD1178" s="35"/>
      <c r="GE1178" s="42"/>
    </row>
    <row r="1179" spans="1:187" s="25" customFormat="1" ht="20.149999999999999" customHeight="1" x14ac:dyDescent="0.35">
      <c r="A1179" s="211">
        <f t="shared" ref="A1179:A1239" si="932">A1177+1</f>
        <v>582</v>
      </c>
      <c r="B1179" s="213" t="str">
        <f ca="1">HYPERLINK("#"&amp;"PAINEL!"&amp;ADDRESS(ROW(PAINEL!$B$40)+$A1179,2),TRIM(INDIRECT("PAINEL!"&amp;ADDRESS(ROW(PAINEL!$B$40)+$A1179,COLUMN(LANÇAMENTOS!C1175)))))</f>
        <v/>
      </c>
      <c r="C1179" s="215" t="str">
        <f ca="1">TRIM(INDIRECT("PAINEL!"&amp;ADDRESS(ROW(PAINEL!$B$40)+$A1179,COLUMN(LANÇAMENTOS!E1175))))</f>
        <v/>
      </c>
      <c r="D1179" s="215" t="str">
        <f ca="1">TRIM(INDIRECT("PAINEL!"&amp;ADDRESS(ROW(PAINEL!$B$40)+$A1179,COLUMN(LANÇAMENTOS!K1175))))</f>
        <v/>
      </c>
      <c r="E1179" s="217"/>
      <c r="F1179" s="199" t="str">
        <f t="shared" ref="F1179" ca="1" si="933">IF(B1179&lt;&gt;"",E1179+SUM(H1179:GE1179)-SUM(H1180:GE1180),"")</f>
        <v/>
      </c>
      <c r="G1179" s="27" t="s">
        <v>43</v>
      </c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F1179" s="36"/>
      <c r="AG1179" s="36"/>
      <c r="AH1179" s="36"/>
      <c r="AI1179" s="36"/>
      <c r="AJ1179" s="36"/>
      <c r="AK1179" s="36"/>
      <c r="AL1179" s="36"/>
      <c r="AM1179" s="36"/>
      <c r="AN1179" s="36"/>
      <c r="AO1179" s="36"/>
      <c r="AP1179" s="36"/>
      <c r="AQ1179" s="36"/>
      <c r="AR1179" s="36"/>
      <c r="AS1179" s="36"/>
      <c r="AT1179" s="36"/>
      <c r="AU1179" s="36"/>
      <c r="AV1179" s="36"/>
      <c r="AW1179" s="36"/>
      <c r="AX1179" s="36"/>
      <c r="AY1179" s="36"/>
      <c r="AZ1179" s="36"/>
      <c r="BA1179" s="36"/>
      <c r="BB1179" s="36"/>
      <c r="BC1179" s="36"/>
      <c r="BD1179" s="36"/>
      <c r="BE1179" s="36"/>
      <c r="BF1179" s="36"/>
      <c r="BG1179" s="36"/>
      <c r="BH1179" s="36"/>
      <c r="BI1179" s="36"/>
      <c r="BJ1179" s="36"/>
      <c r="BK1179" s="36"/>
      <c r="BL1179" s="36"/>
      <c r="BM1179" s="36"/>
      <c r="BN1179" s="36"/>
      <c r="BO1179" s="36"/>
      <c r="BP1179" s="36"/>
      <c r="BQ1179" s="36"/>
      <c r="BR1179" s="36"/>
      <c r="BS1179" s="36"/>
      <c r="BT1179" s="36"/>
      <c r="BU1179" s="36"/>
      <c r="BV1179" s="36"/>
      <c r="BW1179" s="36"/>
      <c r="BX1179" s="36"/>
      <c r="BY1179" s="36"/>
      <c r="BZ1179" s="36"/>
      <c r="CA1179" s="36"/>
      <c r="CB1179" s="36"/>
      <c r="CC1179" s="36"/>
      <c r="CD1179" s="36"/>
      <c r="CE1179" s="36"/>
      <c r="CF1179" s="36"/>
      <c r="CG1179" s="36"/>
      <c r="CH1179" s="36"/>
      <c r="CI1179" s="36"/>
      <c r="CJ1179" s="36"/>
      <c r="CK1179" s="36"/>
      <c r="CL1179" s="36"/>
      <c r="CM1179" s="36"/>
      <c r="CN1179" s="36"/>
      <c r="CO1179" s="36"/>
      <c r="CP1179" s="36"/>
      <c r="CQ1179" s="36"/>
      <c r="CR1179" s="36"/>
      <c r="CS1179" s="36"/>
      <c r="CT1179" s="36"/>
      <c r="CU1179" s="36"/>
      <c r="CV1179" s="36"/>
      <c r="CW1179" s="36"/>
      <c r="CX1179" s="36"/>
      <c r="CY1179" s="36"/>
      <c r="CZ1179" s="36"/>
      <c r="DA1179" s="36"/>
      <c r="DB1179" s="36"/>
      <c r="DC1179" s="36"/>
      <c r="DD1179" s="36"/>
      <c r="DE1179" s="36"/>
      <c r="DF1179" s="36"/>
      <c r="DG1179" s="36"/>
      <c r="DH1179" s="36"/>
      <c r="DI1179" s="36"/>
      <c r="DJ1179" s="36"/>
      <c r="DK1179" s="36"/>
      <c r="DL1179" s="36"/>
      <c r="DM1179" s="36"/>
      <c r="DN1179" s="36"/>
      <c r="DO1179" s="36"/>
      <c r="DP1179" s="36"/>
      <c r="DQ1179" s="36"/>
      <c r="DR1179" s="36"/>
      <c r="DS1179" s="36"/>
      <c r="DT1179" s="36"/>
      <c r="DU1179" s="36"/>
      <c r="DV1179" s="36"/>
      <c r="DW1179" s="36"/>
      <c r="DX1179" s="36"/>
      <c r="DY1179" s="36"/>
      <c r="DZ1179" s="36"/>
      <c r="EA1179" s="36"/>
      <c r="EB1179" s="36"/>
      <c r="EC1179" s="36"/>
      <c r="ED1179" s="36"/>
      <c r="EE1179" s="36"/>
      <c r="EF1179" s="36"/>
      <c r="EG1179" s="36"/>
      <c r="EH1179" s="36"/>
      <c r="EI1179" s="36"/>
      <c r="EJ1179" s="36"/>
      <c r="EK1179" s="36"/>
      <c r="EL1179" s="36"/>
      <c r="EM1179" s="36"/>
      <c r="EN1179" s="36"/>
      <c r="EO1179" s="36"/>
      <c r="EP1179" s="36"/>
      <c r="EQ1179" s="36"/>
      <c r="ER1179" s="36"/>
      <c r="ES1179" s="36"/>
      <c r="ET1179" s="36"/>
      <c r="EU1179" s="36"/>
      <c r="EV1179" s="36"/>
      <c r="EW1179" s="36"/>
      <c r="EX1179" s="36"/>
      <c r="EY1179" s="36"/>
      <c r="EZ1179" s="36"/>
      <c r="FA1179" s="36"/>
      <c r="FB1179" s="36"/>
      <c r="FC1179" s="36"/>
      <c r="FD1179" s="36"/>
      <c r="FE1179" s="36"/>
      <c r="FF1179" s="36"/>
      <c r="FG1179" s="36"/>
      <c r="FH1179" s="36"/>
      <c r="FI1179" s="36"/>
      <c r="FJ1179" s="36"/>
      <c r="FK1179" s="36"/>
      <c r="FL1179" s="36"/>
      <c r="FM1179" s="36"/>
      <c r="FN1179" s="36"/>
      <c r="FO1179" s="36"/>
      <c r="FP1179" s="36"/>
      <c r="FQ1179" s="36"/>
      <c r="FR1179" s="36"/>
      <c r="FS1179" s="36"/>
      <c r="FT1179" s="36"/>
      <c r="FU1179" s="36"/>
      <c r="FV1179" s="36"/>
      <c r="FW1179" s="36"/>
      <c r="FX1179" s="36"/>
      <c r="FY1179" s="36"/>
      <c r="FZ1179" s="36"/>
      <c r="GA1179" s="36"/>
      <c r="GB1179" s="36"/>
      <c r="GC1179" s="36"/>
      <c r="GD1179" s="36"/>
      <c r="GE1179" s="37"/>
    </row>
    <row r="1180" spans="1:187" s="25" customFormat="1" ht="20.149999999999999" customHeight="1" x14ac:dyDescent="0.35">
      <c r="A1180" s="212"/>
      <c r="B1180" s="214"/>
      <c r="C1180" s="216"/>
      <c r="D1180" s="216"/>
      <c r="E1180" s="218"/>
      <c r="F1180" s="200"/>
      <c r="G1180" s="28" t="s">
        <v>44</v>
      </c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  <c r="BF1180" s="38"/>
      <c r="BG1180" s="38"/>
      <c r="BH1180" s="38"/>
      <c r="BI1180" s="38"/>
      <c r="BJ1180" s="38"/>
      <c r="BK1180" s="38"/>
      <c r="BL1180" s="38"/>
      <c r="BM1180" s="38"/>
      <c r="BN1180" s="38"/>
      <c r="BO1180" s="38"/>
      <c r="BP1180" s="38"/>
      <c r="BQ1180" s="38"/>
      <c r="BR1180" s="38"/>
      <c r="BS1180" s="38"/>
      <c r="BT1180" s="38"/>
      <c r="BU1180" s="38"/>
      <c r="BV1180" s="38"/>
      <c r="BW1180" s="38"/>
      <c r="BX1180" s="38"/>
      <c r="BY1180" s="38"/>
      <c r="BZ1180" s="38"/>
      <c r="CA1180" s="38"/>
      <c r="CB1180" s="38"/>
      <c r="CC1180" s="38"/>
      <c r="CD1180" s="38"/>
      <c r="CE1180" s="38"/>
      <c r="CF1180" s="38"/>
      <c r="CG1180" s="38"/>
      <c r="CH1180" s="38"/>
      <c r="CI1180" s="38"/>
      <c r="CJ1180" s="38"/>
      <c r="CK1180" s="38"/>
      <c r="CL1180" s="38"/>
      <c r="CM1180" s="38"/>
      <c r="CN1180" s="38"/>
      <c r="CO1180" s="38"/>
      <c r="CP1180" s="38"/>
      <c r="CQ1180" s="38"/>
      <c r="CR1180" s="38"/>
      <c r="CS1180" s="38"/>
      <c r="CT1180" s="38"/>
      <c r="CU1180" s="38"/>
      <c r="CV1180" s="38"/>
      <c r="CW1180" s="38"/>
      <c r="CX1180" s="38"/>
      <c r="CY1180" s="38"/>
      <c r="CZ1180" s="38"/>
      <c r="DA1180" s="38"/>
      <c r="DB1180" s="38"/>
      <c r="DC1180" s="38"/>
      <c r="DD1180" s="38"/>
      <c r="DE1180" s="38"/>
      <c r="DF1180" s="38"/>
      <c r="DG1180" s="38"/>
      <c r="DH1180" s="38"/>
      <c r="DI1180" s="38"/>
      <c r="DJ1180" s="38"/>
      <c r="DK1180" s="38"/>
      <c r="DL1180" s="38"/>
      <c r="DM1180" s="38"/>
      <c r="DN1180" s="38"/>
      <c r="DO1180" s="38"/>
      <c r="DP1180" s="38"/>
      <c r="DQ1180" s="38"/>
      <c r="DR1180" s="38"/>
      <c r="DS1180" s="38"/>
      <c r="DT1180" s="38"/>
      <c r="DU1180" s="38"/>
      <c r="DV1180" s="38"/>
      <c r="DW1180" s="38"/>
      <c r="DX1180" s="38"/>
      <c r="DY1180" s="38"/>
      <c r="DZ1180" s="38"/>
      <c r="EA1180" s="38"/>
      <c r="EB1180" s="38"/>
      <c r="EC1180" s="38"/>
      <c r="ED1180" s="38"/>
      <c r="EE1180" s="38"/>
      <c r="EF1180" s="38"/>
      <c r="EG1180" s="38"/>
      <c r="EH1180" s="38"/>
      <c r="EI1180" s="38"/>
      <c r="EJ1180" s="38"/>
      <c r="EK1180" s="38"/>
      <c r="EL1180" s="38"/>
      <c r="EM1180" s="38"/>
      <c r="EN1180" s="38"/>
      <c r="EO1180" s="38"/>
      <c r="EP1180" s="38"/>
      <c r="EQ1180" s="38"/>
      <c r="ER1180" s="38"/>
      <c r="ES1180" s="38"/>
      <c r="ET1180" s="38"/>
      <c r="EU1180" s="38"/>
      <c r="EV1180" s="38"/>
      <c r="EW1180" s="38"/>
      <c r="EX1180" s="38"/>
      <c r="EY1180" s="38"/>
      <c r="EZ1180" s="38"/>
      <c r="FA1180" s="38"/>
      <c r="FB1180" s="38"/>
      <c r="FC1180" s="38"/>
      <c r="FD1180" s="38"/>
      <c r="FE1180" s="38"/>
      <c r="FF1180" s="38"/>
      <c r="FG1180" s="38"/>
      <c r="FH1180" s="38"/>
      <c r="FI1180" s="38"/>
      <c r="FJ1180" s="38"/>
      <c r="FK1180" s="38"/>
      <c r="FL1180" s="38"/>
      <c r="FM1180" s="38"/>
      <c r="FN1180" s="38"/>
      <c r="FO1180" s="38"/>
      <c r="FP1180" s="38"/>
      <c r="FQ1180" s="38"/>
      <c r="FR1180" s="38"/>
      <c r="FS1180" s="38"/>
      <c r="FT1180" s="38"/>
      <c r="FU1180" s="38"/>
      <c r="FV1180" s="38"/>
      <c r="FW1180" s="38"/>
      <c r="FX1180" s="38"/>
      <c r="FY1180" s="38"/>
      <c r="FZ1180" s="38"/>
      <c r="GA1180" s="38"/>
      <c r="GB1180" s="38"/>
      <c r="GC1180" s="38"/>
      <c r="GD1180" s="38"/>
      <c r="GE1180" s="39"/>
    </row>
    <row r="1181" spans="1:187" s="25" customFormat="1" ht="20.149999999999999" customHeight="1" x14ac:dyDescent="0.35">
      <c r="A1181" s="203">
        <f t="shared" ref="A1181" si="934">A1179+1</f>
        <v>583</v>
      </c>
      <c r="B1181" s="205" t="str">
        <f ca="1">HYPERLINK("#"&amp;"PAINEL!"&amp;ADDRESS(ROW(PAINEL!$B$40)+$A1181,2),TRIM(INDIRECT("PAINEL!"&amp;ADDRESS(ROW(PAINEL!$B$40)+$A1181,COLUMN(LANÇAMENTOS!C1177)))))</f>
        <v/>
      </c>
      <c r="C1181" s="207" t="str">
        <f ca="1">TRIM(INDIRECT("PAINEL!"&amp;ADDRESS(ROW(PAINEL!$B$40)+$A1181,COLUMN(LANÇAMENTOS!E1177))))</f>
        <v/>
      </c>
      <c r="D1181" s="207" t="str">
        <f ca="1">TRIM(INDIRECT("PAINEL!"&amp;ADDRESS(ROW(PAINEL!$B$40)+$A1181,COLUMN(LANÇAMENTOS!K1177))))</f>
        <v/>
      </c>
      <c r="E1181" s="209"/>
      <c r="F1181" s="201" t="str">
        <f t="shared" ref="F1181" ca="1" si="935">IF(B1181&lt;&gt;"",E1181+SUM(H1181:GE1181)-SUM(H1182:GE1182),"")</f>
        <v/>
      </c>
      <c r="G1181" s="29" t="s">
        <v>43</v>
      </c>
      <c r="H1181" s="40"/>
      <c r="I1181" s="40"/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  <c r="CH1181" s="40"/>
      <c r="CI1181" s="40"/>
      <c r="CJ1181" s="40"/>
      <c r="CK1181" s="40"/>
      <c r="CL1181" s="40"/>
      <c r="CM1181" s="40"/>
      <c r="CN1181" s="40"/>
      <c r="CO1181" s="40"/>
      <c r="CP1181" s="40"/>
      <c r="CQ1181" s="40"/>
      <c r="CR1181" s="40"/>
      <c r="CS1181" s="40"/>
      <c r="CT1181" s="40"/>
      <c r="CU1181" s="40"/>
      <c r="CV1181" s="40"/>
      <c r="CW1181" s="40"/>
      <c r="CX1181" s="40"/>
      <c r="CY1181" s="40"/>
      <c r="CZ1181" s="40"/>
      <c r="DA1181" s="40"/>
      <c r="DB1181" s="40"/>
      <c r="DC1181" s="40"/>
      <c r="DD1181" s="40"/>
      <c r="DE1181" s="40"/>
      <c r="DF1181" s="40"/>
      <c r="DG1181" s="40"/>
      <c r="DH1181" s="40"/>
      <c r="DI1181" s="40"/>
      <c r="DJ1181" s="40"/>
      <c r="DK1181" s="40"/>
      <c r="DL1181" s="40"/>
      <c r="DM1181" s="40"/>
      <c r="DN1181" s="40"/>
      <c r="DO1181" s="40"/>
      <c r="DP1181" s="40"/>
      <c r="DQ1181" s="40"/>
      <c r="DR1181" s="40"/>
      <c r="DS1181" s="40"/>
      <c r="DT1181" s="40"/>
      <c r="DU1181" s="40"/>
      <c r="DV1181" s="40"/>
      <c r="DW1181" s="40"/>
      <c r="DX1181" s="40"/>
      <c r="DY1181" s="40"/>
      <c r="DZ1181" s="40"/>
      <c r="EA1181" s="40"/>
      <c r="EB1181" s="40"/>
      <c r="EC1181" s="40"/>
      <c r="ED1181" s="40"/>
      <c r="EE1181" s="40"/>
      <c r="EF1181" s="40"/>
      <c r="EG1181" s="40"/>
      <c r="EH1181" s="40"/>
      <c r="EI1181" s="40"/>
      <c r="EJ1181" s="40"/>
      <c r="EK1181" s="40"/>
      <c r="EL1181" s="40"/>
      <c r="EM1181" s="40"/>
      <c r="EN1181" s="40"/>
      <c r="EO1181" s="40"/>
      <c r="EP1181" s="40"/>
      <c r="EQ1181" s="40"/>
      <c r="ER1181" s="40"/>
      <c r="ES1181" s="40"/>
      <c r="ET1181" s="40"/>
      <c r="EU1181" s="40"/>
      <c r="EV1181" s="40"/>
      <c r="EW1181" s="40"/>
      <c r="EX1181" s="40"/>
      <c r="EY1181" s="40"/>
      <c r="EZ1181" s="40"/>
      <c r="FA1181" s="40"/>
      <c r="FB1181" s="40"/>
      <c r="FC1181" s="40"/>
      <c r="FD1181" s="40"/>
      <c r="FE1181" s="40"/>
      <c r="FF1181" s="40"/>
      <c r="FG1181" s="40"/>
      <c r="FH1181" s="40"/>
      <c r="FI1181" s="40"/>
      <c r="FJ1181" s="40"/>
      <c r="FK1181" s="40"/>
      <c r="FL1181" s="40"/>
      <c r="FM1181" s="40"/>
      <c r="FN1181" s="40"/>
      <c r="FO1181" s="40"/>
      <c r="FP1181" s="40"/>
      <c r="FQ1181" s="40"/>
      <c r="FR1181" s="40"/>
      <c r="FS1181" s="40"/>
      <c r="FT1181" s="40"/>
      <c r="FU1181" s="40"/>
      <c r="FV1181" s="40"/>
      <c r="FW1181" s="40"/>
      <c r="FX1181" s="40"/>
      <c r="FY1181" s="40"/>
      <c r="FZ1181" s="40"/>
      <c r="GA1181" s="40"/>
      <c r="GB1181" s="40"/>
      <c r="GC1181" s="40"/>
      <c r="GD1181" s="40"/>
      <c r="GE1181" s="41"/>
    </row>
    <row r="1182" spans="1:187" s="25" customFormat="1" ht="20.149999999999999" customHeight="1" x14ac:dyDescent="0.35">
      <c r="A1182" s="204"/>
      <c r="B1182" s="206"/>
      <c r="C1182" s="208"/>
      <c r="D1182" s="208"/>
      <c r="E1182" s="210"/>
      <c r="F1182" s="202"/>
      <c r="G1182" s="26" t="s">
        <v>44</v>
      </c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F1182" s="35"/>
      <c r="AG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5"/>
      <c r="BA1182" s="35"/>
      <c r="BB1182" s="35"/>
      <c r="BC1182" s="35"/>
      <c r="BD1182" s="35"/>
      <c r="BE1182" s="35"/>
      <c r="BF1182" s="35"/>
      <c r="BG1182" s="35"/>
      <c r="BH1182" s="35"/>
      <c r="BI1182" s="35"/>
      <c r="BJ1182" s="35"/>
      <c r="BK1182" s="35"/>
      <c r="BL1182" s="35"/>
      <c r="BM1182" s="35"/>
      <c r="BN1182" s="35"/>
      <c r="BO1182" s="35"/>
      <c r="BP1182" s="35"/>
      <c r="BQ1182" s="35"/>
      <c r="BR1182" s="35"/>
      <c r="BS1182" s="35"/>
      <c r="BT1182" s="35"/>
      <c r="BU1182" s="35"/>
      <c r="BV1182" s="35"/>
      <c r="BW1182" s="35"/>
      <c r="BX1182" s="35"/>
      <c r="BY1182" s="35"/>
      <c r="BZ1182" s="35"/>
      <c r="CA1182" s="35"/>
      <c r="CB1182" s="35"/>
      <c r="CC1182" s="35"/>
      <c r="CD1182" s="35"/>
      <c r="CE1182" s="35"/>
      <c r="CF1182" s="35"/>
      <c r="CG1182" s="35"/>
      <c r="CH1182" s="35"/>
      <c r="CI1182" s="35"/>
      <c r="CJ1182" s="35"/>
      <c r="CK1182" s="35"/>
      <c r="CL1182" s="35"/>
      <c r="CM1182" s="35"/>
      <c r="CN1182" s="35"/>
      <c r="CO1182" s="35"/>
      <c r="CP1182" s="35"/>
      <c r="CQ1182" s="35"/>
      <c r="CR1182" s="35"/>
      <c r="CS1182" s="35"/>
      <c r="CT1182" s="35"/>
      <c r="CU1182" s="35"/>
      <c r="CV1182" s="35"/>
      <c r="CW1182" s="35"/>
      <c r="CX1182" s="35"/>
      <c r="CY1182" s="35"/>
      <c r="CZ1182" s="35"/>
      <c r="DA1182" s="35"/>
      <c r="DB1182" s="35"/>
      <c r="DC1182" s="35"/>
      <c r="DD1182" s="35"/>
      <c r="DE1182" s="35"/>
      <c r="DF1182" s="35"/>
      <c r="DG1182" s="35"/>
      <c r="DH1182" s="35"/>
      <c r="DI1182" s="35"/>
      <c r="DJ1182" s="35"/>
      <c r="DK1182" s="35"/>
      <c r="DL1182" s="35"/>
      <c r="DM1182" s="35"/>
      <c r="DN1182" s="35"/>
      <c r="DO1182" s="35"/>
      <c r="DP1182" s="35"/>
      <c r="DQ1182" s="35"/>
      <c r="DR1182" s="35"/>
      <c r="DS1182" s="35"/>
      <c r="DT1182" s="35"/>
      <c r="DU1182" s="35"/>
      <c r="DV1182" s="35"/>
      <c r="DW1182" s="35"/>
      <c r="DX1182" s="35"/>
      <c r="DY1182" s="35"/>
      <c r="DZ1182" s="35"/>
      <c r="EA1182" s="35"/>
      <c r="EB1182" s="35"/>
      <c r="EC1182" s="35"/>
      <c r="ED1182" s="35"/>
      <c r="EE1182" s="35"/>
      <c r="EF1182" s="35"/>
      <c r="EG1182" s="35"/>
      <c r="EH1182" s="35"/>
      <c r="EI1182" s="35"/>
      <c r="EJ1182" s="35"/>
      <c r="EK1182" s="35"/>
      <c r="EL1182" s="35"/>
      <c r="EM1182" s="35"/>
      <c r="EN1182" s="35"/>
      <c r="EO1182" s="35"/>
      <c r="EP1182" s="35"/>
      <c r="EQ1182" s="35"/>
      <c r="ER1182" s="35"/>
      <c r="ES1182" s="35"/>
      <c r="ET1182" s="35"/>
      <c r="EU1182" s="35"/>
      <c r="EV1182" s="35"/>
      <c r="EW1182" s="35"/>
      <c r="EX1182" s="35"/>
      <c r="EY1182" s="35"/>
      <c r="EZ1182" s="35"/>
      <c r="FA1182" s="35"/>
      <c r="FB1182" s="35"/>
      <c r="FC1182" s="35"/>
      <c r="FD1182" s="35"/>
      <c r="FE1182" s="35"/>
      <c r="FF1182" s="35"/>
      <c r="FG1182" s="35"/>
      <c r="FH1182" s="35"/>
      <c r="FI1182" s="35"/>
      <c r="FJ1182" s="35"/>
      <c r="FK1182" s="35"/>
      <c r="FL1182" s="35"/>
      <c r="FM1182" s="35"/>
      <c r="FN1182" s="35"/>
      <c r="FO1182" s="35"/>
      <c r="FP1182" s="35"/>
      <c r="FQ1182" s="35"/>
      <c r="FR1182" s="35"/>
      <c r="FS1182" s="35"/>
      <c r="FT1182" s="35"/>
      <c r="FU1182" s="35"/>
      <c r="FV1182" s="35"/>
      <c r="FW1182" s="35"/>
      <c r="FX1182" s="35"/>
      <c r="FY1182" s="35"/>
      <c r="FZ1182" s="35"/>
      <c r="GA1182" s="35"/>
      <c r="GB1182" s="35"/>
      <c r="GC1182" s="35"/>
      <c r="GD1182" s="35"/>
      <c r="GE1182" s="42"/>
    </row>
    <row r="1183" spans="1:187" s="25" customFormat="1" ht="20.149999999999999" customHeight="1" x14ac:dyDescent="0.35">
      <c r="A1183" s="211">
        <f t="shared" si="932"/>
        <v>584</v>
      </c>
      <c r="B1183" s="213" t="str">
        <f ca="1">HYPERLINK("#"&amp;"PAINEL!"&amp;ADDRESS(ROW(PAINEL!$B$40)+$A1183,2),TRIM(INDIRECT("PAINEL!"&amp;ADDRESS(ROW(PAINEL!$B$40)+$A1183,COLUMN(LANÇAMENTOS!C1179)))))</f>
        <v/>
      </c>
      <c r="C1183" s="215" t="str">
        <f ca="1">TRIM(INDIRECT("PAINEL!"&amp;ADDRESS(ROW(PAINEL!$B$40)+$A1183,COLUMN(LANÇAMENTOS!E1179))))</f>
        <v/>
      </c>
      <c r="D1183" s="215" t="str">
        <f ca="1">TRIM(INDIRECT("PAINEL!"&amp;ADDRESS(ROW(PAINEL!$B$40)+$A1183,COLUMN(LANÇAMENTOS!K1179))))</f>
        <v/>
      </c>
      <c r="E1183" s="217"/>
      <c r="F1183" s="199" t="str">
        <f t="shared" ref="F1183" ca="1" si="936">IF(B1183&lt;&gt;"",E1183+SUM(H1183:GE1183)-SUM(H1184:GE1184),"")</f>
        <v/>
      </c>
      <c r="G1183" s="27" t="s">
        <v>43</v>
      </c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F1183" s="36"/>
      <c r="AG1183" s="36"/>
      <c r="AH1183" s="36"/>
      <c r="AI1183" s="36"/>
      <c r="AJ1183" s="36"/>
      <c r="AK1183" s="36"/>
      <c r="AL1183" s="36"/>
      <c r="AM1183" s="36"/>
      <c r="AN1183" s="36"/>
      <c r="AO1183" s="36"/>
      <c r="AP1183" s="36"/>
      <c r="AQ1183" s="36"/>
      <c r="AR1183" s="36"/>
      <c r="AS1183" s="36"/>
      <c r="AT1183" s="36"/>
      <c r="AU1183" s="36"/>
      <c r="AV1183" s="36"/>
      <c r="AW1183" s="36"/>
      <c r="AX1183" s="36"/>
      <c r="AY1183" s="36"/>
      <c r="AZ1183" s="36"/>
      <c r="BA1183" s="36"/>
      <c r="BB1183" s="36"/>
      <c r="BC1183" s="36"/>
      <c r="BD1183" s="36"/>
      <c r="BE1183" s="36"/>
      <c r="BF1183" s="36"/>
      <c r="BG1183" s="36"/>
      <c r="BH1183" s="36"/>
      <c r="BI1183" s="36"/>
      <c r="BJ1183" s="36"/>
      <c r="BK1183" s="36"/>
      <c r="BL1183" s="36"/>
      <c r="BM1183" s="36"/>
      <c r="BN1183" s="36"/>
      <c r="BO1183" s="36"/>
      <c r="BP1183" s="36"/>
      <c r="BQ1183" s="36"/>
      <c r="BR1183" s="36"/>
      <c r="BS1183" s="36"/>
      <c r="BT1183" s="36"/>
      <c r="BU1183" s="36"/>
      <c r="BV1183" s="36"/>
      <c r="BW1183" s="36"/>
      <c r="BX1183" s="36"/>
      <c r="BY1183" s="36"/>
      <c r="BZ1183" s="36"/>
      <c r="CA1183" s="36"/>
      <c r="CB1183" s="36"/>
      <c r="CC1183" s="36"/>
      <c r="CD1183" s="36"/>
      <c r="CE1183" s="36"/>
      <c r="CF1183" s="36"/>
      <c r="CG1183" s="36"/>
      <c r="CH1183" s="36"/>
      <c r="CI1183" s="36"/>
      <c r="CJ1183" s="36"/>
      <c r="CK1183" s="36"/>
      <c r="CL1183" s="36"/>
      <c r="CM1183" s="36"/>
      <c r="CN1183" s="36"/>
      <c r="CO1183" s="36"/>
      <c r="CP1183" s="36"/>
      <c r="CQ1183" s="36"/>
      <c r="CR1183" s="36"/>
      <c r="CS1183" s="36"/>
      <c r="CT1183" s="36"/>
      <c r="CU1183" s="36"/>
      <c r="CV1183" s="36"/>
      <c r="CW1183" s="36"/>
      <c r="CX1183" s="36"/>
      <c r="CY1183" s="36"/>
      <c r="CZ1183" s="36"/>
      <c r="DA1183" s="36"/>
      <c r="DB1183" s="36"/>
      <c r="DC1183" s="36"/>
      <c r="DD1183" s="36"/>
      <c r="DE1183" s="36"/>
      <c r="DF1183" s="36"/>
      <c r="DG1183" s="36"/>
      <c r="DH1183" s="36"/>
      <c r="DI1183" s="36"/>
      <c r="DJ1183" s="36"/>
      <c r="DK1183" s="36"/>
      <c r="DL1183" s="36"/>
      <c r="DM1183" s="36"/>
      <c r="DN1183" s="36"/>
      <c r="DO1183" s="36"/>
      <c r="DP1183" s="36"/>
      <c r="DQ1183" s="36"/>
      <c r="DR1183" s="36"/>
      <c r="DS1183" s="36"/>
      <c r="DT1183" s="36"/>
      <c r="DU1183" s="36"/>
      <c r="DV1183" s="36"/>
      <c r="DW1183" s="36"/>
      <c r="DX1183" s="36"/>
      <c r="DY1183" s="36"/>
      <c r="DZ1183" s="36"/>
      <c r="EA1183" s="36"/>
      <c r="EB1183" s="36"/>
      <c r="EC1183" s="36"/>
      <c r="ED1183" s="36"/>
      <c r="EE1183" s="36"/>
      <c r="EF1183" s="36"/>
      <c r="EG1183" s="36"/>
      <c r="EH1183" s="36"/>
      <c r="EI1183" s="36"/>
      <c r="EJ1183" s="36"/>
      <c r="EK1183" s="36"/>
      <c r="EL1183" s="36"/>
      <c r="EM1183" s="36"/>
      <c r="EN1183" s="36"/>
      <c r="EO1183" s="36"/>
      <c r="EP1183" s="36"/>
      <c r="EQ1183" s="36"/>
      <c r="ER1183" s="36"/>
      <c r="ES1183" s="36"/>
      <c r="ET1183" s="36"/>
      <c r="EU1183" s="36"/>
      <c r="EV1183" s="36"/>
      <c r="EW1183" s="36"/>
      <c r="EX1183" s="36"/>
      <c r="EY1183" s="36"/>
      <c r="EZ1183" s="36"/>
      <c r="FA1183" s="36"/>
      <c r="FB1183" s="36"/>
      <c r="FC1183" s="36"/>
      <c r="FD1183" s="36"/>
      <c r="FE1183" s="36"/>
      <c r="FF1183" s="36"/>
      <c r="FG1183" s="36"/>
      <c r="FH1183" s="36"/>
      <c r="FI1183" s="36"/>
      <c r="FJ1183" s="36"/>
      <c r="FK1183" s="36"/>
      <c r="FL1183" s="36"/>
      <c r="FM1183" s="36"/>
      <c r="FN1183" s="36"/>
      <c r="FO1183" s="36"/>
      <c r="FP1183" s="36"/>
      <c r="FQ1183" s="36"/>
      <c r="FR1183" s="36"/>
      <c r="FS1183" s="36"/>
      <c r="FT1183" s="36"/>
      <c r="FU1183" s="36"/>
      <c r="FV1183" s="36"/>
      <c r="FW1183" s="36"/>
      <c r="FX1183" s="36"/>
      <c r="FY1183" s="36"/>
      <c r="FZ1183" s="36"/>
      <c r="GA1183" s="36"/>
      <c r="GB1183" s="36"/>
      <c r="GC1183" s="36"/>
      <c r="GD1183" s="36"/>
      <c r="GE1183" s="37"/>
    </row>
    <row r="1184" spans="1:187" s="25" customFormat="1" ht="20.149999999999999" customHeight="1" x14ac:dyDescent="0.35">
      <c r="A1184" s="212"/>
      <c r="B1184" s="214"/>
      <c r="C1184" s="216"/>
      <c r="D1184" s="216"/>
      <c r="E1184" s="218"/>
      <c r="F1184" s="200"/>
      <c r="G1184" s="28" t="s">
        <v>44</v>
      </c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  <c r="BG1184" s="38"/>
      <c r="BH1184" s="38"/>
      <c r="BI1184" s="38"/>
      <c r="BJ1184" s="38"/>
      <c r="BK1184" s="38"/>
      <c r="BL1184" s="38"/>
      <c r="BM1184" s="38"/>
      <c r="BN1184" s="38"/>
      <c r="BO1184" s="38"/>
      <c r="BP1184" s="38"/>
      <c r="BQ1184" s="38"/>
      <c r="BR1184" s="38"/>
      <c r="BS1184" s="38"/>
      <c r="BT1184" s="38"/>
      <c r="BU1184" s="38"/>
      <c r="BV1184" s="38"/>
      <c r="BW1184" s="38"/>
      <c r="BX1184" s="38"/>
      <c r="BY1184" s="38"/>
      <c r="BZ1184" s="38"/>
      <c r="CA1184" s="38"/>
      <c r="CB1184" s="38"/>
      <c r="CC1184" s="38"/>
      <c r="CD1184" s="38"/>
      <c r="CE1184" s="38"/>
      <c r="CF1184" s="38"/>
      <c r="CG1184" s="38"/>
      <c r="CH1184" s="38"/>
      <c r="CI1184" s="38"/>
      <c r="CJ1184" s="38"/>
      <c r="CK1184" s="38"/>
      <c r="CL1184" s="38"/>
      <c r="CM1184" s="38"/>
      <c r="CN1184" s="38"/>
      <c r="CO1184" s="38"/>
      <c r="CP1184" s="38"/>
      <c r="CQ1184" s="38"/>
      <c r="CR1184" s="38"/>
      <c r="CS1184" s="38"/>
      <c r="CT1184" s="38"/>
      <c r="CU1184" s="38"/>
      <c r="CV1184" s="38"/>
      <c r="CW1184" s="38"/>
      <c r="CX1184" s="38"/>
      <c r="CY1184" s="38"/>
      <c r="CZ1184" s="38"/>
      <c r="DA1184" s="38"/>
      <c r="DB1184" s="38"/>
      <c r="DC1184" s="38"/>
      <c r="DD1184" s="38"/>
      <c r="DE1184" s="38"/>
      <c r="DF1184" s="38"/>
      <c r="DG1184" s="38"/>
      <c r="DH1184" s="38"/>
      <c r="DI1184" s="38"/>
      <c r="DJ1184" s="38"/>
      <c r="DK1184" s="38"/>
      <c r="DL1184" s="38"/>
      <c r="DM1184" s="38"/>
      <c r="DN1184" s="38"/>
      <c r="DO1184" s="38"/>
      <c r="DP1184" s="38"/>
      <c r="DQ1184" s="38"/>
      <c r="DR1184" s="38"/>
      <c r="DS1184" s="38"/>
      <c r="DT1184" s="38"/>
      <c r="DU1184" s="38"/>
      <c r="DV1184" s="38"/>
      <c r="DW1184" s="38"/>
      <c r="DX1184" s="38"/>
      <c r="DY1184" s="38"/>
      <c r="DZ1184" s="38"/>
      <c r="EA1184" s="38"/>
      <c r="EB1184" s="38"/>
      <c r="EC1184" s="38"/>
      <c r="ED1184" s="38"/>
      <c r="EE1184" s="38"/>
      <c r="EF1184" s="38"/>
      <c r="EG1184" s="38"/>
      <c r="EH1184" s="38"/>
      <c r="EI1184" s="38"/>
      <c r="EJ1184" s="38"/>
      <c r="EK1184" s="38"/>
      <c r="EL1184" s="38"/>
      <c r="EM1184" s="38"/>
      <c r="EN1184" s="38"/>
      <c r="EO1184" s="38"/>
      <c r="EP1184" s="38"/>
      <c r="EQ1184" s="38"/>
      <c r="ER1184" s="38"/>
      <c r="ES1184" s="38"/>
      <c r="ET1184" s="38"/>
      <c r="EU1184" s="38"/>
      <c r="EV1184" s="38"/>
      <c r="EW1184" s="38"/>
      <c r="EX1184" s="38"/>
      <c r="EY1184" s="38"/>
      <c r="EZ1184" s="38"/>
      <c r="FA1184" s="38"/>
      <c r="FB1184" s="38"/>
      <c r="FC1184" s="38"/>
      <c r="FD1184" s="38"/>
      <c r="FE1184" s="38"/>
      <c r="FF1184" s="38"/>
      <c r="FG1184" s="38"/>
      <c r="FH1184" s="38"/>
      <c r="FI1184" s="38"/>
      <c r="FJ1184" s="38"/>
      <c r="FK1184" s="38"/>
      <c r="FL1184" s="38"/>
      <c r="FM1184" s="38"/>
      <c r="FN1184" s="38"/>
      <c r="FO1184" s="38"/>
      <c r="FP1184" s="38"/>
      <c r="FQ1184" s="38"/>
      <c r="FR1184" s="38"/>
      <c r="FS1184" s="38"/>
      <c r="FT1184" s="38"/>
      <c r="FU1184" s="38"/>
      <c r="FV1184" s="38"/>
      <c r="FW1184" s="38"/>
      <c r="FX1184" s="38"/>
      <c r="FY1184" s="38"/>
      <c r="FZ1184" s="38"/>
      <c r="GA1184" s="38"/>
      <c r="GB1184" s="38"/>
      <c r="GC1184" s="38"/>
      <c r="GD1184" s="38"/>
      <c r="GE1184" s="39"/>
    </row>
    <row r="1185" spans="1:187" s="25" customFormat="1" ht="20.149999999999999" customHeight="1" x14ac:dyDescent="0.35">
      <c r="A1185" s="203">
        <f t="shared" ref="A1185" si="937">A1183+1</f>
        <v>585</v>
      </c>
      <c r="B1185" s="205" t="str">
        <f ca="1">HYPERLINK("#"&amp;"PAINEL!"&amp;ADDRESS(ROW(PAINEL!$B$40)+$A1185,2),TRIM(INDIRECT("PAINEL!"&amp;ADDRESS(ROW(PAINEL!$B$40)+$A1185,COLUMN(LANÇAMENTOS!C1181)))))</f>
        <v/>
      </c>
      <c r="C1185" s="207" t="str">
        <f ca="1">TRIM(INDIRECT("PAINEL!"&amp;ADDRESS(ROW(PAINEL!$B$40)+$A1185,COLUMN(LANÇAMENTOS!E1181))))</f>
        <v/>
      </c>
      <c r="D1185" s="207" t="str">
        <f ca="1">TRIM(INDIRECT("PAINEL!"&amp;ADDRESS(ROW(PAINEL!$B$40)+$A1185,COLUMN(LANÇAMENTOS!K1181))))</f>
        <v/>
      </c>
      <c r="E1185" s="209"/>
      <c r="F1185" s="201" t="str">
        <f t="shared" ref="F1185" ca="1" si="938">IF(B1185&lt;&gt;"",E1185+SUM(H1185:GE1185)-SUM(H1186:GE1186),"")</f>
        <v/>
      </c>
      <c r="G1185" s="29" t="s">
        <v>43</v>
      </c>
      <c r="H1185" s="40"/>
      <c r="I1185" s="40"/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  <c r="CH1185" s="40"/>
      <c r="CI1185" s="40"/>
      <c r="CJ1185" s="40"/>
      <c r="CK1185" s="40"/>
      <c r="CL1185" s="40"/>
      <c r="CM1185" s="40"/>
      <c r="CN1185" s="40"/>
      <c r="CO1185" s="40"/>
      <c r="CP1185" s="40"/>
      <c r="CQ1185" s="40"/>
      <c r="CR1185" s="40"/>
      <c r="CS1185" s="40"/>
      <c r="CT1185" s="40"/>
      <c r="CU1185" s="40"/>
      <c r="CV1185" s="40"/>
      <c r="CW1185" s="40"/>
      <c r="CX1185" s="40"/>
      <c r="CY1185" s="40"/>
      <c r="CZ1185" s="40"/>
      <c r="DA1185" s="40"/>
      <c r="DB1185" s="40"/>
      <c r="DC1185" s="40"/>
      <c r="DD1185" s="40"/>
      <c r="DE1185" s="40"/>
      <c r="DF1185" s="40"/>
      <c r="DG1185" s="40"/>
      <c r="DH1185" s="40"/>
      <c r="DI1185" s="40"/>
      <c r="DJ1185" s="40"/>
      <c r="DK1185" s="40"/>
      <c r="DL1185" s="40"/>
      <c r="DM1185" s="40"/>
      <c r="DN1185" s="40"/>
      <c r="DO1185" s="40"/>
      <c r="DP1185" s="40"/>
      <c r="DQ1185" s="40"/>
      <c r="DR1185" s="40"/>
      <c r="DS1185" s="40"/>
      <c r="DT1185" s="40"/>
      <c r="DU1185" s="40"/>
      <c r="DV1185" s="40"/>
      <c r="DW1185" s="40"/>
      <c r="DX1185" s="40"/>
      <c r="DY1185" s="40"/>
      <c r="DZ1185" s="40"/>
      <c r="EA1185" s="40"/>
      <c r="EB1185" s="40"/>
      <c r="EC1185" s="40"/>
      <c r="ED1185" s="40"/>
      <c r="EE1185" s="40"/>
      <c r="EF1185" s="40"/>
      <c r="EG1185" s="40"/>
      <c r="EH1185" s="40"/>
      <c r="EI1185" s="40"/>
      <c r="EJ1185" s="40"/>
      <c r="EK1185" s="40"/>
      <c r="EL1185" s="40"/>
      <c r="EM1185" s="40"/>
      <c r="EN1185" s="40"/>
      <c r="EO1185" s="40"/>
      <c r="EP1185" s="40"/>
      <c r="EQ1185" s="40"/>
      <c r="ER1185" s="40"/>
      <c r="ES1185" s="40"/>
      <c r="ET1185" s="40"/>
      <c r="EU1185" s="40"/>
      <c r="EV1185" s="40"/>
      <c r="EW1185" s="40"/>
      <c r="EX1185" s="40"/>
      <c r="EY1185" s="40"/>
      <c r="EZ1185" s="40"/>
      <c r="FA1185" s="40"/>
      <c r="FB1185" s="40"/>
      <c r="FC1185" s="40"/>
      <c r="FD1185" s="40"/>
      <c r="FE1185" s="40"/>
      <c r="FF1185" s="40"/>
      <c r="FG1185" s="40"/>
      <c r="FH1185" s="40"/>
      <c r="FI1185" s="40"/>
      <c r="FJ1185" s="40"/>
      <c r="FK1185" s="40"/>
      <c r="FL1185" s="40"/>
      <c r="FM1185" s="40"/>
      <c r="FN1185" s="40"/>
      <c r="FO1185" s="40"/>
      <c r="FP1185" s="40"/>
      <c r="FQ1185" s="40"/>
      <c r="FR1185" s="40"/>
      <c r="FS1185" s="40"/>
      <c r="FT1185" s="40"/>
      <c r="FU1185" s="40"/>
      <c r="FV1185" s="40"/>
      <c r="FW1185" s="40"/>
      <c r="FX1185" s="40"/>
      <c r="FY1185" s="40"/>
      <c r="FZ1185" s="40"/>
      <c r="GA1185" s="40"/>
      <c r="GB1185" s="40"/>
      <c r="GC1185" s="40"/>
      <c r="GD1185" s="40"/>
      <c r="GE1185" s="41"/>
    </row>
    <row r="1186" spans="1:187" s="25" customFormat="1" ht="20.149999999999999" customHeight="1" x14ac:dyDescent="0.35">
      <c r="A1186" s="204"/>
      <c r="B1186" s="206"/>
      <c r="C1186" s="208"/>
      <c r="D1186" s="208"/>
      <c r="E1186" s="210"/>
      <c r="F1186" s="202"/>
      <c r="G1186" s="26" t="s">
        <v>44</v>
      </c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F1186" s="35"/>
      <c r="AG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  <c r="AX1186" s="35"/>
      <c r="AY1186" s="35"/>
      <c r="AZ1186" s="35"/>
      <c r="BA1186" s="35"/>
      <c r="BB1186" s="35"/>
      <c r="BC1186" s="35"/>
      <c r="BD1186" s="35"/>
      <c r="BE1186" s="35"/>
      <c r="BF1186" s="35"/>
      <c r="BG1186" s="35"/>
      <c r="BH1186" s="35"/>
      <c r="BI1186" s="35"/>
      <c r="BJ1186" s="35"/>
      <c r="BK1186" s="35"/>
      <c r="BL1186" s="35"/>
      <c r="BM1186" s="35"/>
      <c r="BN1186" s="35"/>
      <c r="BO1186" s="35"/>
      <c r="BP1186" s="35"/>
      <c r="BQ1186" s="35"/>
      <c r="BR1186" s="35"/>
      <c r="BS1186" s="35"/>
      <c r="BT1186" s="35"/>
      <c r="BU1186" s="35"/>
      <c r="BV1186" s="35"/>
      <c r="BW1186" s="35"/>
      <c r="BX1186" s="35"/>
      <c r="BY1186" s="35"/>
      <c r="BZ1186" s="35"/>
      <c r="CA1186" s="35"/>
      <c r="CB1186" s="35"/>
      <c r="CC1186" s="35"/>
      <c r="CD1186" s="35"/>
      <c r="CE1186" s="35"/>
      <c r="CF1186" s="35"/>
      <c r="CG1186" s="35"/>
      <c r="CH1186" s="35"/>
      <c r="CI1186" s="35"/>
      <c r="CJ1186" s="35"/>
      <c r="CK1186" s="35"/>
      <c r="CL1186" s="35"/>
      <c r="CM1186" s="35"/>
      <c r="CN1186" s="35"/>
      <c r="CO1186" s="35"/>
      <c r="CP1186" s="35"/>
      <c r="CQ1186" s="35"/>
      <c r="CR1186" s="35"/>
      <c r="CS1186" s="35"/>
      <c r="CT1186" s="35"/>
      <c r="CU1186" s="35"/>
      <c r="CV1186" s="35"/>
      <c r="CW1186" s="35"/>
      <c r="CX1186" s="35"/>
      <c r="CY1186" s="35"/>
      <c r="CZ1186" s="35"/>
      <c r="DA1186" s="35"/>
      <c r="DB1186" s="35"/>
      <c r="DC1186" s="35"/>
      <c r="DD1186" s="35"/>
      <c r="DE1186" s="35"/>
      <c r="DF1186" s="35"/>
      <c r="DG1186" s="35"/>
      <c r="DH1186" s="35"/>
      <c r="DI1186" s="35"/>
      <c r="DJ1186" s="35"/>
      <c r="DK1186" s="35"/>
      <c r="DL1186" s="35"/>
      <c r="DM1186" s="35"/>
      <c r="DN1186" s="35"/>
      <c r="DO1186" s="35"/>
      <c r="DP1186" s="35"/>
      <c r="DQ1186" s="35"/>
      <c r="DR1186" s="35"/>
      <c r="DS1186" s="35"/>
      <c r="DT1186" s="35"/>
      <c r="DU1186" s="35"/>
      <c r="DV1186" s="35"/>
      <c r="DW1186" s="35"/>
      <c r="DX1186" s="35"/>
      <c r="DY1186" s="35"/>
      <c r="DZ1186" s="35"/>
      <c r="EA1186" s="35"/>
      <c r="EB1186" s="35"/>
      <c r="EC1186" s="35"/>
      <c r="ED1186" s="35"/>
      <c r="EE1186" s="35"/>
      <c r="EF1186" s="35"/>
      <c r="EG1186" s="35"/>
      <c r="EH1186" s="35"/>
      <c r="EI1186" s="35"/>
      <c r="EJ1186" s="35"/>
      <c r="EK1186" s="35"/>
      <c r="EL1186" s="35"/>
      <c r="EM1186" s="35"/>
      <c r="EN1186" s="35"/>
      <c r="EO1186" s="35"/>
      <c r="EP1186" s="35"/>
      <c r="EQ1186" s="35"/>
      <c r="ER1186" s="35"/>
      <c r="ES1186" s="35"/>
      <c r="ET1186" s="35"/>
      <c r="EU1186" s="35"/>
      <c r="EV1186" s="35"/>
      <c r="EW1186" s="35"/>
      <c r="EX1186" s="35"/>
      <c r="EY1186" s="35"/>
      <c r="EZ1186" s="35"/>
      <c r="FA1186" s="35"/>
      <c r="FB1186" s="35"/>
      <c r="FC1186" s="35"/>
      <c r="FD1186" s="35"/>
      <c r="FE1186" s="35"/>
      <c r="FF1186" s="35"/>
      <c r="FG1186" s="35"/>
      <c r="FH1186" s="35"/>
      <c r="FI1186" s="35"/>
      <c r="FJ1186" s="35"/>
      <c r="FK1186" s="35"/>
      <c r="FL1186" s="35"/>
      <c r="FM1186" s="35"/>
      <c r="FN1186" s="35"/>
      <c r="FO1186" s="35"/>
      <c r="FP1186" s="35"/>
      <c r="FQ1186" s="35"/>
      <c r="FR1186" s="35"/>
      <c r="FS1186" s="35"/>
      <c r="FT1186" s="35"/>
      <c r="FU1186" s="35"/>
      <c r="FV1186" s="35"/>
      <c r="FW1186" s="35"/>
      <c r="FX1186" s="35"/>
      <c r="FY1186" s="35"/>
      <c r="FZ1186" s="35"/>
      <c r="GA1186" s="35"/>
      <c r="GB1186" s="35"/>
      <c r="GC1186" s="35"/>
      <c r="GD1186" s="35"/>
      <c r="GE1186" s="42"/>
    </row>
    <row r="1187" spans="1:187" s="25" customFormat="1" ht="20.149999999999999" customHeight="1" x14ac:dyDescent="0.35">
      <c r="A1187" s="211">
        <f t="shared" si="932"/>
        <v>586</v>
      </c>
      <c r="B1187" s="213" t="str">
        <f ca="1">HYPERLINK("#"&amp;"PAINEL!"&amp;ADDRESS(ROW(PAINEL!$B$40)+$A1187,2),TRIM(INDIRECT("PAINEL!"&amp;ADDRESS(ROW(PAINEL!$B$40)+$A1187,COLUMN(LANÇAMENTOS!C1183)))))</f>
        <v/>
      </c>
      <c r="C1187" s="215" t="str">
        <f ca="1">TRIM(INDIRECT("PAINEL!"&amp;ADDRESS(ROW(PAINEL!$B$40)+$A1187,COLUMN(LANÇAMENTOS!E1183))))</f>
        <v/>
      </c>
      <c r="D1187" s="215" t="str">
        <f ca="1">TRIM(INDIRECT("PAINEL!"&amp;ADDRESS(ROW(PAINEL!$B$40)+$A1187,COLUMN(LANÇAMENTOS!K1183))))</f>
        <v/>
      </c>
      <c r="E1187" s="217"/>
      <c r="F1187" s="199" t="str">
        <f t="shared" ref="F1187" ca="1" si="939">IF(B1187&lt;&gt;"",E1187+SUM(H1187:GE1187)-SUM(H1188:GE1188),"")</f>
        <v/>
      </c>
      <c r="G1187" s="27" t="s">
        <v>43</v>
      </c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F1187" s="36"/>
      <c r="AG1187" s="36"/>
      <c r="AH1187" s="36"/>
      <c r="AI1187" s="36"/>
      <c r="AJ1187" s="36"/>
      <c r="AK1187" s="36"/>
      <c r="AL1187" s="36"/>
      <c r="AM1187" s="36"/>
      <c r="AN1187" s="36"/>
      <c r="AO1187" s="36"/>
      <c r="AP1187" s="36"/>
      <c r="AQ1187" s="36"/>
      <c r="AR1187" s="36"/>
      <c r="AS1187" s="36"/>
      <c r="AT1187" s="36"/>
      <c r="AU1187" s="36"/>
      <c r="AV1187" s="36"/>
      <c r="AW1187" s="36"/>
      <c r="AX1187" s="36"/>
      <c r="AY1187" s="36"/>
      <c r="AZ1187" s="36"/>
      <c r="BA1187" s="36"/>
      <c r="BB1187" s="36"/>
      <c r="BC1187" s="36"/>
      <c r="BD1187" s="36"/>
      <c r="BE1187" s="36"/>
      <c r="BF1187" s="36"/>
      <c r="BG1187" s="36"/>
      <c r="BH1187" s="36"/>
      <c r="BI1187" s="36"/>
      <c r="BJ1187" s="36"/>
      <c r="BK1187" s="36"/>
      <c r="BL1187" s="36"/>
      <c r="BM1187" s="36"/>
      <c r="BN1187" s="36"/>
      <c r="BO1187" s="36"/>
      <c r="BP1187" s="36"/>
      <c r="BQ1187" s="36"/>
      <c r="BR1187" s="36"/>
      <c r="BS1187" s="36"/>
      <c r="BT1187" s="36"/>
      <c r="BU1187" s="36"/>
      <c r="BV1187" s="36"/>
      <c r="BW1187" s="36"/>
      <c r="BX1187" s="36"/>
      <c r="BY1187" s="36"/>
      <c r="BZ1187" s="36"/>
      <c r="CA1187" s="36"/>
      <c r="CB1187" s="36"/>
      <c r="CC1187" s="36"/>
      <c r="CD1187" s="36"/>
      <c r="CE1187" s="36"/>
      <c r="CF1187" s="36"/>
      <c r="CG1187" s="36"/>
      <c r="CH1187" s="36"/>
      <c r="CI1187" s="36"/>
      <c r="CJ1187" s="36"/>
      <c r="CK1187" s="36"/>
      <c r="CL1187" s="36"/>
      <c r="CM1187" s="36"/>
      <c r="CN1187" s="36"/>
      <c r="CO1187" s="36"/>
      <c r="CP1187" s="36"/>
      <c r="CQ1187" s="36"/>
      <c r="CR1187" s="36"/>
      <c r="CS1187" s="36"/>
      <c r="CT1187" s="36"/>
      <c r="CU1187" s="36"/>
      <c r="CV1187" s="36"/>
      <c r="CW1187" s="36"/>
      <c r="CX1187" s="36"/>
      <c r="CY1187" s="36"/>
      <c r="CZ1187" s="36"/>
      <c r="DA1187" s="36"/>
      <c r="DB1187" s="36"/>
      <c r="DC1187" s="36"/>
      <c r="DD1187" s="36"/>
      <c r="DE1187" s="36"/>
      <c r="DF1187" s="36"/>
      <c r="DG1187" s="36"/>
      <c r="DH1187" s="36"/>
      <c r="DI1187" s="36"/>
      <c r="DJ1187" s="36"/>
      <c r="DK1187" s="36"/>
      <c r="DL1187" s="36"/>
      <c r="DM1187" s="36"/>
      <c r="DN1187" s="36"/>
      <c r="DO1187" s="36"/>
      <c r="DP1187" s="36"/>
      <c r="DQ1187" s="36"/>
      <c r="DR1187" s="36"/>
      <c r="DS1187" s="36"/>
      <c r="DT1187" s="36"/>
      <c r="DU1187" s="36"/>
      <c r="DV1187" s="36"/>
      <c r="DW1187" s="36"/>
      <c r="DX1187" s="36"/>
      <c r="DY1187" s="36"/>
      <c r="DZ1187" s="36"/>
      <c r="EA1187" s="36"/>
      <c r="EB1187" s="36"/>
      <c r="EC1187" s="36"/>
      <c r="ED1187" s="36"/>
      <c r="EE1187" s="36"/>
      <c r="EF1187" s="36"/>
      <c r="EG1187" s="36"/>
      <c r="EH1187" s="36"/>
      <c r="EI1187" s="36"/>
      <c r="EJ1187" s="36"/>
      <c r="EK1187" s="36"/>
      <c r="EL1187" s="36"/>
      <c r="EM1187" s="36"/>
      <c r="EN1187" s="36"/>
      <c r="EO1187" s="36"/>
      <c r="EP1187" s="36"/>
      <c r="EQ1187" s="36"/>
      <c r="ER1187" s="36"/>
      <c r="ES1187" s="36"/>
      <c r="ET1187" s="36"/>
      <c r="EU1187" s="36"/>
      <c r="EV1187" s="36"/>
      <c r="EW1187" s="36"/>
      <c r="EX1187" s="36"/>
      <c r="EY1187" s="36"/>
      <c r="EZ1187" s="36"/>
      <c r="FA1187" s="36"/>
      <c r="FB1187" s="36"/>
      <c r="FC1187" s="36"/>
      <c r="FD1187" s="36"/>
      <c r="FE1187" s="36"/>
      <c r="FF1187" s="36"/>
      <c r="FG1187" s="36"/>
      <c r="FH1187" s="36"/>
      <c r="FI1187" s="36"/>
      <c r="FJ1187" s="36"/>
      <c r="FK1187" s="36"/>
      <c r="FL1187" s="36"/>
      <c r="FM1187" s="36"/>
      <c r="FN1187" s="36"/>
      <c r="FO1187" s="36"/>
      <c r="FP1187" s="36"/>
      <c r="FQ1187" s="36"/>
      <c r="FR1187" s="36"/>
      <c r="FS1187" s="36"/>
      <c r="FT1187" s="36"/>
      <c r="FU1187" s="36"/>
      <c r="FV1187" s="36"/>
      <c r="FW1187" s="36"/>
      <c r="FX1187" s="36"/>
      <c r="FY1187" s="36"/>
      <c r="FZ1187" s="36"/>
      <c r="GA1187" s="36"/>
      <c r="GB1187" s="36"/>
      <c r="GC1187" s="36"/>
      <c r="GD1187" s="36"/>
      <c r="GE1187" s="37"/>
    </row>
    <row r="1188" spans="1:187" s="25" customFormat="1" ht="20.149999999999999" customHeight="1" x14ac:dyDescent="0.35">
      <c r="A1188" s="212"/>
      <c r="B1188" s="214"/>
      <c r="C1188" s="216"/>
      <c r="D1188" s="216"/>
      <c r="E1188" s="218"/>
      <c r="F1188" s="200"/>
      <c r="G1188" s="28" t="s">
        <v>44</v>
      </c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  <c r="AL1188" s="38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  <c r="BF1188" s="38"/>
      <c r="BG1188" s="38"/>
      <c r="BH1188" s="38"/>
      <c r="BI1188" s="38"/>
      <c r="BJ1188" s="38"/>
      <c r="BK1188" s="38"/>
      <c r="BL1188" s="38"/>
      <c r="BM1188" s="38"/>
      <c r="BN1188" s="38"/>
      <c r="BO1188" s="38"/>
      <c r="BP1188" s="38"/>
      <c r="BQ1188" s="38"/>
      <c r="BR1188" s="38"/>
      <c r="BS1188" s="38"/>
      <c r="BT1188" s="38"/>
      <c r="BU1188" s="38"/>
      <c r="BV1188" s="38"/>
      <c r="BW1188" s="38"/>
      <c r="BX1188" s="38"/>
      <c r="BY1188" s="38"/>
      <c r="BZ1188" s="38"/>
      <c r="CA1188" s="38"/>
      <c r="CB1188" s="38"/>
      <c r="CC1188" s="38"/>
      <c r="CD1188" s="38"/>
      <c r="CE1188" s="38"/>
      <c r="CF1188" s="38"/>
      <c r="CG1188" s="38"/>
      <c r="CH1188" s="38"/>
      <c r="CI1188" s="38"/>
      <c r="CJ1188" s="38"/>
      <c r="CK1188" s="38"/>
      <c r="CL1188" s="38"/>
      <c r="CM1188" s="38"/>
      <c r="CN1188" s="38"/>
      <c r="CO1188" s="38"/>
      <c r="CP1188" s="38"/>
      <c r="CQ1188" s="38"/>
      <c r="CR1188" s="38"/>
      <c r="CS1188" s="38"/>
      <c r="CT1188" s="38"/>
      <c r="CU1188" s="38"/>
      <c r="CV1188" s="38"/>
      <c r="CW1188" s="38"/>
      <c r="CX1188" s="38"/>
      <c r="CY1188" s="38"/>
      <c r="CZ1188" s="38"/>
      <c r="DA1188" s="38"/>
      <c r="DB1188" s="38"/>
      <c r="DC1188" s="38"/>
      <c r="DD1188" s="38"/>
      <c r="DE1188" s="38"/>
      <c r="DF1188" s="38"/>
      <c r="DG1188" s="38"/>
      <c r="DH1188" s="38"/>
      <c r="DI1188" s="38"/>
      <c r="DJ1188" s="38"/>
      <c r="DK1188" s="38"/>
      <c r="DL1188" s="38"/>
      <c r="DM1188" s="38"/>
      <c r="DN1188" s="38"/>
      <c r="DO1188" s="38"/>
      <c r="DP1188" s="38"/>
      <c r="DQ1188" s="38"/>
      <c r="DR1188" s="38"/>
      <c r="DS1188" s="38"/>
      <c r="DT1188" s="38"/>
      <c r="DU1188" s="38"/>
      <c r="DV1188" s="38"/>
      <c r="DW1188" s="38"/>
      <c r="DX1188" s="38"/>
      <c r="DY1188" s="38"/>
      <c r="DZ1188" s="38"/>
      <c r="EA1188" s="38"/>
      <c r="EB1188" s="38"/>
      <c r="EC1188" s="38"/>
      <c r="ED1188" s="38"/>
      <c r="EE1188" s="38"/>
      <c r="EF1188" s="38"/>
      <c r="EG1188" s="38"/>
      <c r="EH1188" s="38"/>
      <c r="EI1188" s="38"/>
      <c r="EJ1188" s="38"/>
      <c r="EK1188" s="38"/>
      <c r="EL1188" s="38"/>
      <c r="EM1188" s="38"/>
      <c r="EN1188" s="38"/>
      <c r="EO1188" s="38"/>
      <c r="EP1188" s="38"/>
      <c r="EQ1188" s="38"/>
      <c r="ER1188" s="38"/>
      <c r="ES1188" s="38"/>
      <c r="ET1188" s="38"/>
      <c r="EU1188" s="38"/>
      <c r="EV1188" s="38"/>
      <c r="EW1188" s="38"/>
      <c r="EX1188" s="38"/>
      <c r="EY1188" s="38"/>
      <c r="EZ1188" s="38"/>
      <c r="FA1188" s="38"/>
      <c r="FB1188" s="38"/>
      <c r="FC1188" s="38"/>
      <c r="FD1188" s="38"/>
      <c r="FE1188" s="38"/>
      <c r="FF1188" s="38"/>
      <c r="FG1188" s="38"/>
      <c r="FH1188" s="38"/>
      <c r="FI1188" s="38"/>
      <c r="FJ1188" s="38"/>
      <c r="FK1188" s="38"/>
      <c r="FL1188" s="38"/>
      <c r="FM1188" s="38"/>
      <c r="FN1188" s="38"/>
      <c r="FO1188" s="38"/>
      <c r="FP1188" s="38"/>
      <c r="FQ1188" s="38"/>
      <c r="FR1188" s="38"/>
      <c r="FS1188" s="38"/>
      <c r="FT1188" s="38"/>
      <c r="FU1188" s="38"/>
      <c r="FV1188" s="38"/>
      <c r="FW1188" s="38"/>
      <c r="FX1188" s="38"/>
      <c r="FY1188" s="38"/>
      <c r="FZ1188" s="38"/>
      <c r="GA1188" s="38"/>
      <c r="GB1188" s="38"/>
      <c r="GC1188" s="38"/>
      <c r="GD1188" s="38"/>
      <c r="GE1188" s="39"/>
    </row>
    <row r="1189" spans="1:187" s="25" customFormat="1" ht="20.149999999999999" customHeight="1" x14ac:dyDescent="0.35">
      <c r="A1189" s="203">
        <f t="shared" ref="A1189" si="940">A1187+1</f>
        <v>587</v>
      </c>
      <c r="B1189" s="205" t="str">
        <f ca="1">HYPERLINK("#"&amp;"PAINEL!"&amp;ADDRESS(ROW(PAINEL!$B$40)+$A1189,2),TRIM(INDIRECT("PAINEL!"&amp;ADDRESS(ROW(PAINEL!$B$40)+$A1189,COLUMN(LANÇAMENTOS!C1185)))))</f>
        <v/>
      </c>
      <c r="C1189" s="207" t="str">
        <f ca="1">TRIM(INDIRECT("PAINEL!"&amp;ADDRESS(ROW(PAINEL!$B$40)+$A1189,COLUMN(LANÇAMENTOS!E1185))))</f>
        <v/>
      </c>
      <c r="D1189" s="207" t="str">
        <f ca="1">TRIM(INDIRECT("PAINEL!"&amp;ADDRESS(ROW(PAINEL!$B$40)+$A1189,COLUMN(LANÇAMENTOS!K1185))))</f>
        <v/>
      </c>
      <c r="E1189" s="209"/>
      <c r="F1189" s="201" t="str">
        <f t="shared" ref="F1189" ca="1" si="941">IF(B1189&lt;&gt;"",E1189+SUM(H1189:GE1189)-SUM(H1190:GE1190),"")</f>
        <v/>
      </c>
      <c r="G1189" s="29" t="s">
        <v>43</v>
      </c>
      <c r="H1189" s="40"/>
      <c r="I1189" s="40"/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  <c r="CH1189" s="40"/>
      <c r="CI1189" s="40"/>
      <c r="CJ1189" s="40"/>
      <c r="CK1189" s="40"/>
      <c r="CL1189" s="40"/>
      <c r="CM1189" s="40"/>
      <c r="CN1189" s="40"/>
      <c r="CO1189" s="40"/>
      <c r="CP1189" s="40"/>
      <c r="CQ1189" s="40"/>
      <c r="CR1189" s="40"/>
      <c r="CS1189" s="40"/>
      <c r="CT1189" s="40"/>
      <c r="CU1189" s="40"/>
      <c r="CV1189" s="40"/>
      <c r="CW1189" s="40"/>
      <c r="CX1189" s="40"/>
      <c r="CY1189" s="40"/>
      <c r="CZ1189" s="40"/>
      <c r="DA1189" s="40"/>
      <c r="DB1189" s="40"/>
      <c r="DC1189" s="40"/>
      <c r="DD1189" s="40"/>
      <c r="DE1189" s="40"/>
      <c r="DF1189" s="40"/>
      <c r="DG1189" s="40"/>
      <c r="DH1189" s="40"/>
      <c r="DI1189" s="40"/>
      <c r="DJ1189" s="40"/>
      <c r="DK1189" s="40"/>
      <c r="DL1189" s="40"/>
      <c r="DM1189" s="40"/>
      <c r="DN1189" s="40"/>
      <c r="DO1189" s="40"/>
      <c r="DP1189" s="40"/>
      <c r="DQ1189" s="40"/>
      <c r="DR1189" s="40"/>
      <c r="DS1189" s="40"/>
      <c r="DT1189" s="40"/>
      <c r="DU1189" s="40"/>
      <c r="DV1189" s="40"/>
      <c r="DW1189" s="40"/>
      <c r="DX1189" s="40"/>
      <c r="DY1189" s="40"/>
      <c r="DZ1189" s="40"/>
      <c r="EA1189" s="40"/>
      <c r="EB1189" s="40"/>
      <c r="EC1189" s="40"/>
      <c r="ED1189" s="40"/>
      <c r="EE1189" s="40"/>
      <c r="EF1189" s="40"/>
      <c r="EG1189" s="40"/>
      <c r="EH1189" s="40"/>
      <c r="EI1189" s="40"/>
      <c r="EJ1189" s="40"/>
      <c r="EK1189" s="40"/>
      <c r="EL1189" s="40"/>
      <c r="EM1189" s="40"/>
      <c r="EN1189" s="40"/>
      <c r="EO1189" s="40"/>
      <c r="EP1189" s="40"/>
      <c r="EQ1189" s="40"/>
      <c r="ER1189" s="40"/>
      <c r="ES1189" s="40"/>
      <c r="ET1189" s="40"/>
      <c r="EU1189" s="40"/>
      <c r="EV1189" s="40"/>
      <c r="EW1189" s="40"/>
      <c r="EX1189" s="40"/>
      <c r="EY1189" s="40"/>
      <c r="EZ1189" s="40"/>
      <c r="FA1189" s="40"/>
      <c r="FB1189" s="40"/>
      <c r="FC1189" s="40"/>
      <c r="FD1189" s="40"/>
      <c r="FE1189" s="40"/>
      <c r="FF1189" s="40"/>
      <c r="FG1189" s="40"/>
      <c r="FH1189" s="40"/>
      <c r="FI1189" s="40"/>
      <c r="FJ1189" s="40"/>
      <c r="FK1189" s="40"/>
      <c r="FL1189" s="40"/>
      <c r="FM1189" s="40"/>
      <c r="FN1189" s="40"/>
      <c r="FO1189" s="40"/>
      <c r="FP1189" s="40"/>
      <c r="FQ1189" s="40"/>
      <c r="FR1189" s="40"/>
      <c r="FS1189" s="40"/>
      <c r="FT1189" s="40"/>
      <c r="FU1189" s="40"/>
      <c r="FV1189" s="40"/>
      <c r="FW1189" s="40"/>
      <c r="FX1189" s="40"/>
      <c r="FY1189" s="40"/>
      <c r="FZ1189" s="40"/>
      <c r="GA1189" s="40"/>
      <c r="GB1189" s="40"/>
      <c r="GC1189" s="40"/>
      <c r="GD1189" s="40"/>
      <c r="GE1189" s="41"/>
    </row>
    <row r="1190" spans="1:187" s="25" customFormat="1" ht="20.149999999999999" customHeight="1" x14ac:dyDescent="0.35">
      <c r="A1190" s="204"/>
      <c r="B1190" s="206"/>
      <c r="C1190" s="208"/>
      <c r="D1190" s="208"/>
      <c r="E1190" s="210"/>
      <c r="F1190" s="202"/>
      <c r="G1190" s="26" t="s">
        <v>44</v>
      </c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  <c r="AX1190" s="35"/>
      <c r="AY1190" s="35"/>
      <c r="AZ1190" s="35"/>
      <c r="BA1190" s="35"/>
      <c r="BB1190" s="35"/>
      <c r="BC1190" s="35"/>
      <c r="BD1190" s="35"/>
      <c r="BE1190" s="35"/>
      <c r="BF1190" s="35"/>
      <c r="BG1190" s="35"/>
      <c r="BH1190" s="35"/>
      <c r="BI1190" s="35"/>
      <c r="BJ1190" s="35"/>
      <c r="BK1190" s="35"/>
      <c r="BL1190" s="35"/>
      <c r="BM1190" s="35"/>
      <c r="BN1190" s="35"/>
      <c r="BO1190" s="35"/>
      <c r="BP1190" s="35"/>
      <c r="BQ1190" s="35"/>
      <c r="BR1190" s="35"/>
      <c r="BS1190" s="35"/>
      <c r="BT1190" s="35"/>
      <c r="BU1190" s="35"/>
      <c r="BV1190" s="35"/>
      <c r="BW1190" s="35"/>
      <c r="BX1190" s="35"/>
      <c r="BY1190" s="35"/>
      <c r="BZ1190" s="35"/>
      <c r="CA1190" s="35"/>
      <c r="CB1190" s="35"/>
      <c r="CC1190" s="35"/>
      <c r="CD1190" s="35"/>
      <c r="CE1190" s="35"/>
      <c r="CF1190" s="35"/>
      <c r="CG1190" s="35"/>
      <c r="CH1190" s="35"/>
      <c r="CI1190" s="35"/>
      <c r="CJ1190" s="35"/>
      <c r="CK1190" s="35"/>
      <c r="CL1190" s="35"/>
      <c r="CM1190" s="35"/>
      <c r="CN1190" s="35"/>
      <c r="CO1190" s="35"/>
      <c r="CP1190" s="35"/>
      <c r="CQ1190" s="35"/>
      <c r="CR1190" s="35"/>
      <c r="CS1190" s="35"/>
      <c r="CT1190" s="35"/>
      <c r="CU1190" s="35"/>
      <c r="CV1190" s="35"/>
      <c r="CW1190" s="35"/>
      <c r="CX1190" s="35"/>
      <c r="CY1190" s="35"/>
      <c r="CZ1190" s="35"/>
      <c r="DA1190" s="35"/>
      <c r="DB1190" s="35"/>
      <c r="DC1190" s="35"/>
      <c r="DD1190" s="35"/>
      <c r="DE1190" s="35"/>
      <c r="DF1190" s="35"/>
      <c r="DG1190" s="35"/>
      <c r="DH1190" s="35"/>
      <c r="DI1190" s="35"/>
      <c r="DJ1190" s="35"/>
      <c r="DK1190" s="35"/>
      <c r="DL1190" s="35"/>
      <c r="DM1190" s="35"/>
      <c r="DN1190" s="35"/>
      <c r="DO1190" s="35"/>
      <c r="DP1190" s="35"/>
      <c r="DQ1190" s="35"/>
      <c r="DR1190" s="35"/>
      <c r="DS1190" s="35"/>
      <c r="DT1190" s="35"/>
      <c r="DU1190" s="35"/>
      <c r="DV1190" s="35"/>
      <c r="DW1190" s="35"/>
      <c r="DX1190" s="35"/>
      <c r="DY1190" s="35"/>
      <c r="DZ1190" s="35"/>
      <c r="EA1190" s="35"/>
      <c r="EB1190" s="35"/>
      <c r="EC1190" s="35"/>
      <c r="ED1190" s="35"/>
      <c r="EE1190" s="35"/>
      <c r="EF1190" s="35"/>
      <c r="EG1190" s="35"/>
      <c r="EH1190" s="35"/>
      <c r="EI1190" s="35"/>
      <c r="EJ1190" s="35"/>
      <c r="EK1190" s="35"/>
      <c r="EL1190" s="35"/>
      <c r="EM1190" s="35"/>
      <c r="EN1190" s="35"/>
      <c r="EO1190" s="35"/>
      <c r="EP1190" s="35"/>
      <c r="EQ1190" s="35"/>
      <c r="ER1190" s="35"/>
      <c r="ES1190" s="35"/>
      <c r="ET1190" s="35"/>
      <c r="EU1190" s="35"/>
      <c r="EV1190" s="35"/>
      <c r="EW1190" s="35"/>
      <c r="EX1190" s="35"/>
      <c r="EY1190" s="35"/>
      <c r="EZ1190" s="35"/>
      <c r="FA1190" s="35"/>
      <c r="FB1190" s="35"/>
      <c r="FC1190" s="35"/>
      <c r="FD1190" s="35"/>
      <c r="FE1190" s="35"/>
      <c r="FF1190" s="35"/>
      <c r="FG1190" s="35"/>
      <c r="FH1190" s="35"/>
      <c r="FI1190" s="35"/>
      <c r="FJ1190" s="35"/>
      <c r="FK1190" s="35"/>
      <c r="FL1190" s="35"/>
      <c r="FM1190" s="35"/>
      <c r="FN1190" s="35"/>
      <c r="FO1190" s="35"/>
      <c r="FP1190" s="35"/>
      <c r="FQ1190" s="35"/>
      <c r="FR1190" s="35"/>
      <c r="FS1190" s="35"/>
      <c r="FT1190" s="35"/>
      <c r="FU1190" s="35"/>
      <c r="FV1190" s="35"/>
      <c r="FW1190" s="35"/>
      <c r="FX1190" s="35"/>
      <c r="FY1190" s="35"/>
      <c r="FZ1190" s="35"/>
      <c r="GA1190" s="35"/>
      <c r="GB1190" s="35"/>
      <c r="GC1190" s="35"/>
      <c r="GD1190" s="35"/>
      <c r="GE1190" s="42"/>
    </row>
    <row r="1191" spans="1:187" s="25" customFormat="1" ht="20.149999999999999" customHeight="1" x14ac:dyDescent="0.35">
      <c r="A1191" s="211">
        <f t="shared" si="932"/>
        <v>588</v>
      </c>
      <c r="B1191" s="213" t="str">
        <f ca="1">HYPERLINK("#"&amp;"PAINEL!"&amp;ADDRESS(ROW(PAINEL!$B$40)+$A1191,2),TRIM(INDIRECT("PAINEL!"&amp;ADDRESS(ROW(PAINEL!$B$40)+$A1191,COLUMN(LANÇAMENTOS!C1187)))))</f>
        <v/>
      </c>
      <c r="C1191" s="215" t="str">
        <f ca="1">TRIM(INDIRECT("PAINEL!"&amp;ADDRESS(ROW(PAINEL!$B$40)+$A1191,COLUMN(LANÇAMENTOS!E1187))))</f>
        <v/>
      </c>
      <c r="D1191" s="215" t="str">
        <f ca="1">TRIM(INDIRECT("PAINEL!"&amp;ADDRESS(ROW(PAINEL!$B$40)+$A1191,COLUMN(LANÇAMENTOS!K1187))))</f>
        <v/>
      </c>
      <c r="E1191" s="217"/>
      <c r="F1191" s="199" t="str">
        <f t="shared" ref="F1191" ca="1" si="942">IF(B1191&lt;&gt;"",E1191+SUM(H1191:GE1191)-SUM(H1192:GE1192),"")</f>
        <v/>
      </c>
      <c r="G1191" s="27" t="s">
        <v>43</v>
      </c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F1191" s="36"/>
      <c r="AG1191" s="36"/>
      <c r="AH1191" s="36"/>
      <c r="AI1191" s="36"/>
      <c r="AJ1191" s="36"/>
      <c r="AK1191" s="36"/>
      <c r="AL1191" s="36"/>
      <c r="AM1191" s="36"/>
      <c r="AN1191" s="36"/>
      <c r="AO1191" s="36"/>
      <c r="AP1191" s="36"/>
      <c r="AQ1191" s="36"/>
      <c r="AR1191" s="36"/>
      <c r="AS1191" s="36"/>
      <c r="AT1191" s="36"/>
      <c r="AU1191" s="36"/>
      <c r="AV1191" s="36"/>
      <c r="AW1191" s="36"/>
      <c r="AX1191" s="36"/>
      <c r="AY1191" s="36"/>
      <c r="AZ1191" s="36"/>
      <c r="BA1191" s="36"/>
      <c r="BB1191" s="36"/>
      <c r="BC1191" s="36"/>
      <c r="BD1191" s="36"/>
      <c r="BE1191" s="36"/>
      <c r="BF1191" s="36"/>
      <c r="BG1191" s="36"/>
      <c r="BH1191" s="36"/>
      <c r="BI1191" s="36"/>
      <c r="BJ1191" s="36"/>
      <c r="BK1191" s="36"/>
      <c r="BL1191" s="36"/>
      <c r="BM1191" s="36"/>
      <c r="BN1191" s="36"/>
      <c r="BO1191" s="36"/>
      <c r="BP1191" s="36"/>
      <c r="BQ1191" s="36"/>
      <c r="BR1191" s="36"/>
      <c r="BS1191" s="36"/>
      <c r="BT1191" s="36"/>
      <c r="BU1191" s="36"/>
      <c r="BV1191" s="36"/>
      <c r="BW1191" s="36"/>
      <c r="BX1191" s="36"/>
      <c r="BY1191" s="36"/>
      <c r="BZ1191" s="36"/>
      <c r="CA1191" s="36"/>
      <c r="CB1191" s="36"/>
      <c r="CC1191" s="36"/>
      <c r="CD1191" s="36"/>
      <c r="CE1191" s="36"/>
      <c r="CF1191" s="36"/>
      <c r="CG1191" s="36"/>
      <c r="CH1191" s="36"/>
      <c r="CI1191" s="36"/>
      <c r="CJ1191" s="36"/>
      <c r="CK1191" s="36"/>
      <c r="CL1191" s="36"/>
      <c r="CM1191" s="36"/>
      <c r="CN1191" s="36"/>
      <c r="CO1191" s="36"/>
      <c r="CP1191" s="36"/>
      <c r="CQ1191" s="36"/>
      <c r="CR1191" s="36"/>
      <c r="CS1191" s="36"/>
      <c r="CT1191" s="36"/>
      <c r="CU1191" s="36"/>
      <c r="CV1191" s="36"/>
      <c r="CW1191" s="36"/>
      <c r="CX1191" s="36"/>
      <c r="CY1191" s="36"/>
      <c r="CZ1191" s="36"/>
      <c r="DA1191" s="36"/>
      <c r="DB1191" s="36"/>
      <c r="DC1191" s="36"/>
      <c r="DD1191" s="36"/>
      <c r="DE1191" s="36"/>
      <c r="DF1191" s="36"/>
      <c r="DG1191" s="36"/>
      <c r="DH1191" s="36"/>
      <c r="DI1191" s="36"/>
      <c r="DJ1191" s="36"/>
      <c r="DK1191" s="36"/>
      <c r="DL1191" s="36"/>
      <c r="DM1191" s="36"/>
      <c r="DN1191" s="36"/>
      <c r="DO1191" s="36"/>
      <c r="DP1191" s="36"/>
      <c r="DQ1191" s="36"/>
      <c r="DR1191" s="36"/>
      <c r="DS1191" s="36"/>
      <c r="DT1191" s="36"/>
      <c r="DU1191" s="36"/>
      <c r="DV1191" s="36"/>
      <c r="DW1191" s="36"/>
      <c r="DX1191" s="36"/>
      <c r="DY1191" s="36"/>
      <c r="DZ1191" s="36"/>
      <c r="EA1191" s="36"/>
      <c r="EB1191" s="36"/>
      <c r="EC1191" s="36"/>
      <c r="ED1191" s="36"/>
      <c r="EE1191" s="36"/>
      <c r="EF1191" s="36"/>
      <c r="EG1191" s="36"/>
      <c r="EH1191" s="36"/>
      <c r="EI1191" s="36"/>
      <c r="EJ1191" s="36"/>
      <c r="EK1191" s="36"/>
      <c r="EL1191" s="36"/>
      <c r="EM1191" s="36"/>
      <c r="EN1191" s="36"/>
      <c r="EO1191" s="36"/>
      <c r="EP1191" s="36"/>
      <c r="EQ1191" s="36"/>
      <c r="ER1191" s="36"/>
      <c r="ES1191" s="36"/>
      <c r="ET1191" s="36"/>
      <c r="EU1191" s="36"/>
      <c r="EV1191" s="36"/>
      <c r="EW1191" s="36"/>
      <c r="EX1191" s="36"/>
      <c r="EY1191" s="36"/>
      <c r="EZ1191" s="36"/>
      <c r="FA1191" s="36"/>
      <c r="FB1191" s="36"/>
      <c r="FC1191" s="36"/>
      <c r="FD1191" s="36"/>
      <c r="FE1191" s="36"/>
      <c r="FF1191" s="36"/>
      <c r="FG1191" s="36"/>
      <c r="FH1191" s="36"/>
      <c r="FI1191" s="36"/>
      <c r="FJ1191" s="36"/>
      <c r="FK1191" s="36"/>
      <c r="FL1191" s="36"/>
      <c r="FM1191" s="36"/>
      <c r="FN1191" s="36"/>
      <c r="FO1191" s="36"/>
      <c r="FP1191" s="36"/>
      <c r="FQ1191" s="36"/>
      <c r="FR1191" s="36"/>
      <c r="FS1191" s="36"/>
      <c r="FT1191" s="36"/>
      <c r="FU1191" s="36"/>
      <c r="FV1191" s="36"/>
      <c r="FW1191" s="36"/>
      <c r="FX1191" s="36"/>
      <c r="FY1191" s="36"/>
      <c r="FZ1191" s="36"/>
      <c r="GA1191" s="36"/>
      <c r="GB1191" s="36"/>
      <c r="GC1191" s="36"/>
      <c r="GD1191" s="36"/>
      <c r="GE1191" s="37"/>
    </row>
    <row r="1192" spans="1:187" s="25" customFormat="1" ht="20.149999999999999" customHeight="1" x14ac:dyDescent="0.35">
      <c r="A1192" s="212"/>
      <c r="B1192" s="214"/>
      <c r="C1192" s="216"/>
      <c r="D1192" s="216"/>
      <c r="E1192" s="218"/>
      <c r="F1192" s="200"/>
      <c r="G1192" s="28" t="s">
        <v>44</v>
      </c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  <c r="AK1192" s="38"/>
      <c r="AL1192" s="38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  <c r="BF1192" s="38"/>
      <c r="BG1192" s="38"/>
      <c r="BH1192" s="38"/>
      <c r="BI1192" s="38"/>
      <c r="BJ1192" s="38"/>
      <c r="BK1192" s="38"/>
      <c r="BL1192" s="38"/>
      <c r="BM1192" s="38"/>
      <c r="BN1192" s="38"/>
      <c r="BO1192" s="38"/>
      <c r="BP1192" s="38"/>
      <c r="BQ1192" s="38"/>
      <c r="BR1192" s="38"/>
      <c r="BS1192" s="38"/>
      <c r="BT1192" s="38"/>
      <c r="BU1192" s="38"/>
      <c r="BV1192" s="38"/>
      <c r="BW1192" s="38"/>
      <c r="BX1192" s="38"/>
      <c r="BY1192" s="38"/>
      <c r="BZ1192" s="38"/>
      <c r="CA1192" s="38"/>
      <c r="CB1192" s="38"/>
      <c r="CC1192" s="38"/>
      <c r="CD1192" s="38"/>
      <c r="CE1192" s="38"/>
      <c r="CF1192" s="38"/>
      <c r="CG1192" s="38"/>
      <c r="CH1192" s="38"/>
      <c r="CI1192" s="38"/>
      <c r="CJ1192" s="38"/>
      <c r="CK1192" s="38"/>
      <c r="CL1192" s="38"/>
      <c r="CM1192" s="38"/>
      <c r="CN1192" s="38"/>
      <c r="CO1192" s="38"/>
      <c r="CP1192" s="38"/>
      <c r="CQ1192" s="38"/>
      <c r="CR1192" s="38"/>
      <c r="CS1192" s="38"/>
      <c r="CT1192" s="38"/>
      <c r="CU1192" s="38"/>
      <c r="CV1192" s="38"/>
      <c r="CW1192" s="38"/>
      <c r="CX1192" s="38"/>
      <c r="CY1192" s="38"/>
      <c r="CZ1192" s="38"/>
      <c r="DA1192" s="38"/>
      <c r="DB1192" s="38"/>
      <c r="DC1192" s="38"/>
      <c r="DD1192" s="38"/>
      <c r="DE1192" s="38"/>
      <c r="DF1192" s="38"/>
      <c r="DG1192" s="38"/>
      <c r="DH1192" s="38"/>
      <c r="DI1192" s="38"/>
      <c r="DJ1192" s="38"/>
      <c r="DK1192" s="38"/>
      <c r="DL1192" s="38"/>
      <c r="DM1192" s="38"/>
      <c r="DN1192" s="38"/>
      <c r="DO1192" s="38"/>
      <c r="DP1192" s="38"/>
      <c r="DQ1192" s="38"/>
      <c r="DR1192" s="38"/>
      <c r="DS1192" s="38"/>
      <c r="DT1192" s="38"/>
      <c r="DU1192" s="38"/>
      <c r="DV1192" s="38"/>
      <c r="DW1192" s="38"/>
      <c r="DX1192" s="38"/>
      <c r="DY1192" s="38"/>
      <c r="DZ1192" s="38"/>
      <c r="EA1192" s="38"/>
      <c r="EB1192" s="38"/>
      <c r="EC1192" s="38"/>
      <c r="ED1192" s="38"/>
      <c r="EE1192" s="38"/>
      <c r="EF1192" s="38"/>
      <c r="EG1192" s="38"/>
      <c r="EH1192" s="38"/>
      <c r="EI1192" s="38"/>
      <c r="EJ1192" s="38"/>
      <c r="EK1192" s="38"/>
      <c r="EL1192" s="38"/>
      <c r="EM1192" s="38"/>
      <c r="EN1192" s="38"/>
      <c r="EO1192" s="38"/>
      <c r="EP1192" s="38"/>
      <c r="EQ1192" s="38"/>
      <c r="ER1192" s="38"/>
      <c r="ES1192" s="38"/>
      <c r="ET1192" s="38"/>
      <c r="EU1192" s="38"/>
      <c r="EV1192" s="38"/>
      <c r="EW1192" s="38"/>
      <c r="EX1192" s="38"/>
      <c r="EY1192" s="38"/>
      <c r="EZ1192" s="38"/>
      <c r="FA1192" s="38"/>
      <c r="FB1192" s="38"/>
      <c r="FC1192" s="38"/>
      <c r="FD1192" s="38"/>
      <c r="FE1192" s="38"/>
      <c r="FF1192" s="38"/>
      <c r="FG1192" s="38"/>
      <c r="FH1192" s="38"/>
      <c r="FI1192" s="38"/>
      <c r="FJ1192" s="38"/>
      <c r="FK1192" s="38"/>
      <c r="FL1192" s="38"/>
      <c r="FM1192" s="38"/>
      <c r="FN1192" s="38"/>
      <c r="FO1192" s="38"/>
      <c r="FP1192" s="38"/>
      <c r="FQ1192" s="38"/>
      <c r="FR1192" s="38"/>
      <c r="FS1192" s="38"/>
      <c r="FT1192" s="38"/>
      <c r="FU1192" s="38"/>
      <c r="FV1192" s="38"/>
      <c r="FW1192" s="38"/>
      <c r="FX1192" s="38"/>
      <c r="FY1192" s="38"/>
      <c r="FZ1192" s="38"/>
      <c r="GA1192" s="38"/>
      <c r="GB1192" s="38"/>
      <c r="GC1192" s="38"/>
      <c r="GD1192" s="38"/>
      <c r="GE1192" s="39"/>
    </row>
    <row r="1193" spans="1:187" s="25" customFormat="1" ht="20.149999999999999" customHeight="1" x14ac:dyDescent="0.35">
      <c r="A1193" s="203">
        <f t="shared" ref="A1193" si="943">A1191+1</f>
        <v>589</v>
      </c>
      <c r="B1193" s="205" t="str">
        <f ca="1">HYPERLINK("#"&amp;"PAINEL!"&amp;ADDRESS(ROW(PAINEL!$B$40)+$A1193,2),TRIM(INDIRECT("PAINEL!"&amp;ADDRESS(ROW(PAINEL!$B$40)+$A1193,COLUMN(LANÇAMENTOS!C1189)))))</f>
        <v/>
      </c>
      <c r="C1193" s="207" t="str">
        <f ca="1">TRIM(INDIRECT("PAINEL!"&amp;ADDRESS(ROW(PAINEL!$B$40)+$A1193,COLUMN(LANÇAMENTOS!E1189))))</f>
        <v/>
      </c>
      <c r="D1193" s="207" t="str">
        <f ca="1">TRIM(INDIRECT("PAINEL!"&amp;ADDRESS(ROW(PAINEL!$B$40)+$A1193,COLUMN(LANÇAMENTOS!K1189))))</f>
        <v/>
      </c>
      <c r="E1193" s="209"/>
      <c r="F1193" s="201" t="str">
        <f t="shared" ref="F1193" ca="1" si="944">IF(B1193&lt;&gt;"",E1193+SUM(H1193:GE1193)-SUM(H1194:GE1194),"")</f>
        <v/>
      </c>
      <c r="G1193" s="29" t="s">
        <v>43</v>
      </c>
      <c r="H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  <c r="CH1193" s="40"/>
      <c r="CI1193" s="40"/>
      <c r="CJ1193" s="40"/>
      <c r="CK1193" s="40"/>
      <c r="CL1193" s="40"/>
      <c r="CM1193" s="40"/>
      <c r="CN1193" s="40"/>
      <c r="CO1193" s="40"/>
      <c r="CP1193" s="40"/>
      <c r="CQ1193" s="40"/>
      <c r="CR1193" s="40"/>
      <c r="CS1193" s="40"/>
      <c r="CT1193" s="40"/>
      <c r="CU1193" s="40"/>
      <c r="CV1193" s="40"/>
      <c r="CW1193" s="40"/>
      <c r="CX1193" s="40"/>
      <c r="CY1193" s="40"/>
      <c r="CZ1193" s="40"/>
      <c r="DA1193" s="40"/>
      <c r="DB1193" s="40"/>
      <c r="DC1193" s="40"/>
      <c r="DD1193" s="40"/>
      <c r="DE1193" s="40"/>
      <c r="DF1193" s="40"/>
      <c r="DG1193" s="40"/>
      <c r="DH1193" s="40"/>
      <c r="DI1193" s="40"/>
      <c r="DJ1193" s="40"/>
      <c r="DK1193" s="40"/>
      <c r="DL1193" s="40"/>
      <c r="DM1193" s="40"/>
      <c r="DN1193" s="40"/>
      <c r="DO1193" s="40"/>
      <c r="DP1193" s="40"/>
      <c r="DQ1193" s="40"/>
      <c r="DR1193" s="40"/>
      <c r="DS1193" s="40"/>
      <c r="DT1193" s="40"/>
      <c r="DU1193" s="40"/>
      <c r="DV1193" s="40"/>
      <c r="DW1193" s="40"/>
      <c r="DX1193" s="40"/>
      <c r="DY1193" s="40"/>
      <c r="DZ1193" s="40"/>
      <c r="EA1193" s="40"/>
      <c r="EB1193" s="40"/>
      <c r="EC1193" s="40"/>
      <c r="ED1193" s="40"/>
      <c r="EE1193" s="40"/>
      <c r="EF1193" s="40"/>
      <c r="EG1193" s="40"/>
      <c r="EH1193" s="40"/>
      <c r="EI1193" s="40"/>
      <c r="EJ1193" s="40"/>
      <c r="EK1193" s="40"/>
      <c r="EL1193" s="40"/>
      <c r="EM1193" s="40"/>
      <c r="EN1193" s="40"/>
      <c r="EO1193" s="40"/>
      <c r="EP1193" s="40"/>
      <c r="EQ1193" s="40"/>
      <c r="ER1193" s="40"/>
      <c r="ES1193" s="40"/>
      <c r="ET1193" s="40"/>
      <c r="EU1193" s="40"/>
      <c r="EV1193" s="40"/>
      <c r="EW1193" s="40"/>
      <c r="EX1193" s="40"/>
      <c r="EY1193" s="40"/>
      <c r="EZ1193" s="40"/>
      <c r="FA1193" s="40"/>
      <c r="FB1193" s="40"/>
      <c r="FC1193" s="40"/>
      <c r="FD1193" s="40"/>
      <c r="FE1193" s="40"/>
      <c r="FF1193" s="40"/>
      <c r="FG1193" s="40"/>
      <c r="FH1193" s="40"/>
      <c r="FI1193" s="40"/>
      <c r="FJ1193" s="40"/>
      <c r="FK1193" s="40"/>
      <c r="FL1193" s="40"/>
      <c r="FM1193" s="40"/>
      <c r="FN1193" s="40"/>
      <c r="FO1193" s="40"/>
      <c r="FP1193" s="40"/>
      <c r="FQ1193" s="40"/>
      <c r="FR1193" s="40"/>
      <c r="FS1193" s="40"/>
      <c r="FT1193" s="40"/>
      <c r="FU1193" s="40"/>
      <c r="FV1193" s="40"/>
      <c r="FW1193" s="40"/>
      <c r="FX1193" s="40"/>
      <c r="FY1193" s="40"/>
      <c r="FZ1193" s="40"/>
      <c r="GA1193" s="40"/>
      <c r="GB1193" s="40"/>
      <c r="GC1193" s="40"/>
      <c r="GD1193" s="40"/>
      <c r="GE1193" s="41"/>
    </row>
    <row r="1194" spans="1:187" s="25" customFormat="1" ht="20.149999999999999" customHeight="1" x14ac:dyDescent="0.35">
      <c r="A1194" s="204"/>
      <c r="B1194" s="206"/>
      <c r="C1194" s="208"/>
      <c r="D1194" s="208"/>
      <c r="E1194" s="210"/>
      <c r="F1194" s="202"/>
      <c r="G1194" s="26" t="s">
        <v>44</v>
      </c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/>
      <c r="AG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5"/>
      <c r="BA1194" s="35"/>
      <c r="BB1194" s="35"/>
      <c r="BC1194" s="35"/>
      <c r="BD1194" s="35"/>
      <c r="BE1194" s="35"/>
      <c r="BF1194" s="35"/>
      <c r="BG1194" s="35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  <c r="BT1194" s="35"/>
      <c r="BU1194" s="35"/>
      <c r="BV1194" s="35"/>
      <c r="BW1194" s="35"/>
      <c r="BX1194" s="35"/>
      <c r="BY1194" s="35"/>
      <c r="BZ1194" s="35"/>
      <c r="CA1194" s="35"/>
      <c r="CB1194" s="35"/>
      <c r="CC1194" s="35"/>
      <c r="CD1194" s="35"/>
      <c r="CE1194" s="35"/>
      <c r="CF1194" s="35"/>
      <c r="CG1194" s="35"/>
      <c r="CH1194" s="35"/>
      <c r="CI1194" s="35"/>
      <c r="CJ1194" s="35"/>
      <c r="CK1194" s="35"/>
      <c r="CL1194" s="35"/>
      <c r="CM1194" s="35"/>
      <c r="CN1194" s="35"/>
      <c r="CO1194" s="35"/>
      <c r="CP1194" s="35"/>
      <c r="CQ1194" s="35"/>
      <c r="CR1194" s="35"/>
      <c r="CS1194" s="35"/>
      <c r="CT1194" s="35"/>
      <c r="CU1194" s="35"/>
      <c r="CV1194" s="35"/>
      <c r="CW1194" s="35"/>
      <c r="CX1194" s="35"/>
      <c r="CY1194" s="35"/>
      <c r="CZ1194" s="35"/>
      <c r="DA1194" s="35"/>
      <c r="DB1194" s="35"/>
      <c r="DC1194" s="35"/>
      <c r="DD1194" s="35"/>
      <c r="DE1194" s="35"/>
      <c r="DF1194" s="35"/>
      <c r="DG1194" s="35"/>
      <c r="DH1194" s="35"/>
      <c r="DI1194" s="35"/>
      <c r="DJ1194" s="35"/>
      <c r="DK1194" s="35"/>
      <c r="DL1194" s="35"/>
      <c r="DM1194" s="35"/>
      <c r="DN1194" s="35"/>
      <c r="DO1194" s="35"/>
      <c r="DP1194" s="35"/>
      <c r="DQ1194" s="35"/>
      <c r="DR1194" s="35"/>
      <c r="DS1194" s="35"/>
      <c r="DT1194" s="35"/>
      <c r="DU1194" s="35"/>
      <c r="DV1194" s="35"/>
      <c r="DW1194" s="35"/>
      <c r="DX1194" s="35"/>
      <c r="DY1194" s="35"/>
      <c r="DZ1194" s="35"/>
      <c r="EA1194" s="35"/>
      <c r="EB1194" s="35"/>
      <c r="EC1194" s="35"/>
      <c r="ED1194" s="35"/>
      <c r="EE1194" s="35"/>
      <c r="EF1194" s="35"/>
      <c r="EG1194" s="35"/>
      <c r="EH1194" s="35"/>
      <c r="EI1194" s="35"/>
      <c r="EJ1194" s="35"/>
      <c r="EK1194" s="35"/>
      <c r="EL1194" s="35"/>
      <c r="EM1194" s="35"/>
      <c r="EN1194" s="35"/>
      <c r="EO1194" s="35"/>
      <c r="EP1194" s="35"/>
      <c r="EQ1194" s="35"/>
      <c r="ER1194" s="35"/>
      <c r="ES1194" s="35"/>
      <c r="ET1194" s="35"/>
      <c r="EU1194" s="35"/>
      <c r="EV1194" s="35"/>
      <c r="EW1194" s="35"/>
      <c r="EX1194" s="35"/>
      <c r="EY1194" s="35"/>
      <c r="EZ1194" s="35"/>
      <c r="FA1194" s="35"/>
      <c r="FB1194" s="35"/>
      <c r="FC1194" s="35"/>
      <c r="FD1194" s="35"/>
      <c r="FE1194" s="35"/>
      <c r="FF1194" s="35"/>
      <c r="FG1194" s="35"/>
      <c r="FH1194" s="35"/>
      <c r="FI1194" s="35"/>
      <c r="FJ1194" s="35"/>
      <c r="FK1194" s="35"/>
      <c r="FL1194" s="35"/>
      <c r="FM1194" s="35"/>
      <c r="FN1194" s="35"/>
      <c r="FO1194" s="35"/>
      <c r="FP1194" s="35"/>
      <c r="FQ1194" s="35"/>
      <c r="FR1194" s="35"/>
      <c r="FS1194" s="35"/>
      <c r="FT1194" s="35"/>
      <c r="FU1194" s="35"/>
      <c r="FV1194" s="35"/>
      <c r="FW1194" s="35"/>
      <c r="FX1194" s="35"/>
      <c r="FY1194" s="35"/>
      <c r="FZ1194" s="35"/>
      <c r="GA1194" s="35"/>
      <c r="GB1194" s="35"/>
      <c r="GC1194" s="35"/>
      <c r="GD1194" s="35"/>
      <c r="GE1194" s="42"/>
    </row>
    <row r="1195" spans="1:187" s="25" customFormat="1" ht="20.149999999999999" customHeight="1" x14ac:dyDescent="0.35">
      <c r="A1195" s="211">
        <f t="shared" si="932"/>
        <v>590</v>
      </c>
      <c r="B1195" s="213" t="str">
        <f ca="1">HYPERLINK("#"&amp;"PAINEL!"&amp;ADDRESS(ROW(PAINEL!$B$40)+$A1195,2),TRIM(INDIRECT("PAINEL!"&amp;ADDRESS(ROW(PAINEL!$B$40)+$A1195,COLUMN(LANÇAMENTOS!C1191)))))</f>
        <v/>
      </c>
      <c r="C1195" s="215" t="str">
        <f ca="1">TRIM(INDIRECT("PAINEL!"&amp;ADDRESS(ROW(PAINEL!$B$40)+$A1195,COLUMN(LANÇAMENTOS!E1191))))</f>
        <v/>
      </c>
      <c r="D1195" s="215" t="str">
        <f ca="1">TRIM(INDIRECT("PAINEL!"&amp;ADDRESS(ROW(PAINEL!$B$40)+$A1195,COLUMN(LANÇAMENTOS!K1191))))</f>
        <v/>
      </c>
      <c r="E1195" s="217"/>
      <c r="F1195" s="199" t="str">
        <f t="shared" ref="F1195" ca="1" si="945">IF(B1195&lt;&gt;"",E1195+SUM(H1195:GE1195)-SUM(H1196:GE1196),"")</f>
        <v/>
      </c>
      <c r="G1195" s="27" t="s">
        <v>43</v>
      </c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  <c r="AE1195" s="36"/>
      <c r="AF1195" s="36"/>
      <c r="AG1195" s="36"/>
      <c r="AH1195" s="36"/>
      <c r="AI1195" s="36"/>
      <c r="AJ1195" s="36"/>
      <c r="AK1195" s="36"/>
      <c r="AL1195" s="36"/>
      <c r="AM1195" s="36"/>
      <c r="AN1195" s="36"/>
      <c r="AO1195" s="36"/>
      <c r="AP1195" s="36"/>
      <c r="AQ1195" s="36"/>
      <c r="AR1195" s="36"/>
      <c r="AS1195" s="36"/>
      <c r="AT1195" s="36"/>
      <c r="AU1195" s="36"/>
      <c r="AV1195" s="36"/>
      <c r="AW1195" s="36"/>
      <c r="AX1195" s="36"/>
      <c r="AY1195" s="36"/>
      <c r="AZ1195" s="36"/>
      <c r="BA1195" s="36"/>
      <c r="BB1195" s="36"/>
      <c r="BC1195" s="36"/>
      <c r="BD1195" s="36"/>
      <c r="BE1195" s="36"/>
      <c r="BF1195" s="36"/>
      <c r="BG1195" s="36"/>
      <c r="BH1195" s="36"/>
      <c r="BI1195" s="36"/>
      <c r="BJ1195" s="36"/>
      <c r="BK1195" s="36"/>
      <c r="BL1195" s="36"/>
      <c r="BM1195" s="36"/>
      <c r="BN1195" s="36"/>
      <c r="BO1195" s="36"/>
      <c r="BP1195" s="36"/>
      <c r="BQ1195" s="36"/>
      <c r="BR1195" s="36"/>
      <c r="BS1195" s="36"/>
      <c r="BT1195" s="36"/>
      <c r="BU1195" s="36"/>
      <c r="BV1195" s="36"/>
      <c r="BW1195" s="36"/>
      <c r="BX1195" s="36"/>
      <c r="BY1195" s="36"/>
      <c r="BZ1195" s="36"/>
      <c r="CA1195" s="36"/>
      <c r="CB1195" s="36"/>
      <c r="CC1195" s="36"/>
      <c r="CD1195" s="36"/>
      <c r="CE1195" s="36"/>
      <c r="CF1195" s="36"/>
      <c r="CG1195" s="36"/>
      <c r="CH1195" s="36"/>
      <c r="CI1195" s="36"/>
      <c r="CJ1195" s="36"/>
      <c r="CK1195" s="36"/>
      <c r="CL1195" s="36"/>
      <c r="CM1195" s="36"/>
      <c r="CN1195" s="36"/>
      <c r="CO1195" s="36"/>
      <c r="CP1195" s="36"/>
      <c r="CQ1195" s="36"/>
      <c r="CR1195" s="36"/>
      <c r="CS1195" s="36"/>
      <c r="CT1195" s="36"/>
      <c r="CU1195" s="36"/>
      <c r="CV1195" s="36"/>
      <c r="CW1195" s="36"/>
      <c r="CX1195" s="36"/>
      <c r="CY1195" s="36"/>
      <c r="CZ1195" s="36"/>
      <c r="DA1195" s="36"/>
      <c r="DB1195" s="36"/>
      <c r="DC1195" s="36"/>
      <c r="DD1195" s="36"/>
      <c r="DE1195" s="36"/>
      <c r="DF1195" s="36"/>
      <c r="DG1195" s="36"/>
      <c r="DH1195" s="36"/>
      <c r="DI1195" s="36"/>
      <c r="DJ1195" s="36"/>
      <c r="DK1195" s="36"/>
      <c r="DL1195" s="36"/>
      <c r="DM1195" s="36"/>
      <c r="DN1195" s="36"/>
      <c r="DO1195" s="36"/>
      <c r="DP1195" s="36"/>
      <c r="DQ1195" s="36"/>
      <c r="DR1195" s="36"/>
      <c r="DS1195" s="36"/>
      <c r="DT1195" s="36"/>
      <c r="DU1195" s="36"/>
      <c r="DV1195" s="36"/>
      <c r="DW1195" s="36"/>
      <c r="DX1195" s="36"/>
      <c r="DY1195" s="36"/>
      <c r="DZ1195" s="36"/>
      <c r="EA1195" s="36"/>
      <c r="EB1195" s="36"/>
      <c r="EC1195" s="36"/>
      <c r="ED1195" s="36"/>
      <c r="EE1195" s="36"/>
      <c r="EF1195" s="36"/>
      <c r="EG1195" s="36"/>
      <c r="EH1195" s="36"/>
      <c r="EI1195" s="36"/>
      <c r="EJ1195" s="36"/>
      <c r="EK1195" s="36"/>
      <c r="EL1195" s="36"/>
      <c r="EM1195" s="36"/>
      <c r="EN1195" s="36"/>
      <c r="EO1195" s="36"/>
      <c r="EP1195" s="36"/>
      <c r="EQ1195" s="36"/>
      <c r="ER1195" s="36"/>
      <c r="ES1195" s="36"/>
      <c r="ET1195" s="36"/>
      <c r="EU1195" s="36"/>
      <c r="EV1195" s="36"/>
      <c r="EW1195" s="36"/>
      <c r="EX1195" s="36"/>
      <c r="EY1195" s="36"/>
      <c r="EZ1195" s="36"/>
      <c r="FA1195" s="36"/>
      <c r="FB1195" s="36"/>
      <c r="FC1195" s="36"/>
      <c r="FD1195" s="36"/>
      <c r="FE1195" s="36"/>
      <c r="FF1195" s="36"/>
      <c r="FG1195" s="36"/>
      <c r="FH1195" s="36"/>
      <c r="FI1195" s="36"/>
      <c r="FJ1195" s="36"/>
      <c r="FK1195" s="36"/>
      <c r="FL1195" s="36"/>
      <c r="FM1195" s="36"/>
      <c r="FN1195" s="36"/>
      <c r="FO1195" s="36"/>
      <c r="FP1195" s="36"/>
      <c r="FQ1195" s="36"/>
      <c r="FR1195" s="36"/>
      <c r="FS1195" s="36"/>
      <c r="FT1195" s="36"/>
      <c r="FU1195" s="36"/>
      <c r="FV1195" s="36"/>
      <c r="FW1195" s="36"/>
      <c r="FX1195" s="36"/>
      <c r="FY1195" s="36"/>
      <c r="FZ1195" s="36"/>
      <c r="GA1195" s="36"/>
      <c r="GB1195" s="36"/>
      <c r="GC1195" s="36"/>
      <c r="GD1195" s="36"/>
      <c r="GE1195" s="37"/>
    </row>
    <row r="1196" spans="1:187" s="25" customFormat="1" ht="20.149999999999999" customHeight="1" x14ac:dyDescent="0.35">
      <c r="A1196" s="212"/>
      <c r="B1196" s="214"/>
      <c r="C1196" s="216"/>
      <c r="D1196" s="216"/>
      <c r="E1196" s="218"/>
      <c r="F1196" s="200"/>
      <c r="G1196" s="28" t="s">
        <v>44</v>
      </c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  <c r="AK1196" s="38"/>
      <c r="AL1196" s="38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  <c r="BF1196" s="38"/>
      <c r="BG1196" s="38"/>
      <c r="BH1196" s="38"/>
      <c r="BI1196" s="38"/>
      <c r="BJ1196" s="38"/>
      <c r="BK1196" s="38"/>
      <c r="BL1196" s="38"/>
      <c r="BM1196" s="38"/>
      <c r="BN1196" s="38"/>
      <c r="BO1196" s="38"/>
      <c r="BP1196" s="38"/>
      <c r="BQ1196" s="38"/>
      <c r="BR1196" s="38"/>
      <c r="BS1196" s="38"/>
      <c r="BT1196" s="38"/>
      <c r="BU1196" s="38"/>
      <c r="BV1196" s="38"/>
      <c r="BW1196" s="38"/>
      <c r="BX1196" s="38"/>
      <c r="BY1196" s="38"/>
      <c r="BZ1196" s="38"/>
      <c r="CA1196" s="38"/>
      <c r="CB1196" s="38"/>
      <c r="CC1196" s="38"/>
      <c r="CD1196" s="38"/>
      <c r="CE1196" s="38"/>
      <c r="CF1196" s="38"/>
      <c r="CG1196" s="38"/>
      <c r="CH1196" s="38"/>
      <c r="CI1196" s="38"/>
      <c r="CJ1196" s="38"/>
      <c r="CK1196" s="38"/>
      <c r="CL1196" s="38"/>
      <c r="CM1196" s="38"/>
      <c r="CN1196" s="38"/>
      <c r="CO1196" s="38"/>
      <c r="CP1196" s="38"/>
      <c r="CQ1196" s="38"/>
      <c r="CR1196" s="38"/>
      <c r="CS1196" s="38"/>
      <c r="CT1196" s="38"/>
      <c r="CU1196" s="38"/>
      <c r="CV1196" s="38"/>
      <c r="CW1196" s="38"/>
      <c r="CX1196" s="38"/>
      <c r="CY1196" s="38"/>
      <c r="CZ1196" s="38"/>
      <c r="DA1196" s="38"/>
      <c r="DB1196" s="38"/>
      <c r="DC1196" s="38"/>
      <c r="DD1196" s="38"/>
      <c r="DE1196" s="38"/>
      <c r="DF1196" s="38"/>
      <c r="DG1196" s="38"/>
      <c r="DH1196" s="38"/>
      <c r="DI1196" s="38"/>
      <c r="DJ1196" s="38"/>
      <c r="DK1196" s="38"/>
      <c r="DL1196" s="38"/>
      <c r="DM1196" s="38"/>
      <c r="DN1196" s="38"/>
      <c r="DO1196" s="38"/>
      <c r="DP1196" s="38"/>
      <c r="DQ1196" s="38"/>
      <c r="DR1196" s="38"/>
      <c r="DS1196" s="38"/>
      <c r="DT1196" s="38"/>
      <c r="DU1196" s="38"/>
      <c r="DV1196" s="38"/>
      <c r="DW1196" s="38"/>
      <c r="DX1196" s="38"/>
      <c r="DY1196" s="38"/>
      <c r="DZ1196" s="38"/>
      <c r="EA1196" s="38"/>
      <c r="EB1196" s="38"/>
      <c r="EC1196" s="38"/>
      <c r="ED1196" s="38"/>
      <c r="EE1196" s="38"/>
      <c r="EF1196" s="38"/>
      <c r="EG1196" s="38"/>
      <c r="EH1196" s="38"/>
      <c r="EI1196" s="38"/>
      <c r="EJ1196" s="38"/>
      <c r="EK1196" s="38"/>
      <c r="EL1196" s="38"/>
      <c r="EM1196" s="38"/>
      <c r="EN1196" s="38"/>
      <c r="EO1196" s="38"/>
      <c r="EP1196" s="38"/>
      <c r="EQ1196" s="38"/>
      <c r="ER1196" s="38"/>
      <c r="ES1196" s="38"/>
      <c r="ET1196" s="38"/>
      <c r="EU1196" s="38"/>
      <c r="EV1196" s="38"/>
      <c r="EW1196" s="38"/>
      <c r="EX1196" s="38"/>
      <c r="EY1196" s="38"/>
      <c r="EZ1196" s="38"/>
      <c r="FA1196" s="38"/>
      <c r="FB1196" s="38"/>
      <c r="FC1196" s="38"/>
      <c r="FD1196" s="38"/>
      <c r="FE1196" s="38"/>
      <c r="FF1196" s="38"/>
      <c r="FG1196" s="38"/>
      <c r="FH1196" s="38"/>
      <c r="FI1196" s="38"/>
      <c r="FJ1196" s="38"/>
      <c r="FK1196" s="38"/>
      <c r="FL1196" s="38"/>
      <c r="FM1196" s="38"/>
      <c r="FN1196" s="38"/>
      <c r="FO1196" s="38"/>
      <c r="FP1196" s="38"/>
      <c r="FQ1196" s="38"/>
      <c r="FR1196" s="38"/>
      <c r="FS1196" s="38"/>
      <c r="FT1196" s="38"/>
      <c r="FU1196" s="38"/>
      <c r="FV1196" s="38"/>
      <c r="FW1196" s="38"/>
      <c r="FX1196" s="38"/>
      <c r="FY1196" s="38"/>
      <c r="FZ1196" s="38"/>
      <c r="GA1196" s="38"/>
      <c r="GB1196" s="38"/>
      <c r="GC1196" s="38"/>
      <c r="GD1196" s="38"/>
      <c r="GE1196" s="39"/>
    </row>
    <row r="1197" spans="1:187" s="25" customFormat="1" ht="20.149999999999999" customHeight="1" x14ac:dyDescent="0.35">
      <c r="A1197" s="203">
        <f t="shared" ref="A1197" si="946">A1195+1</f>
        <v>591</v>
      </c>
      <c r="B1197" s="205" t="str">
        <f ca="1">HYPERLINK("#"&amp;"PAINEL!"&amp;ADDRESS(ROW(PAINEL!$B$40)+$A1197,2),TRIM(INDIRECT("PAINEL!"&amp;ADDRESS(ROW(PAINEL!$B$40)+$A1197,COLUMN(LANÇAMENTOS!C1193)))))</f>
        <v/>
      </c>
      <c r="C1197" s="207" t="str">
        <f ca="1">TRIM(INDIRECT("PAINEL!"&amp;ADDRESS(ROW(PAINEL!$B$40)+$A1197,COLUMN(LANÇAMENTOS!E1193))))</f>
        <v/>
      </c>
      <c r="D1197" s="207" t="str">
        <f ca="1">TRIM(INDIRECT("PAINEL!"&amp;ADDRESS(ROW(PAINEL!$B$40)+$A1197,COLUMN(LANÇAMENTOS!K1193))))</f>
        <v/>
      </c>
      <c r="E1197" s="209"/>
      <c r="F1197" s="201" t="str">
        <f t="shared" ref="F1197" ca="1" si="947">IF(B1197&lt;&gt;"",E1197+SUM(H1197:GE1197)-SUM(H1198:GE1198),"")</f>
        <v/>
      </c>
      <c r="G1197" s="29" t="s">
        <v>43</v>
      </c>
      <c r="H1197" s="40"/>
      <c r="I1197" s="40"/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  <c r="CH1197" s="40"/>
      <c r="CI1197" s="40"/>
      <c r="CJ1197" s="40"/>
      <c r="CK1197" s="40"/>
      <c r="CL1197" s="40"/>
      <c r="CM1197" s="40"/>
      <c r="CN1197" s="40"/>
      <c r="CO1197" s="40"/>
      <c r="CP1197" s="40"/>
      <c r="CQ1197" s="40"/>
      <c r="CR1197" s="40"/>
      <c r="CS1197" s="40"/>
      <c r="CT1197" s="40"/>
      <c r="CU1197" s="40"/>
      <c r="CV1197" s="40"/>
      <c r="CW1197" s="40"/>
      <c r="CX1197" s="40"/>
      <c r="CY1197" s="40"/>
      <c r="CZ1197" s="40"/>
      <c r="DA1197" s="40"/>
      <c r="DB1197" s="40"/>
      <c r="DC1197" s="40"/>
      <c r="DD1197" s="40"/>
      <c r="DE1197" s="40"/>
      <c r="DF1197" s="40"/>
      <c r="DG1197" s="40"/>
      <c r="DH1197" s="40"/>
      <c r="DI1197" s="40"/>
      <c r="DJ1197" s="40"/>
      <c r="DK1197" s="40"/>
      <c r="DL1197" s="40"/>
      <c r="DM1197" s="40"/>
      <c r="DN1197" s="40"/>
      <c r="DO1197" s="40"/>
      <c r="DP1197" s="40"/>
      <c r="DQ1197" s="40"/>
      <c r="DR1197" s="40"/>
      <c r="DS1197" s="40"/>
      <c r="DT1197" s="40"/>
      <c r="DU1197" s="40"/>
      <c r="DV1197" s="40"/>
      <c r="DW1197" s="40"/>
      <c r="DX1197" s="40"/>
      <c r="DY1197" s="40"/>
      <c r="DZ1197" s="40"/>
      <c r="EA1197" s="40"/>
      <c r="EB1197" s="40"/>
      <c r="EC1197" s="40"/>
      <c r="ED1197" s="40"/>
      <c r="EE1197" s="40"/>
      <c r="EF1197" s="40"/>
      <c r="EG1197" s="40"/>
      <c r="EH1197" s="40"/>
      <c r="EI1197" s="40"/>
      <c r="EJ1197" s="40"/>
      <c r="EK1197" s="40"/>
      <c r="EL1197" s="40"/>
      <c r="EM1197" s="40"/>
      <c r="EN1197" s="40"/>
      <c r="EO1197" s="40"/>
      <c r="EP1197" s="40"/>
      <c r="EQ1197" s="40"/>
      <c r="ER1197" s="40"/>
      <c r="ES1197" s="40"/>
      <c r="ET1197" s="40"/>
      <c r="EU1197" s="40"/>
      <c r="EV1197" s="40"/>
      <c r="EW1197" s="40"/>
      <c r="EX1197" s="40"/>
      <c r="EY1197" s="40"/>
      <c r="EZ1197" s="40"/>
      <c r="FA1197" s="40"/>
      <c r="FB1197" s="40"/>
      <c r="FC1197" s="40"/>
      <c r="FD1197" s="40"/>
      <c r="FE1197" s="40"/>
      <c r="FF1197" s="40"/>
      <c r="FG1197" s="40"/>
      <c r="FH1197" s="40"/>
      <c r="FI1197" s="40"/>
      <c r="FJ1197" s="40"/>
      <c r="FK1197" s="40"/>
      <c r="FL1197" s="40"/>
      <c r="FM1197" s="40"/>
      <c r="FN1197" s="40"/>
      <c r="FO1197" s="40"/>
      <c r="FP1197" s="40"/>
      <c r="FQ1197" s="40"/>
      <c r="FR1197" s="40"/>
      <c r="FS1197" s="40"/>
      <c r="FT1197" s="40"/>
      <c r="FU1197" s="40"/>
      <c r="FV1197" s="40"/>
      <c r="FW1197" s="40"/>
      <c r="FX1197" s="40"/>
      <c r="FY1197" s="40"/>
      <c r="FZ1197" s="40"/>
      <c r="GA1197" s="40"/>
      <c r="GB1197" s="40"/>
      <c r="GC1197" s="40"/>
      <c r="GD1197" s="40"/>
      <c r="GE1197" s="41"/>
    </row>
    <row r="1198" spans="1:187" s="25" customFormat="1" ht="20.149999999999999" customHeight="1" x14ac:dyDescent="0.35">
      <c r="A1198" s="204"/>
      <c r="B1198" s="206"/>
      <c r="C1198" s="208"/>
      <c r="D1198" s="208"/>
      <c r="E1198" s="210"/>
      <c r="F1198" s="202"/>
      <c r="G1198" s="26" t="s">
        <v>44</v>
      </c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  <c r="BT1198" s="35"/>
      <c r="BU1198" s="35"/>
      <c r="BV1198" s="35"/>
      <c r="BW1198" s="35"/>
      <c r="BX1198" s="35"/>
      <c r="BY1198" s="35"/>
      <c r="BZ1198" s="35"/>
      <c r="CA1198" s="35"/>
      <c r="CB1198" s="35"/>
      <c r="CC1198" s="35"/>
      <c r="CD1198" s="35"/>
      <c r="CE1198" s="35"/>
      <c r="CF1198" s="35"/>
      <c r="CG1198" s="35"/>
      <c r="CH1198" s="35"/>
      <c r="CI1198" s="35"/>
      <c r="CJ1198" s="35"/>
      <c r="CK1198" s="35"/>
      <c r="CL1198" s="35"/>
      <c r="CM1198" s="35"/>
      <c r="CN1198" s="35"/>
      <c r="CO1198" s="35"/>
      <c r="CP1198" s="35"/>
      <c r="CQ1198" s="35"/>
      <c r="CR1198" s="35"/>
      <c r="CS1198" s="35"/>
      <c r="CT1198" s="35"/>
      <c r="CU1198" s="35"/>
      <c r="CV1198" s="35"/>
      <c r="CW1198" s="35"/>
      <c r="CX1198" s="35"/>
      <c r="CY1198" s="35"/>
      <c r="CZ1198" s="35"/>
      <c r="DA1198" s="35"/>
      <c r="DB1198" s="35"/>
      <c r="DC1198" s="35"/>
      <c r="DD1198" s="35"/>
      <c r="DE1198" s="35"/>
      <c r="DF1198" s="35"/>
      <c r="DG1198" s="35"/>
      <c r="DH1198" s="35"/>
      <c r="DI1198" s="35"/>
      <c r="DJ1198" s="35"/>
      <c r="DK1198" s="35"/>
      <c r="DL1198" s="35"/>
      <c r="DM1198" s="35"/>
      <c r="DN1198" s="35"/>
      <c r="DO1198" s="35"/>
      <c r="DP1198" s="35"/>
      <c r="DQ1198" s="35"/>
      <c r="DR1198" s="35"/>
      <c r="DS1198" s="35"/>
      <c r="DT1198" s="35"/>
      <c r="DU1198" s="35"/>
      <c r="DV1198" s="35"/>
      <c r="DW1198" s="35"/>
      <c r="DX1198" s="35"/>
      <c r="DY1198" s="35"/>
      <c r="DZ1198" s="35"/>
      <c r="EA1198" s="35"/>
      <c r="EB1198" s="35"/>
      <c r="EC1198" s="35"/>
      <c r="ED1198" s="35"/>
      <c r="EE1198" s="35"/>
      <c r="EF1198" s="35"/>
      <c r="EG1198" s="35"/>
      <c r="EH1198" s="35"/>
      <c r="EI1198" s="35"/>
      <c r="EJ1198" s="35"/>
      <c r="EK1198" s="35"/>
      <c r="EL1198" s="35"/>
      <c r="EM1198" s="35"/>
      <c r="EN1198" s="35"/>
      <c r="EO1198" s="35"/>
      <c r="EP1198" s="35"/>
      <c r="EQ1198" s="35"/>
      <c r="ER1198" s="35"/>
      <c r="ES1198" s="35"/>
      <c r="ET1198" s="35"/>
      <c r="EU1198" s="35"/>
      <c r="EV1198" s="35"/>
      <c r="EW1198" s="35"/>
      <c r="EX1198" s="35"/>
      <c r="EY1198" s="35"/>
      <c r="EZ1198" s="35"/>
      <c r="FA1198" s="35"/>
      <c r="FB1198" s="35"/>
      <c r="FC1198" s="35"/>
      <c r="FD1198" s="35"/>
      <c r="FE1198" s="35"/>
      <c r="FF1198" s="35"/>
      <c r="FG1198" s="35"/>
      <c r="FH1198" s="35"/>
      <c r="FI1198" s="35"/>
      <c r="FJ1198" s="35"/>
      <c r="FK1198" s="35"/>
      <c r="FL1198" s="35"/>
      <c r="FM1198" s="35"/>
      <c r="FN1198" s="35"/>
      <c r="FO1198" s="35"/>
      <c r="FP1198" s="35"/>
      <c r="FQ1198" s="35"/>
      <c r="FR1198" s="35"/>
      <c r="FS1198" s="35"/>
      <c r="FT1198" s="35"/>
      <c r="FU1198" s="35"/>
      <c r="FV1198" s="35"/>
      <c r="FW1198" s="35"/>
      <c r="FX1198" s="35"/>
      <c r="FY1198" s="35"/>
      <c r="FZ1198" s="35"/>
      <c r="GA1198" s="35"/>
      <c r="GB1198" s="35"/>
      <c r="GC1198" s="35"/>
      <c r="GD1198" s="35"/>
      <c r="GE1198" s="42"/>
    </row>
    <row r="1199" spans="1:187" s="25" customFormat="1" ht="20.149999999999999" customHeight="1" x14ac:dyDescent="0.35">
      <c r="A1199" s="211">
        <f t="shared" si="932"/>
        <v>592</v>
      </c>
      <c r="B1199" s="213" t="str">
        <f ca="1">HYPERLINK("#"&amp;"PAINEL!"&amp;ADDRESS(ROW(PAINEL!$B$40)+$A1199,2),TRIM(INDIRECT("PAINEL!"&amp;ADDRESS(ROW(PAINEL!$B$40)+$A1199,COLUMN(LANÇAMENTOS!C1195)))))</f>
        <v/>
      </c>
      <c r="C1199" s="215" t="str">
        <f ca="1">TRIM(INDIRECT("PAINEL!"&amp;ADDRESS(ROW(PAINEL!$B$40)+$A1199,COLUMN(LANÇAMENTOS!E1195))))</f>
        <v/>
      </c>
      <c r="D1199" s="215" t="str">
        <f ca="1">TRIM(INDIRECT("PAINEL!"&amp;ADDRESS(ROW(PAINEL!$B$40)+$A1199,COLUMN(LANÇAMENTOS!K1195))))</f>
        <v/>
      </c>
      <c r="E1199" s="217"/>
      <c r="F1199" s="199" t="str">
        <f t="shared" ref="F1199" ca="1" si="948">IF(B1199&lt;&gt;"",E1199+SUM(H1199:GE1199)-SUM(H1200:GE1200),"")</f>
        <v/>
      </c>
      <c r="G1199" s="27" t="s">
        <v>43</v>
      </c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6"/>
      <c r="AG1199" s="36"/>
      <c r="AH1199" s="36"/>
      <c r="AI1199" s="36"/>
      <c r="AJ1199" s="36"/>
      <c r="AK1199" s="36"/>
      <c r="AL1199" s="36"/>
      <c r="AM1199" s="36"/>
      <c r="AN1199" s="36"/>
      <c r="AO1199" s="36"/>
      <c r="AP1199" s="36"/>
      <c r="AQ1199" s="36"/>
      <c r="AR1199" s="36"/>
      <c r="AS1199" s="36"/>
      <c r="AT1199" s="36"/>
      <c r="AU1199" s="36"/>
      <c r="AV1199" s="36"/>
      <c r="AW1199" s="36"/>
      <c r="AX1199" s="36"/>
      <c r="AY1199" s="36"/>
      <c r="AZ1199" s="36"/>
      <c r="BA1199" s="36"/>
      <c r="BB1199" s="36"/>
      <c r="BC1199" s="36"/>
      <c r="BD1199" s="36"/>
      <c r="BE1199" s="36"/>
      <c r="BF1199" s="36"/>
      <c r="BG1199" s="36"/>
      <c r="BH1199" s="36"/>
      <c r="BI1199" s="36"/>
      <c r="BJ1199" s="36"/>
      <c r="BK1199" s="36"/>
      <c r="BL1199" s="36"/>
      <c r="BM1199" s="36"/>
      <c r="BN1199" s="36"/>
      <c r="BO1199" s="36"/>
      <c r="BP1199" s="36"/>
      <c r="BQ1199" s="36"/>
      <c r="BR1199" s="36"/>
      <c r="BS1199" s="36"/>
      <c r="BT1199" s="36"/>
      <c r="BU1199" s="36"/>
      <c r="BV1199" s="36"/>
      <c r="BW1199" s="36"/>
      <c r="BX1199" s="36"/>
      <c r="BY1199" s="36"/>
      <c r="BZ1199" s="36"/>
      <c r="CA1199" s="36"/>
      <c r="CB1199" s="36"/>
      <c r="CC1199" s="36"/>
      <c r="CD1199" s="36"/>
      <c r="CE1199" s="36"/>
      <c r="CF1199" s="36"/>
      <c r="CG1199" s="36"/>
      <c r="CH1199" s="36"/>
      <c r="CI1199" s="36"/>
      <c r="CJ1199" s="36"/>
      <c r="CK1199" s="36"/>
      <c r="CL1199" s="36"/>
      <c r="CM1199" s="36"/>
      <c r="CN1199" s="36"/>
      <c r="CO1199" s="36"/>
      <c r="CP1199" s="36"/>
      <c r="CQ1199" s="36"/>
      <c r="CR1199" s="36"/>
      <c r="CS1199" s="36"/>
      <c r="CT1199" s="36"/>
      <c r="CU1199" s="36"/>
      <c r="CV1199" s="36"/>
      <c r="CW1199" s="36"/>
      <c r="CX1199" s="36"/>
      <c r="CY1199" s="36"/>
      <c r="CZ1199" s="36"/>
      <c r="DA1199" s="36"/>
      <c r="DB1199" s="36"/>
      <c r="DC1199" s="36"/>
      <c r="DD1199" s="36"/>
      <c r="DE1199" s="36"/>
      <c r="DF1199" s="36"/>
      <c r="DG1199" s="36"/>
      <c r="DH1199" s="36"/>
      <c r="DI1199" s="36"/>
      <c r="DJ1199" s="36"/>
      <c r="DK1199" s="36"/>
      <c r="DL1199" s="36"/>
      <c r="DM1199" s="36"/>
      <c r="DN1199" s="36"/>
      <c r="DO1199" s="36"/>
      <c r="DP1199" s="36"/>
      <c r="DQ1199" s="36"/>
      <c r="DR1199" s="36"/>
      <c r="DS1199" s="36"/>
      <c r="DT1199" s="36"/>
      <c r="DU1199" s="36"/>
      <c r="DV1199" s="36"/>
      <c r="DW1199" s="36"/>
      <c r="DX1199" s="36"/>
      <c r="DY1199" s="36"/>
      <c r="DZ1199" s="36"/>
      <c r="EA1199" s="36"/>
      <c r="EB1199" s="36"/>
      <c r="EC1199" s="36"/>
      <c r="ED1199" s="36"/>
      <c r="EE1199" s="36"/>
      <c r="EF1199" s="36"/>
      <c r="EG1199" s="36"/>
      <c r="EH1199" s="36"/>
      <c r="EI1199" s="36"/>
      <c r="EJ1199" s="36"/>
      <c r="EK1199" s="36"/>
      <c r="EL1199" s="36"/>
      <c r="EM1199" s="36"/>
      <c r="EN1199" s="36"/>
      <c r="EO1199" s="36"/>
      <c r="EP1199" s="36"/>
      <c r="EQ1199" s="36"/>
      <c r="ER1199" s="36"/>
      <c r="ES1199" s="36"/>
      <c r="ET1199" s="36"/>
      <c r="EU1199" s="36"/>
      <c r="EV1199" s="36"/>
      <c r="EW1199" s="36"/>
      <c r="EX1199" s="36"/>
      <c r="EY1199" s="36"/>
      <c r="EZ1199" s="36"/>
      <c r="FA1199" s="36"/>
      <c r="FB1199" s="36"/>
      <c r="FC1199" s="36"/>
      <c r="FD1199" s="36"/>
      <c r="FE1199" s="36"/>
      <c r="FF1199" s="36"/>
      <c r="FG1199" s="36"/>
      <c r="FH1199" s="36"/>
      <c r="FI1199" s="36"/>
      <c r="FJ1199" s="36"/>
      <c r="FK1199" s="36"/>
      <c r="FL1199" s="36"/>
      <c r="FM1199" s="36"/>
      <c r="FN1199" s="36"/>
      <c r="FO1199" s="36"/>
      <c r="FP1199" s="36"/>
      <c r="FQ1199" s="36"/>
      <c r="FR1199" s="36"/>
      <c r="FS1199" s="36"/>
      <c r="FT1199" s="36"/>
      <c r="FU1199" s="36"/>
      <c r="FV1199" s="36"/>
      <c r="FW1199" s="36"/>
      <c r="FX1199" s="36"/>
      <c r="FY1199" s="36"/>
      <c r="FZ1199" s="36"/>
      <c r="GA1199" s="36"/>
      <c r="GB1199" s="36"/>
      <c r="GC1199" s="36"/>
      <c r="GD1199" s="36"/>
      <c r="GE1199" s="37"/>
    </row>
    <row r="1200" spans="1:187" s="25" customFormat="1" ht="20.149999999999999" customHeight="1" x14ac:dyDescent="0.35">
      <c r="A1200" s="212"/>
      <c r="B1200" s="214"/>
      <c r="C1200" s="216"/>
      <c r="D1200" s="216"/>
      <c r="E1200" s="218"/>
      <c r="F1200" s="200"/>
      <c r="G1200" s="28" t="s">
        <v>44</v>
      </c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  <c r="AK1200" s="38"/>
      <c r="AL1200" s="38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  <c r="BF1200" s="38"/>
      <c r="BG1200" s="38"/>
      <c r="BH1200" s="38"/>
      <c r="BI1200" s="38"/>
      <c r="BJ1200" s="38"/>
      <c r="BK1200" s="38"/>
      <c r="BL1200" s="38"/>
      <c r="BM1200" s="38"/>
      <c r="BN1200" s="38"/>
      <c r="BO1200" s="38"/>
      <c r="BP1200" s="38"/>
      <c r="BQ1200" s="38"/>
      <c r="BR1200" s="38"/>
      <c r="BS1200" s="38"/>
      <c r="BT1200" s="38"/>
      <c r="BU1200" s="38"/>
      <c r="BV1200" s="38"/>
      <c r="BW1200" s="38"/>
      <c r="BX1200" s="38"/>
      <c r="BY1200" s="38"/>
      <c r="BZ1200" s="38"/>
      <c r="CA1200" s="38"/>
      <c r="CB1200" s="38"/>
      <c r="CC1200" s="38"/>
      <c r="CD1200" s="38"/>
      <c r="CE1200" s="38"/>
      <c r="CF1200" s="38"/>
      <c r="CG1200" s="38"/>
      <c r="CH1200" s="38"/>
      <c r="CI1200" s="38"/>
      <c r="CJ1200" s="38"/>
      <c r="CK1200" s="38"/>
      <c r="CL1200" s="38"/>
      <c r="CM1200" s="38"/>
      <c r="CN1200" s="38"/>
      <c r="CO1200" s="38"/>
      <c r="CP1200" s="38"/>
      <c r="CQ1200" s="38"/>
      <c r="CR1200" s="38"/>
      <c r="CS1200" s="38"/>
      <c r="CT1200" s="38"/>
      <c r="CU1200" s="38"/>
      <c r="CV1200" s="38"/>
      <c r="CW1200" s="38"/>
      <c r="CX1200" s="38"/>
      <c r="CY1200" s="38"/>
      <c r="CZ1200" s="38"/>
      <c r="DA1200" s="38"/>
      <c r="DB1200" s="38"/>
      <c r="DC1200" s="38"/>
      <c r="DD1200" s="38"/>
      <c r="DE1200" s="38"/>
      <c r="DF1200" s="38"/>
      <c r="DG1200" s="38"/>
      <c r="DH1200" s="38"/>
      <c r="DI1200" s="38"/>
      <c r="DJ1200" s="38"/>
      <c r="DK1200" s="38"/>
      <c r="DL1200" s="38"/>
      <c r="DM1200" s="38"/>
      <c r="DN1200" s="38"/>
      <c r="DO1200" s="38"/>
      <c r="DP1200" s="38"/>
      <c r="DQ1200" s="38"/>
      <c r="DR1200" s="38"/>
      <c r="DS1200" s="38"/>
      <c r="DT1200" s="38"/>
      <c r="DU1200" s="38"/>
      <c r="DV1200" s="38"/>
      <c r="DW1200" s="38"/>
      <c r="DX1200" s="38"/>
      <c r="DY1200" s="38"/>
      <c r="DZ1200" s="38"/>
      <c r="EA1200" s="38"/>
      <c r="EB1200" s="38"/>
      <c r="EC1200" s="38"/>
      <c r="ED1200" s="38"/>
      <c r="EE1200" s="38"/>
      <c r="EF1200" s="38"/>
      <c r="EG1200" s="38"/>
      <c r="EH1200" s="38"/>
      <c r="EI1200" s="38"/>
      <c r="EJ1200" s="38"/>
      <c r="EK1200" s="38"/>
      <c r="EL1200" s="38"/>
      <c r="EM1200" s="38"/>
      <c r="EN1200" s="38"/>
      <c r="EO1200" s="38"/>
      <c r="EP1200" s="38"/>
      <c r="EQ1200" s="38"/>
      <c r="ER1200" s="38"/>
      <c r="ES1200" s="38"/>
      <c r="ET1200" s="38"/>
      <c r="EU1200" s="38"/>
      <c r="EV1200" s="38"/>
      <c r="EW1200" s="38"/>
      <c r="EX1200" s="38"/>
      <c r="EY1200" s="38"/>
      <c r="EZ1200" s="38"/>
      <c r="FA1200" s="38"/>
      <c r="FB1200" s="38"/>
      <c r="FC1200" s="38"/>
      <c r="FD1200" s="38"/>
      <c r="FE1200" s="38"/>
      <c r="FF1200" s="38"/>
      <c r="FG1200" s="38"/>
      <c r="FH1200" s="38"/>
      <c r="FI1200" s="38"/>
      <c r="FJ1200" s="38"/>
      <c r="FK1200" s="38"/>
      <c r="FL1200" s="38"/>
      <c r="FM1200" s="38"/>
      <c r="FN1200" s="38"/>
      <c r="FO1200" s="38"/>
      <c r="FP1200" s="38"/>
      <c r="FQ1200" s="38"/>
      <c r="FR1200" s="38"/>
      <c r="FS1200" s="38"/>
      <c r="FT1200" s="38"/>
      <c r="FU1200" s="38"/>
      <c r="FV1200" s="38"/>
      <c r="FW1200" s="38"/>
      <c r="FX1200" s="38"/>
      <c r="FY1200" s="38"/>
      <c r="FZ1200" s="38"/>
      <c r="GA1200" s="38"/>
      <c r="GB1200" s="38"/>
      <c r="GC1200" s="38"/>
      <c r="GD1200" s="38"/>
      <c r="GE1200" s="39"/>
    </row>
    <row r="1201" spans="1:187" s="25" customFormat="1" ht="20.149999999999999" customHeight="1" x14ac:dyDescent="0.35">
      <c r="A1201" s="203">
        <f t="shared" ref="A1201" si="949">A1199+1</f>
        <v>593</v>
      </c>
      <c r="B1201" s="205" t="str">
        <f ca="1">HYPERLINK("#"&amp;"PAINEL!"&amp;ADDRESS(ROW(PAINEL!$B$40)+$A1201,2),TRIM(INDIRECT("PAINEL!"&amp;ADDRESS(ROW(PAINEL!$B$40)+$A1201,COLUMN(LANÇAMENTOS!C1197)))))</f>
        <v/>
      </c>
      <c r="C1201" s="207" t="str">
        <f ca="1">TRIM(INDIRECT("PAINEL!"&amp;ADDRESS(ROW(PAINEL!$B$40)+$A1201,COLUMN(LANÇAMENTOS!E1197))))</f>
        <v/>
      </c>
      <c r="D1201" s="207" t="str">
        <f ca="1">TRIM(INDIRECT("PAINEL!"&amp;ADDRESS(ROW(PAINEL!$B$40)+$A1201,COLUMN(LANÇAMENTOS!K1197))))</f>
        <v/>
      </c>
      <c r="E1201" s="209"/>
      <c r="F1201" s="201" t="str">
        <f t="shared" ref="F1201" ca="1" si="950">IF(B1201&lt;&gt;"",E1201+SUM(H1201:GE1201)-SUM(H1202:GE1202),"")</f>
        <v/>
      </c>
      <c r="G1201" s="29" t="s">
        <v>43</v>
      </c>
      <c r="H1201" s="40"/>
      <c r="I1201" s="40"/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  <c r="CH1201" s="40"/>
      <c r="CI1201" s="40"/>
      <c r="CJ1201" s="40"/>
      <c r="CK1201" s="40"/>
      <c r="CL1201" s="40"/>
      <c r="CM1201" s="40"/>
      <c r="CN1201" s="40"/>
      <c r="CO1201" s="40"/>
      <c r="CP1201" s="40"/>
      <c r="CQ1201" s="40"/>
      <c r="CR1201" s="40"/>
      <c r="CS1201" s="40"/>
      <c r="CT1201" s="40"/>
      <c r="CU1201" s="40"/>
      <c r="CV1201" s="40"/>
      <c r="CW1201" s="40"/>
      <c r="CX1201" s="40"/>
      <c r="CY1201" s="40"/>
      <c r="CZ1201" s="40"/>
      <c r="DA1201" s="40"/>
      <c r="DB1201" s="40"/>
      <c r="DC1201" s="40"/>
      <c r="DD1201" s="40"/>
      <c r="DE1201" s="40"/>
      <c r="DF1201" s="40"/>
      <c r="DG1201" s="40"/>
      <c r="DH1201" s="40"/>
      <c r="DI1201" s="40"/>
      <c r="DJ1201" s="40"/>
      <c r="DK1201" s="40"/>
      <c r="DL1201" s="40"/>
      <c r="DM1201" s="40"/>
      <c r="DN1201" s="40"/>
      <c r="DO1201" s="40"/>
      <c r="DP1201" s="40"/>
      <c r="DQ1201" s="40"/>
      <c r="DR1201" s="40"/>
      <c r="DS1201" s="40"/>
      <c r="DT1201" s="40"/>
      <c r="DU1201" s="40"/>
      <c r="DV1201" s="40"/>
      <c r="DW1201" s="40"/>
      <c r="DX1201" s="40"/>
      <c r="DY1201" s="40"/>
      <c r="DZ1201" s="40"/>
      <c r="EA1201" s="40"/>
      <c r="EB1201" s="40"/>
      <c r="EC1201" s="40"/>
      <c r="ED1201" s="40"/>
      <c r="EE1201" s="40"/>
      <c r="EF1201" s="40"/>
      <c r="EG1201" s="40"/>
      <c r="EH1201" s="40"/>
      <c r="EI1201" s="40"/>
      <c r="EJ1201" s="40"/>
      <c r="EK1201" s="40"/>
      <c r="EL1201" s="40"/>
      <c r="EM1201" s="40"/>
      <c r="EN1201" s="40"/>
      <c r="EO1201" s="40"/>
      <c r="EP1201" s="40"/>
      <c r="EQ1201" s="40"/>
      <c r="ER1201" s="40"/>
      <c r="ES1201" s="40"/>
      <c r="ET1201" s="40"/>
      <c r="EU1201" s="40"/>
      <c r="EV1201" s="40"/>
      <c r="EW1201" s="40"/>
      <c r="EX1201" s="40"/>
      <c r="EY1201" s="40"/>
      <c r="EZ1201" s="40"/>
      <c r="FA1201" s="40"/>
      <c r="FB1201" s="40"/>
      <c r="FC1201" s="40"/>
      <c r="FD1201" s="40"/>
      <c r="FE1201" s="40"/>
      <c r="FF1201" s="40"/>
      <c r="FG1201" s="40"/>
      <c r="FH1201" s="40"/>
      <c r="FI1201" s="40"/>
      <c r="FJ1201" s="40"/>
      <c r="FK1201" s="40"/>
      <c r="FL1201" s="40"/>
      <c r="FM1201" s="40"/>
      <c r="FN1201" s="40"/>
      <c r="FO1201" s="40"/>
      <c r="FP1201" s="40"/>
      <c r="FQ1201" s="40"/>
      <c r="FR1201" s="40"/>
      <c r="FS1201" s="40"/>
      <c r="FT1201" s="40"/>
      <c r="FU1201" s="40"/>
      <c r="FV1201" s="40"/>
      <c r="FW1201" s="40"/>
      <c r="FX1201" s="40"/>
      <c r="FY1201" s="40"/>
      <c r="FZ1201" s="40"/>
      <c r="GA1201" s="40"/>
      <c r="GB1201" s="40"/>
      <c r="GC1201" s="40"/>
      <c r="GD1201" s="40"/>
      <c r="GE1201" s="41"/>
    </row>
    <row r="1202" spans="1:187" s="25" customFormat="1" ht="20.149999999999999" customHeight="1" x14ac:dyDescent="0.35">
      <c r="A1202" s="204"/>
      <c r="B1202" s="206"/>
      <c r="C1202" s="208"/>
      <c r="D1202" s="208"/>
      <c r="E1202" s="210"/>
      <c r="F1202" s="202"/>
      <c r="G1202" s="26" t="s">
        <v>44</v>
      </c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5"/>
      <c r="BA1202" s="35"/>
      <c r="BB1202" s="35"/>
      <c r="BC1202" s="35"/>
      <c r="BD1202" s="35"/>
      <c r="BE1202" s="35"/>
      <c r="BF1202" s="35"/>
      <c r="BG1202" s="35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  <c r="BT1202" s="35"/>
      <c r="BU1202" s="35"/>
      <c r="BV1202" s="35"/>
      <c r="BW1202" s="35"/>
      <c r="BX1202" s="35"/>
      <c r="BY1202" s="35"/>
      <c r="BZ1202" s="35"/>
      <c r="CA1202" s="35"/>
      <c r="CB1202" s="35"/>
      <c r="CC1202" s="35"/>
      <c r="CD1202" s="35"/>
      <c r="CE1202" s="35"/>
      <c r="CF1202" s="35"/>
      <c r="CG1202" s="35"/>
      <c r="CH1202" s="35"/>
      <c r="CI1202" s="35"/>
      <c r="CJ1202" s="35"/>
      <c r="CK1202" s="35"/>
      <c r="CL1202" s="35"/>
      <c r="CM1202" s="35"/>
      <c r="CN1202" s="35"/>
      <c r="CO1202" s="35"/>
      <c r="CP1202" s="35"/>
      <c r="CQ1202" s="35"/>
      <c r="CR1202" s="35"/>
      <c r="CS1202" s="35"/>
      <c r="CT1202" s="35"/>
      <c r="CU1202" s="35"/>
      <c r="CV1202" s="35"/>
      <c r="CW1202" s="35"/>
      <c r="CX1202" s="35"/>
      <c r="CY1202" s="35"/>
      <c r="CZ1202" s="35"/>
      <c r="DA1202" s="35"/>
      <c r="DB1202" s="35"/>
      <c r="DC1202" s="35"/>
      <c r="DD1202" s="35"/>
      <c r="DE1202" s="35"/>
      <c r="DF1202" s="35"/>
      <c r="DG1202" s="35"/>
      <c r="DH1202" s="35"/>
      <c r="DI1202" s="35"/>
      <c r="DJ1202" s="35"/>
      <c r="DK1202" s="35"/>
      <c r="DL1202" s="35"/>
      <c r="DM1202" s="35"/>
      <c r="DN1202" s="35"/>
      <c r="DO1202" s="35"/>
      <c r="DP1202" s="35"/>
      <c r="DQ1202" s="35"/>
      <c r="DR1202" s="35"/>
      <c r="DS1202" s="35"/>
      <c r="DT1202" s="35"/>
      <c r="DU1202" s="35"/>
      <c r="DV1202" s="35"/>
      <c r="DW1202" s="35"/>
      <c r="DX1202" s="35"/>
      <c r="DY1202" s="35"/>
      <c r="DZ1202" s="35"/>
      <c r="EA1202" s="35"/>
      <c r="EB1202" s="35"/>
      <c r="EC1202" s="35"/>
      <c r="ED1202" s="35"/>
      <c r="EE1202" s="35"/>
      <c r="EF1202" s="35"/>
      <c r="EG1202" s="35"/>
      <c r="EH1202" s="35"/>
      <c r="EI1202" s="35"/>
      <c r="EJ1202" s="35"/>
      <c r="EK1202" s="35"/>
      <c r="EL1202" s="35"/>
      <c r="EM1202" s="35"/>
      <c r="EN1202" s="35"/>
      <c r="EO1202" s="35"/>
      <c r="EP1202" s="35"/>
      <c r="EQ1202" s="35"/>
      <c r="ER1202" s="35"/>
      <c r="ES1202" s="35"/>
      <c r="ET1202" s="35"/>
      <c r="EU1202" s="35"/>
      <c r="EV1202" s="35"/>
      <c r="EW1202" s="35"/>
      <c r="EX1202" s="35"/>
      <c r="EY1202" s="35"/>
      <c r="EZ1202" s="35"/>
      <c r="FA1202" s="35"/>
      <c r="FB1202" s="35"/>
      <c r="FC1202" s="35"/>
      <c r="FD1202" s="35"/>
      <c r="FE1202" s="35"/>
      <c r="FF1202" s="35"/>
      <c r="FG1202" s="35"/>
      <c r="FH1202" s="35"/>
      <c r="FI1202" s="35"/>
      <c r="FJ1202" s="35"/>
      <c r="FK1202" s="35"/>
      <c r="FL1202" s="35"/>
      <c r="FM1202" s="35"/>
      <c r="FN1202" s="35"/>
      <c r="FO1202" s="35"/>
      <c r="FP1202" s="35"/>
      <c r="FQ1202" s="35"/>
      <c r="FR1202" s="35"/>
      <c r="FS1202" s="35"/>
      <c r="FT1202" s="35"/>
      <c r="FU1202" s="35"/>
      <c r="FV1202" s="35"/>
      <c r="FW1202" s="35"/>
      <c r="FX1202" s="35"/>
      <c r="FY1202" s="35"/>
      <c r="FZ1202" s="35"/>
      <c r="GA1202" s="35"/>
      <c r="GB1202" s="35"/>
      <c r="GC1202" s="35"/>
      <c r="GD1202" s="35"/>
      <c r="GE1202" s="42"/>
    </row>
    <row r="1203" spans="1:187" s="25" customFormat="1" ht="20.149999999999999" customHeight="1" x14ac:dyDescent="0.35">
      <c r="A1203" s="211">
        <f t="shared" si="932"/>
        <v>594</v>
      </c>
      <c r="B1203" s="213" t="str">
        <f ca="1">HYPERLINK("#"&amp;"PAINEL!"&amp;ADDRESS(ROW(PAINEL!$B$40)+$A1203,2),TRIM(INDIRECT("PAINEL!"&amp;ADDRESS(ROW(PAINEL!$B$40)+$A1203,COLUMN(LANÇAMENTOS!C1199)))))</f>
        <v/>
      </c>
      <c r="C1203" s="215" t="str">
        <f ca="1">TRIM(INDIRECT("PAINEL!"&amp;ADDRESS(ROW(PAINEL!$B$40)+$A1203,COLUMN(LANÇAMENTOS!E1199))))</f>
        <v/>
      </c>
      <c r="D1203" s="215" t="str">
        <f ca="1">TRIM(INDIRECT("PAINEL!"&amp;ADDRESS(ROW(PAINEL!$B$40)+$A1203,COLUMN(LANÇAMENTOS!K1199))))</f>
        <v/>
      </c>
      <c r="E1203" s="217"/>
      <c r="F1203" s="199" t="str">
        <f t="shared" ref="F1203" ca="1" si="951">IF(B1203&lt;&gt;"",E1203+SUM(H1203:GE1203)-SUM(H1204:GE1204),"")</f>
        <v/>
      </c>
      <c r="G1203" s="27" t="s">
        <v>43</v>
      </c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F1203" s="36"/>
      <c r="AG1203" s="36"/>
      <c r="AH1203" s="36"/>
      <c r="AI1203" s="36"/>
      <c r="AJ1203" s="36"/>
      <c r="AK1203" s="36"/>
      <c r="AL1203" s="36"/>
      <c r="AM1203" s="36"/>
      <c r="AN1203" s="36"/>
      <c r="AO1203" s="36"/>
      <c r="AP1203" s="36"/>
      <c r="AQ1203" s="36"/>
      <c r="AR1203" s="36"/>
      <c r="AS1203" s="36"/>
      <c r="AT1203" s="36"/>
      <c r="AU1203" s="36"/>
      <c r="AV1203" s="36"/>
      <c r="AW1203" s="36"/>
      <c r="AX1203" s="36"/>
      <c r="AY1203" s="36"/>
      <c r="AZ1203" s="36"/>
      <c r="BA1203" s="36"/>
      <c r="BB1203" s="36"/>
      <c r="BC1203" s="36"/>
      <c r="BD1203" s="36"/>
      <c r="BE1203" s="36"/>
      <c r="BF1203" s="36"/>
      <c r="BG1203" s="36"/>
      <c r="BH1203" s="36"/>
      <c r="BI1203" s="36"/>
      <c r="BJ1203" s="36"/>
      <c r="BK1203" s="36"/>
      <c r="BL1203" s="36"/>
      <c r="BM1203" s="36"/>
      <c r="BN1203" s="36"/>
      <c r="BO1203" s="36"/>
      <c r="BP1203" s="36"/>
      <c r="BQ1203" s="36"/>
      <c r="BR1203" s="36"/>
      <c r="BS1203" s="36"/>
      <c r="BT1203" s="36"/>
      <c r="BU1203" s="36"/>
      <c r="BV1203" s="36"/>
      <c r="BW1203" s="36"/>
      <c r="BX1203" s="36"/>
      <c r="BY1203" s="36"/>
      <c r="BZ1203" s="36"/>
      <c r="CA1203" s="36"/>
      <c r="CB1203" s="36"/>
      <c r="CC1203" s="36"/>
      <c r="CD1203" s="36"/>
      <c r="CE1203" s="36"/>
      <c r="CF1203" s="36"/>
      <c r="CG1203" s="36"/>
      <c r="CH1203" s="36"/>
      <c r="CI1203" s="36"/>
      <c r="CJ1203" s="36"/>
      <c r="CK1203" s="36"/>
      <c r="CL1203" s="36"/>
      <c r="CM1203" s="36"/>
      <c r="CN1203" s="36"/>
      <c r="CO1203" s="36"/>
      <c r="CP1203" s="36"/>
      <c r="CQ1203" s="36"/>
      <c r="CR1203" s="36"/>
      <c r="CS1203" s="36"/>
      <c r="CT1203" s="36"/>
      <c r="CU1203" s="36"/>
      <c r="CV1203" s="36"/>
      <c r="CW1203" s="36"/>
      <c r="CX1203" s="36"/>
      <c r="CY1203" s="36"/>
      <c r="CZ1203" s="36"/>
      <c r="DA1203" s="36"/>
      <c r="DB1203" s="36"/>
      <c r="DC1203" s="36"/>
      <c r="DD1203" s="36"/>
      <c r="DE1203" s="36"/>
      <c r="DF1203" s="36"/>
      <c r="DG1203" s="36"/>
      <c r="DH1203" s="36"/>
      <c r="DI1203" s="36"/>
      <c r="DJ1203" s="36"/>
      <c r="DK1203" s="36"/>
      <c r="DL1203" s="36"/>
      <c r="DM1203" s="36"/>
      <c r="DN1203" s="36"/>
      <c r="DO1203" s="36"/>
      <c r="DP1203" s="36"/>
      <c r="DQ1203" s="36"/>
      <c r="DR1203" s="36"/>
      <c r="DS1203" s="36"/>
      <c r="DT1203" s="36"/>
      <c r="DU1203" s="36"/>
      <c r="DV1203" s="36"/>
      <c r="DW1203" s="36"/>
      <c r="DX1203" s="36"/>
      <c r="DY1203" s="36"/>
      <c r="DZ1203" s="36"/>
      <c r="EA1203" s="36"/>
      <c r="EB1203" s="36"/>
      <c r="EC1203" s="36"/>
      <c r="ED1203" s="36"/>
      <c r="EE1203" s="36"/>
      <c r="EF1203" s="36"/>
      <c r="EG1203" s="36"/>
      <c r="EH1203" s="36"/>
      <c r="EI1203" s="36"/>
      <c r="EJ1203" s="36"/>
      <c r="EK1203" s="36"/>
      <c r="EL1203" s="36"/>
      <c r="EM1203" s="36"/>
      <c r="EN1203" s="36"/>
      <c r="EO1203" s="36"/>
      <c r="EP1203" s="36"/>
      <c r="EQ1203" s="36"/>
      <c r="ER1203" s="36"/>
      <c r="ES1203" s="36"/>
      <c r="ET1203" s="36"/>
      <c r="EU1203" s="36"/>
      <c r="EV1203" s="36"/>
      <c r="EW1203" s="36"/>
      <c r="EX1203" s="36"/>
      <c r="EY1203" s="36"/>
      <c r="EZ1203" s="36"/>
      <c r="FA1203" s="36"/>
      <c r="FB1203" s="36"/>
      <c r="FC1203" s="36"/>
      <c r="FD1203" s="36"/>
      <c r="FE1203" s="36"/>
      <c r="FF1203" s="36"/>
      <c r="FG1203" s="36"/>
      <c r="FH1203" s="36"/>
      <c r="FI1203" s="36"/>
      <c r="FJ1203" s="36"/>
      <c r="FK1203" s="36"/>
      <c r="FL1203" s="36"/>
      <c r="FM1203" s="36"/>
      <c r="FN1203" s="36"/>
      <c r="FO1203" s="36"/>
      <c r="FP1203" s="36"/>
      <c r="FQ1203" s="36"/>
      <c r="FR1203" s="36"/>
      <c r="FS1203" s="36"/>
      <c r="FT1203" s="36"/>
      <c r="FU1203" s="36"/>
      <c r="FV1203" s="36"/>
      <c r="FW1203" s="36"/>
      <c r="FX1203" s="36"/>
      <c r="FY1203" s="36"/>
      <c r="FZ1203" s="36"/>
      <c r="GA1203" s="36"/>
      <c r="GB1203" s="36"/>
      <c r="GC1203" s="36"/>
      <c r="GD1203" s="36"/>
      <c r="GE1203" s="37"/>
    </row>
    <row r="1204" spans="1:187" s="25" customFormat="1" ht="20.149999999999999" customHeight="1" x14ac:dyDescent="0.35">
      <c r="A1204" s="212"/>
      <c r="B1204" s="214"/>
      <c r="C1204" s="216"/>
      <c r="D1204" s="216"/>
      <c r="E1204" s="218"/>
      <c r="F1204" s="200"/>
      <c r="G1204" s="28" t="s">
        <v>44</v>
      </c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  <c r="BF1204" s="38"/>
      <c r="BG1204" s="38"/>
      <c r="BH1204" s="38"/>
      <c r="BI1204" s="38"/>
      <c r="BJ1204" s="38"/>
      <c r="BK1204" s="38"/>
      <c r="BL1204" s="38"/>
      <c r="BM1204" s="38"/>
      <c r="BN1204" s="38"/>
      <c r="BO1204" s="38"/>
      <c r="BP1204" s="38"/>
      <c r="BQ1204" s="38"/>
      <c r="BR1204" s="38"/>
      <c r="BS1204" s="38"/>
      <c r="BT1204" s="38"/>
      <c r="BU1204" s="38"/>
      <c r="BV1204" s="38"/>
      <c r="BW1204" s="38"/>
      <c r="BX1204" s="38"/>
      <c r="BY1204" s="38"/>
      <c r="BZ1204" s="38"/>
      <c r="CA1204" s="38"/>
      <c r="CB1204" s="38"/>
      <c r="CC1204" s="38"/>
      <c r="CD1204" s="38"/>
      <c r="CE1204" s="38"/>
      <c r="CF1204" s="38"/>
      <c r="CG1204" s="38"/>
      <c r="CH1204" s="38"/>
      <c r="CI1204" s="38"/>
      <c r="CJ1204" s="38"/>
      <c r="CK1204" s="38"/>
      <c r="CL1204" s="38"/>
      <c r="CM1204" s="38"/>
      <c r="CN1204" s="38"/>
      <c r="CO1204" s="38"/>
      <c r="CP1204" s="38"/>
      <c r="CQ1204" s="38"/>
      <c r="CR1204" s="38"/>
      <c r="CS1204" s="38"/>
      <c r="CT1204" s="38"/>
      <c r="CU1204" s="38"/>
      <c r="CV1204" s="38"/>
      <c r="CW1204" s="38"/>
      <c r="CX1204" s="38"/>
      <c r="CY1204" s="38"/>
      <c r="CZ1204" s="38"/>
      <c r="DA1204" s="38"/>
      <c r="DB1204" s="38"/>
      <c r="DC1204" s="38"/>
      <c r="DD1204" s="38"/>
      <c r="DE1204" s="38"/>
      <c r="DF1204" s="38"/>
      <c r="DG1204" s="38"/>
      <c r="DH1204" s="38"/>
      <c r="DI1204" s="38"/>
      <c r="DJ1204" s="38"/>
      <c r="DK1204" s="38"/>
      <c r="DL1204" s="38"/>
      <c r="DM1204" s="38"/>
      <c r="DN1204" s="38"/>
      <c r="DO1204" s="38"/>
      <c r="DP1204" s="38"/>
      <c r="DQ1204" s="38"/>
      <c r="DR1204" s="38"/>
      <c r="DS1204" s="38"/>
      <c r="DT1204" s="38"/>
      <c r="DU1204" s="38"/>
      <c r="DV1204" s="38"/>
      <c r="DW1204" s="38"/>
      <c r="DX1204" s="38"/>
      <c r="DY1204" s="38"/>
      <c r="DZ1204" s="38"/>
      <c r="EA1204" s="38"/>
      <c r="EB1204" s="38"/>
      <c r="EC1204" s="38"/>
      <c r="ED1204" s="38"/>
      <c r="EE1204" s="38"/>
      <c r="EF1204" s="38"/>
      <c r="EG1204" s="38"/>
      <c r="EH1204" s="38"/>
      <c r="EI1204" s="38"/>
      <c r="EJ1204" s="38"/>
      <c r="EK1204" s="38"/>
      <c r="EL1204" s="38"/>
      <c r="EM1204" s="38"/>
      <c r="EN1204" s="38"/>
      <c r="EO1204" s="38"/>
      <c r="EP1204" s="38"/>
      <c r="EQ1204" s="38"/>
      <c r="ER1204" s="38"/>
      <c r="ES1204" s="38"/>
      <c r="ET1204" s="38"/>
      <c r="EU1204" s="38"/>
      <c r="EV1204" s="38"/>
      <c r="EW1204" s="38"/>
      <c r="EX1204" s="38"/>
      <c r="EY1204" s="38"/>
      <c r="EZ1204" s="38"/>
      <c r="FA1204" s="38"/>
      <c r="FB1204" s="38"/>
      <c r="FC1204" s="38"/>
      <c r="FD1204" s="38"/>
      <c r="FE1204" s="38"/>
      <c r="FF1204" s="38"/>
      <c r="FG1204" s="38"/>
      <c r="FH1204" s="38"/>
      <c r="FI1204" s="38"/>
      <c r="FJ1204" s="38"/>
      <c r="FK1204" s="38"/>
      <c r="FL1204" s="38"/>
      <c r="FM1204" s="38"/>
      <c r="FN1204" s="38"/>
      <c r="FO1204" s="38"/>
      <c r="FP1204" s="38"/>
      <c r="FQ1204" s="38"/>
      <c r="FR1204" s="38"/>
      <c r="FS1204" s="38"/>
      <c r="FT1204" s="38"/>
      <c r="FU1204" s="38"/>
      <c r="FV1204" s="38"/>
      <c r="FW1204" s="38"/>
      <c r="FX1204" s="38"/>
      <c r="FY1204" s="38"/>
      <c r="FZ1204" s="38"/>
      <c r="GA1204" s="38"/>
      <c r="GB1204" s="38"/>
      <c r="GC1204" s="38"/>
      <c r="GD1204" s="38"/>
      <c r="GE1204" s="39"/>
    </row>
    <row r="1205" spans="1:187" s="25" customFormat="1" ht="20.149999999999999" customHeight="1" x14ac:dyDescent="0.35">
      <c r="A1205" s="203">
        <f t="shared" ref="A1205" si="952">A1203+1</f>
        <v>595</v>
      </c>
      <c r="B1205" s="205" t="str">
        <f ca="1">HYPERLINK("#"&amp;"PAINEL!"&amp;ADDRESS(ROW(PAINEL!$B$40)+$A1205,2),TRIM(INDIRECT("PAINEL!"&amp;ADDRESS(ROW(PAINEL!$B$40)+$A1205,COLUMN(LANÇAMENTOS!C1201)))))</f>
        <v/>
      </c>
      <c r="C1205" s="207" t="str">
        <f ca="1">TRIM(INDIRECT("PAINEL!"&amp;ADDRESS(ROW(PAINEL!$B$40)+$A1205,COLUMN(LANÇAMENTOS!E1201))))</f>
        <v/>
      </c>
      <c r="D1205" s="207" t="str">
        <f ca="1">TRIM(INDIRECT("PAINEL!"&amp;ADDRESS(ROW(PAINEL!$B$40)+$A1205,COLUMN(LANÇAMENTOS!K1201))))</f>
        <v/>
      </c>
      <c r="E1205" s="209"/>
      <c r="F1205" s="201" t="str">
        <f t="shared" ref="F1205" ca="1" si="953">IF(B1205&lt;&gt;"",E1205+SUM(H1205:GE1205)-SUM(H1206:GE1206),"")</f>
        <v/>
      </c>
      <c r="G1205" s="29" t="s">
        <v>43</v>
      </c>
      <c r="H1205" s="40"/>
      <c r="I1205" s="40"/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  <c r="CH1205" s="40"/>
      <c r="CI1205" s="40"/>
      <c r="CJ1205" s="40"/>
      <c r="CK1205" s="40"/>
      <c r="CL1205" s="40"/>
      <c r="CM1205" s="40"/>
      <c r="CN1205" s="40"/>
      <c r="CO1205" s="40"/>
      <c r="CP1205" s="40"/>
      <c r="CQ1205" s="40"/>
      <c r="CR1205" s="40"/>
      <c r="CS1205" s="40"/>
      <c r="CT1205" s="40"/>
      <c r="CU1205" s="40"/>
      <c r="CV1205" s="40"/>
      <c r="CW1205" s="40"/>
      <c r="CX1205" s="40"/>
      <c r="CY1205" s="40"/>
      <c r="CZ1205" s="40"/>
      <c r="DA1205" s="40"/>
      <c r="DB1205" s="40"/>
      <c r="DC1205" s="40"/>
      <c r="DD1205" s="40"/>
      <c r="DE1205" s="40"/>
      <c r="DF1205" s="40"/>
      <c r="DG1205" s="40"/>
      <c r="DH1205" s="40"/>
      <c r="DI1205" s="40"/>
      <c r="DJ1205" s="40"/>
      <c r="DK1205" s="40"/>
      <c r="DL1205" s="40"/>
      <c r="DM1205" s="40"/>
      <c r="DN1205" s="40"/>
      <c r="DO1205" s="40"/>
      <c r="DP1205" s="40"/>
      <c r="DQ1205" s="40"/>
      <c r="DR1205" s="40"/>
      <c r="DS1205" s="40"/>
      <c r="DT1205" s="40"/>
      <c r="DU1205" s="40"/>
      <c r="DV1205" s="40"/>
      <c r="DW1205" s="40"/>
      <c r="DX1205" s="40"/>
      <c r="DY1205" s="40"/>
      <c r="DZ1205" s="40"/>
      <c r="EA1205" s="40"/>
      <c r="EB1205" s="40"/>
      <c r="EC1205" s="40"/>
      <c r="ED1205" s="40"/>
      <c r="EE1205" s="40"/>
      <c r="EF1205" s="40"/>
      <c r="EG1205" s="40"/>
      <c r="EH1205" s="40"/>
      <c r="EI1205" s="40"/>
      <c r="EJ1205" s="40"/>
      <c r="EK1205" s="40"/>
      <c r="EL1205" s="40"/>
      <c r="EM1205" s="40"/>
      <c r="EN1205" s="40"/>
      <c r="EO1205" s="40"/>
      <c r="EP1205" s="40"/>
      <c r="EQ1205" s="40"/>
      <c r="ER1205" s="40"/>
      <c r="ES1205" s="40"/>
      <c r="ET1205" s="40"/>
      <c r="EU1205" s="40"/>
      <c r="EV1205" s="40"/>
      <c r="EW1205" s="40"/>
      <c r="EX1205" s="40"/>
      <c r="EY1205" s="40"/>
      <c r="EZ1205" s="40"/>
      <c r="FA1205" s="40"/>
      <c r="FB1205" s="40"/>
      <c r="FC1205" s="40"/>
      <c r="FD1205" s="40"/>
      <c r="FE1205" s="40"/>
      <c r="FF1205" s="40"/>
      <c r="FG1205" s="40"/>
      <c r="FH1205" s="40"/>
      <c r="FI1205" s="40"/>
      <c r="FJ1205" s="40"/>
      <c r="FK1205" s="40"/>
      <c r="FL1205" s="40"/>
      <c r="FM1205" s="40"/>
      <c r="FN1205" s="40"/>
      <c r="FO1205" s="40"/>
      <c r="FP1205" s="40"/>
      <c r="FQ1205" s="40"/>
      <c r="FR1205" s="40"/>
      <c r="FS1205" s="40"/>
      <c r="FT1205" s="40"/>
      <c r="FU1205" s="40"/>
      <c r="FV1205" s="40"/>
      <c r="FW1205" s="40"/>
      <c r="FX1205" s="40"/>
      <c r="FY1205" s="40"/>
      <c r="FZ1205" s="40"/>
      <c r="GA1205" s="40"/>
      <c r="GB1205" s="40"/>
      <c r="GC1205" s="40"/>
      <c r="GD1205" s="40"/>
      <c r="GE1205" s="41"/>
    </row>
    <row r="1206" spans="1:187" s="25" customFormat="1" ht="20.149999999999999" customHeight="1" x14ac:dyDescent="0.35">
      <c r="A1206" s="204"/>
      <c r="B1206" s="206"/>
      <c r="C1206" s="208"/>
      <c r="D1206" s="208"/>
      <c r="E1206" s="210"/>
      <c r="F1206" s="202"/>
      <c r="G1206" s="26" t="s">
        <v>44</v>
      </c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  <c r="AX1206" s="35"/>
      <c r="AY1206" s="35"/>
      <c r="AZ1206" s="35"/>
      <c r="BA1206" s="35"/>
      <c r="BB1206" s="35"/>
      <c r="BC1206" s="35"/>
      <c r="BD1206" s="35"/>
      <c r="BE1206" s="35"/>
      <c r="BF1206" s="35"/>
      <c r="BG1206" s="35"/>
      <c r="BH1206" s="35"/>
      <c r="BI1206" s="35"/>
      <c r="BJ1206" s="35"/>
      <c r="BK1206" s="35"/>
      <c r="BL1206" s="35"/>
      <c r="BM1206" s="35"/>
      <c r="BN1206" s="35"/>
      <c r="BO1206" s="35"/>
      <c r="BP1206" s="35"/>
      <c r="BQ1206" s="35"/>
      <c r="BR1206" s="35"/>
      <c r="BS1206" s="35"/>
      <c r="BT1206" s="35"/>
      <c r="BU1206" s="35"/>
      <c r="BV1206" s="35"/>
      <c r="BW1206" s="35"/>
      <c r="BX1206" s="35"/>
      <c r="BY1206" s="35"/>
      <c r="BZ1206" s="35"/>
      <c r="CA1206" s="35"/>
      <c r="CB1206" s="35"/>
      <c r="CC1206" s="35"/>
      <c r="CD1206" s="35"/>
      <c r="CE1206" s="35"/>
      <c r="CF1206" s="35"/>
      <c r="CG1206" s="35"/>
      <c r="CH1206" s="35"/>
      <c r="CI1206" s="35"/>
      <c r="CJ1206" s="35"/>
      <c r="CK1206" s="35"/>
      <c r="CL1206" s="35"/>
      <c r="CM1206" s="35"/>
      <c r="CN1206" s="35"/>
      <c r="CO1206" s="35"/>
      <c r="CP1206" s="35"/>
      <c r="CQ1206" s="35"/>
      <c r="CR1206" s="35"/>
      <c r="CS1206" s="35"/>
      <c r="CT1206" s="35"/>
      <c r="CU1206" s="35"/>
      <c r="CV1206" s="35"/>
      <c r="CW1206" s="35"/>
      <c r="CX1206" s="35"/>
      <c r="CY1206" s="35"/>
      <c r="CZ1206" s="35"/>
      <c r="DA1206" s="35"/>
      <c r="DB1206" s="35"/>
      <c r="DC1206" s="35"/>
      <c r="DD1206" s="35"/>
      <c r="DE1206" s="35"/>
      <c r="DF1206" s="35"/>
      <c r="DG1206" s="35"/>
      <c r="DH1206" s="35"/>
      <c r="DI1206" s="35"/>
      <c r="DJ1206" s="35"/>
      <c r="DK1206" s="35"/>
      <c r="DL1206" s="35"/>
      <c r="DM1206" s="35"/>
      <c r="DN1206" s="35"/>
      <c r="DO1206" s="35"/>
      <c r="DP1206" s="35"/>
      <c r="DQ1206" s="35"/>
      <c r="DR1206" s="35"/>
      <c r="DS1206" s="35"/>
      <c r="DT1206" s="35"/>
      <c r="DU1206" s="35"/>
      <c r="DV1206" s="35"/>
      <c r="DW1206" s="35"/>
      <c r="DX1206" s="35"/>
      <c r="DY1206" s="35"/>
      <c r="DZ1206" s="35"/>
      <c r="EA1206" s="35"/>
      <c r="EB1206" s="35"/>
      <c r="EC1206" s="35"/>
      <c r="ED1206" s="35"/>
      <c r="EE1206" s="35"/>
      <c r="EF1206" s="35"/>
      <c r="EG1206" s="35"/>
      <c r="EH1206" s="35"/>
      <c r="EI1206" s="35"/>
      <c r="EJ1206" s="35"/>
      <c r="EK1206" s="35"/>
      <c r="EL1206" s="35"/>
      <c r="EM1206" s="35"/>
      <c r="EN1206" s="35"/>
      <c r="EO1206" s="35"/>
      <c r="EP1206" s="35"/>
      <c r="EQ1206" s="35"/>
      <c r="ER1206" s="35"/>
      <c r="ES1206" s="35"/>
      <c r="ET1206" s="35"/>
      <c r="EU1206" s="35"/>
      <c r="EV1206" s="35"/>
      <c r="EW1206" s="35"/>
      <c r="EX1206" s="35"/>
      <c r="EY1206" s="35"/>
      <c r="EZ1206" s="35"/>
      <c r="FA1206" s="35"/>
      <c r="FB1206" s="35"/>
      <c r="FC1206" s="35"/>
      <c r="FD1206" s="35"/>
      <c r="FE1206" s="35"/>
      <c r="FF1206" s="35"/>
      <c r="FG1206" s="35"/>
      <c r="FH1206" s="35"/>
      <c r="FI1206" s="35"/>
      <c r="FJ1206" s="35"/>
      <c r="FK1206" s="35"/>
      <c r="FL1206" s="35"/>
      <c r="FM1206" s="35"/>
      <c r="FN1206" s="35"/>
      <c r="FO1206" s="35"/>
      <c r="FP1206" s="35"/>
      <c r="FQ1206" s="35"/>
      <c r="FR1206" s="35"/>
      <c r="FS1206" s="35"/>
      <c r="FT1206" s="35"/>
      <c r="FU1206" s="35"/>
      <c r="FV1206" s="35"/>
      <c r="FW1206" s="35"/>
      <c r="FX1206" s="35"/>
      <c r="FY1206" s="35"/>
      <c r="FZ1206" s="35"/>
      <c r="GA1206" s="35"/>
      <c r="GB1206" s="35"/>
      <c r="GC1206" s="35"/>
      <c r="GD1206" s="35"/>
      <c r="GE1206" s="42"/>
    </row>
    <row r="1207" spans="1:187" s="25" customFormat="1" ht="20.149999999999999" customHeight="1" x14ac:dyDescent="0.35">
      <c r="A1207" s="211">
        <f t="shared" si="932"/>
        <v>596</v>
      </c>
      <c r="B1207" s="213" t="str">
        <f ca="1">HYPERLINK("#"&amp;"PAINEL!"&amp;ADDRESS(ROW(PAINEL!$B$40)+$A1207,2),TRIM(INDIRECT("PAINEL!"&amp;ADDRESS(ROW(PAINEL!$B$40)+$A1207,COLUMN(LANÇAMENTOS!C1203)))))</f>
        <v/>
      </c>
      <c r="C1207" s="215" t="str">
        <f ca="1">TRIM(INDIRECT("PAINEL!"&amp;ADDRESS(ROW(PAINEL!$B$40)+$A1207,COLUMN(LANÇAMENTOS!E1203))))</f>
        <v/>
      </c>
      <c r="D1207" s="215" t="str">
        <f ca="1">TRIM(INDIRECT("PAINEL!"&amp;ADDRESS(ROW(PAINEL!$B$40)+$A1207,COLUMN(LANÇAMENTOS!K1203))))</f>
        <v/>
      </c>
      <c r="E1207" s="217"/>
      <c r="F1207" s="199" t="str">
        <f t="shared" ref="F1207" ca="1" si="954">IF(B1207&lt;&gt;"",E1207+SUM(H1207:GE1207)-SUM(H1208:GE1208),"")</f>
        <v/>
      </c>
      <c r="G1207" s="27" t="s">
        <v>43</v>
      </c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F1207" s="36"/>
      <c r="AG1207" s="36"/>
      <c r="AH1207" s="36"/>
      <c r="AI1207" s="36"/>
      <c r="AJ1207" s="36"/>
      <c r="AK1207" s="36"/>
      <c r="AL1207" s="36"/>
      <c r="AM1207" s="36"/>
      <c r="AN1207" s="36"/>
      <c r="AO1207" s="36"/>
      <c r="AP1207" s="36"/>
      <c r="AQ1207" s="36"/>
      <c r="AR1207" s="36"/>
      <c r="AS1207" s="36"/>
      <c r="AT1207" s="36"/>
      <c r="AU1207" s="36"/>
      <c r="AV1207" s="36"/>
      <c r="AW1207" s="36"/>
      <c r="AX1207" s="36"/>
      <c r="AY1207" s="36"/>
      <c r="AZ1207" s="36"/>
      <c r="BA1207" s="36"/>
      <c r="BB1207" s="36"/>
      <c r="BC1207" s="36"/>
      <c r="BD1207" s="36"/>
      <c r="BE1207" s="36"/>
      <c r="BF1207" s="36"/>
      <c r="BG1207" s="36"/>
      <c r="BH1207" s="36"/>
      <c r="BI1207" s="36"/>
      <c r="BJ1207" s="36"/>
      <c r="BK1207" s="36"/>
      <c r="BL1207" s="36"/>
      <c r="BM1207" s="36"/>
      <c r="BN1207" s="36"/>
      <c r="BO1207" s="36"/>
      <c r="BP1207" s="36"/>
      <c r="BQ1207" s="36"/>
      <c r="BR1207" s="36"/>
      <c r="BS1207" s="36"/>
      <c r="BT1207" s="36"/>
      <c r="BU1207" s="36"/>
      <c r="BV1207" s="36"/>
      <c r="BW1207" s="36"/>
      <c r="BX1207" s="36"/>
      <c r="BY1207" s="36"/>
      <c r="BZ1207" s="36"/>
      <c r="CA1207" s="36"/>
      <c r="CB1207" s="36"/>
      <c r="CC1207" s="36"/>
      <c r="CD1207" s="36"/>
      <c r="CE1207" s="36"/>
      <c r="CF1207" s="36"/>
      <c r="CG1207" s="36"/>
      <c r="CH1207" s="36"/>
      <c r="CI1207" s="36"/>
      <c r="CJ1207" s="36"/>
      <c r="CK1207" s="36"/>
      <c r="CL1207" s="36"/>
      <c r="CM1207" s="36"/>
      <c r="CN1207" s="36"/>
      <c r="CO1207" s="36"/>
      <c r="CP1207" s="36"/>
      <c r="CQ1207" s="36"/>
      <c r="CR1207" s="36"/>
      <c r="CS1207" s="36"/>
      <c r="CT1207" s="36"/>
      <c r="CU1207" s="36"/>
      <c r="CV1207" s="36"/>
      <c r="CW1207" s="36"/>
      <c r="CX1207" s="36"/>
      <c r="CY1207" s="36"/>
      <c r="CZ1207" s="36"/>
      <c r="DA1207" s="36"/>
      <c r="DB1207" s="36"/>
      <c r="DC1207" s="36"/>
      <c r="DD1207" s="36"/>
      <c r="DE1207" s="36"/>
      <c r="DF1207" s="36"/>
      <c r="DG1207" s="36"/>
      <c r="DH1207" s="36"/>
      <c r="DI1207" s="36"/>
      <c r="DJ1207" s="36"/>
      <c r="DK1207" s="36"/>
      <c r="DL1207" s="36"/>
      <c r="DM1207" s="36"/>
      <c r="DN1207" s="36"/>
      <c r="DO1207" s="36"/>
      <c r="DP1207" s="36"/>
      <c r="DQ1207" s="36"/>
      <c r="DR1207" s="36"/>
      <c r="DS1207" s="36"/>
      <c r="DT1207" s="36"/>
      <c r="DU1207" s="36"/>
      <c r="DV1207" s="36"/>
      <c r="DW1207" s="36"/>
      <c r="DX1207" s="36"/>
      <c r="DY1207" s="36"/>
      <c r="DZ1207" s="36"/>
      <c r="EA1207" s="36"/>
      <c r="EB1207" s="36"/>
      <c r="EC1207" s="36"/>
      <c r="ED1207" s="36"/>
      <c r="EE1207" s="36"/>
      <c r="EF1207" s="36"/>
      <c r="EG1207" s="36"/>
      <c r="EH1207" s="36"/>
      <c r="EI1207" s="36"/>
      <c r="EJ1207" s="36"/>
      <c r="EK1207" s="36"/>
      <c r="EL1207" s="36"/>
      <c r="EM1207" s="36"/>
      <c r="EN1207" s="36"/>
      <c r="EO1207" s="36"/>
      <c r="EP1207" s="36"/>
      <c r="EQ1207" s="36"/>
      <c r="ER1207" s="36"/>
      <c r="ES1207" s="36"/>
      <c r="ET1207" s="36"/>
      <c r="EU1207" s="36"/>
      <c r="EV1207" s="36"/>
      <c r="EW1207" s="36"/>
      <c r="EX1207" s="36"/>
      <c r="EY1207" s="36"/>
      <c r="EZ1207" s="36"/>
      <c r="FA1207" s="36"/>
      <c r="FB1207" s="36"/>
      <c r="FC1207" s="36"/>
      <c r="FD1207" s="36"/>
      <c r="FE1207" s="36"/>
      <c r="FF1207" s="36"/>
      <c r="FG1207" s="36"/>
      <c r="FH1207" s="36"/>
      <c r="FI1207" s="36"/>
      <c r="FJ1207" s="36"/>
      <c r="FK1207" s="36"/>
      <c r="FL1207" s="36"/>
      <c r="FM1207" s="36"/>
      <c r="FN1207" s="36"/>
      <c r="FO1207" s="36"/>
      <c r="FP1207" s="36"/>
      <c r="FQ1207" s="36"/>
      <c r="FR1207" s="36"/>
      <c r="FS1207" s="36"/>
      <c r="FT1207" s="36"/>
      <c r="FU1207" s="36"/>
      <c r="FV1207" s="36"/>
      <c r="FW1207" s="36"/>
      <c r="FX1207" s="36"/>
      <c r="FY1207" s="36"/>
      <c r="FZ1207" s="36"/>
      <c r="GA1207" s="36"/>
      <c r="GB1207" s="36"/>
      <c r="GC1207" s="36"/>
      <c r="GD1207" s="36"/>
      <c r="GE1207" s="37"/>
    </row>
    <row r="1208" spans="1:187" s="25" customFormat="1" ht="20.149999999999999" customHeight="1" x14ac:dyDescent="0.35">
      <c r="A1208" s="212"/>
      <c r="B1208" s="214"/>
      <c r="C1208" s="216"/>
      <c r="D1208" s="216"/>
      <c r="E1208" s="218"/>
      <c r="F1208" s="200"/>
      <c r="G1208" s="28" t="s">
        <v>44</v>
      </c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  <c r="AK1208" s="38"/>
      <c r="AL1208" s="38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  <c r="BF1208" s="38"/>
      <c r="BG1208" s="38"/>
      <c r="BH1208" s="38"/>
      <c r="BI1208" s="38"/>
      <c r="BJ1208" s="38"/>
      <c r="BK1208" s="38"/>
      <c r="BL1208" s="38"/>
      <c r="BM1208" s="38"/>
      <c r="BN1208" s="38"/>
      <c r="BO1208" s="38"/>
      <c r="BP1208" s="38"/>
      <c r="BQ1208" s="38"/>
      <c r="BR1208" s="38"/>
      <c r="BS1208" s="38"/>
      <c r="BT1208" s="38"/>
      <c r="BU1208" s="38"/>
      <c r="BV1208" s="38"/>
      <c r="BW1208" s="38"/>
      <c r="BX1208" s="38"/>
      <c r="BY1208" s="38"/>
      <c r="BZ1208" s="38"/>
      <c r="CA1208" s="38"/>
      <c r="CB1208" s="38"/>
      <c r="CC1208" s="38"/>
      <c r="CD1208" s="38"/>
      <c r="CE1208" s="38"/>
      <c r="CF1208" s="38"/>
      <c r="CG1208" s="38"/>
      <c r="CH1208" s="38"/>
      <c r="CI1208" s="38"/>
      <c r="CJ1208" s="38"/>
      <c r="CK1208" s="38"/>
      <c r="CL1208" s="38"/>
      <c r="CM1208" s="38"/>
      <c r="CN1208" s="38"/>
      <c r="CO1208" s="38"/>
      <c r="CP1208" s="38"/>
      <c r="CQ1208" s="38"/>
      <c r="CR1208" s="38"/>
      <c r="CS1208" s="38"/>
      <c r="CT1208" s="38"/>
      <c r="CU1208" s="38"/>
      <c r="CV1208" s="38"/>
      <c r="CW1208" s="38"/>
      <c r="CX1208" s="38"/>
      <c r="CY1208" s="38"/>
      <c r="CZ1208" s="38"/>
      <c r="DA1208" s="38"/>
      <c r="DB1208" s="38"/>
      <c r="DC1208" s="38"/>
      <c r="DD1208" s="38"/>
      <c r="DE1208" s="38"/>
      <c r="DF1208" s="38"/>
      <c r="DG1208" s="38"/>
      <c r="DH1208" s="38"/>
      <c r="DI1208" s="38"/>
      <c r="DJ1208" s="38"/>
      <c r="DK1208" s="38"/>
      <c r="DL1208" s="38"/>
      <c r="DM1208" s="38"/>
      <c r="DN1208" s="38"/>
      <c r="DO1208" s="38"/>
      <c r="DP1208" s="38"/>
      <c r="DQ1208" s="38"/>
      <c r="DR1208" s="38"/>
      <c r="DS1208" s="38"/>
      <c r="DT1208" s="38"/>
      <c r="DU1208" s="38"/>
      <c r="DV1208" s="38"/>
      <c r="DW1208" s="38"/>
      <c r="DX1208" s="38"/>
      <c r="DY1208" s="38"/>
      <c r="DZ1208" s="38"/>
      <c r="EA1208" s="38"/>
      <c r="EB1208" s="38"/>
      <c r="EC1208" s="38"/>
      <c r="ED1208" s="38"/>
      <c r="EE1208" s="38"/>
      <c r="EF1208" s="38"/>
      <c r="EG1208" s="38"/>
      <c r="EH1208" s="38"/>
      <c r="EI1208" s="38"/>
      <c r="EJ1208" s="38"/>
      <c r="EK1208" s="38"/>
      <c r="EL1208" s="38"/>
      <c r="EM1208" s="38"/>
      <c r="EN1208" s="38"/>
      <c r="EO1208" s="38"/>
      <c r="EP1208" s="38"/>
      <c r="EQ1208" s="38"/>
      <c r="ER1208" s="38"/>
      <c r="ES1208" s="38"/>
      <c r="ET1208" s="38"/>
      <c r="EU1208" s="38"/>
      <c r="EV1208" s="38"/>
      <c r="EW1208" s="38"/>
      <c r="EX1208" s="38"/>
      <c r="EY1208" s="38"/>
      <c r="EZ1208" s="38"/>
      <c r="FA1208" s="38"/>
      <c r="FB1208" s="38"/>
      <c r="FC1208" s="38"/>
      <c r="FD1208" s="38"/>
      <c r="FE1208" s="38"/>
      <c r="FF1208" s="38"/>
      <c r="FG1208" s="38"/>
      <c r="FH1208" s="38"/>
      <c r="FI1208" s="38"/>
      <c r="FJ1208" s="38"/>
      <c r="FK1208" s="38"/>
      <c r="FL1208" s="38"/>
      <c r="FM1208" s="38"/>
      <c r="FN1208" s="38"/>
      <c r="FO1208" s="38"/>
      <c r="FP1208" s="38"/>
      <c r="FQ1208" s="38"/>
      <c r="FR1208" s="38"/>
      <c r="FS1208" s="38"/>
      <c r="FT1208" s="38"/>
      <c r="FU1208" s="38"/>
      <c r="FV1208" s="38"/>
      <c r="FW1208" s="38"/>
      <c r="FX1208" s="38"/>
      <c r="FY1208" s="38"/>
      <c r="FZ1208" s="38"/>
      <c r="GA1208" s="38"/>
      <c r="GB1208" s="38"/>
      <c r="GC1208" s="38"/>
      <c r="GD1208" s="38"/>
      <c r="GE1208" s="39"/>
    </row>
    <row r="1209" spans="1:187" s="25" customFormat="1" ht="20.149999999999999" customHeight="1" x14ac:dyDescent="0.35">
      <c r="A1209" s="203">
        <f t="shared" ref="A1209" si="955">A1207+1</f>
        <v>597</v>
      </c>
      <c r="B1209" s="205" t="str">
        <f ca="1">HYPERLINK("#"&amp;"PAINEL!"&amp;ADDRESS(ROW(PAINEL!$B$40)+$A1209,2),TRIM(INDIRECT("PAINEL!"&amp;ADDRESS(ROW(PAINEL!$B$40)+$A1209,COLUMN(LANÇAMENTOS!C1205)))))</f>
        <v/>
      </c>
      <c r="C1209" s="207" t="str">
        <f ca="1">TRIM(INDIRECT("PAINEL!"&amp;ADDRESS(ROW(PAINEL!$B$40)+$A1209,COLUMN(LANÇAMENTOS!E1205))))</f>
        <v/>
      </c>
      <c r="D1209" s="207" t="str">
        <f ca="1">TRIM(INDIRECT("PAINEL!"&amp;ADDRESS(ROW(PAINEL!$B$40)+$A1209,COLUMN(LANÇAMENTOS!K1205))))</f>
        <v/>
      </c>
      <c r="E1209" s="209"/>
      <c r="F1209" s="201" t="str">
        <f t="shared" ref="F1209" ca="1" si="956">IF(B1209&lt;&gt;"",E1209+SUM(H1209:GE1209)-SUM(H1210:GE1210),"")</f>
        <v/>
      </c>
      <c r="G1209" s="29" t="s">
        <v>43</v>
      </c>
      <c r="H1209" s="40"/>
      <c r="I1209" s="40"/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  <c r="CH1209" s="40"/>
      <c r="CI1209" s="40"/>
      <c r="CJ1209" s="40"/>
      <c r="CK1209" s="40"/>
      <c r="CL1209" s="40"/>
      <c r="CM1209" s="40"/>
      <c r="CN1209" s="40"/>
      <c r="CO1209" s="40"/>
      <c r="CP1209" s="40"/>
      <c r="CQ1209" s="40"/>
      <c r="CR1209" s="40"/>
      <c r="CS1209" s="40"/>
      <c r="CT1209" s="40"/>
      <c r="CU1209" s="40"/>
      <c r="CV1209" s="40"/>
      <c r="CW1209" s="40"/>
      <c r="CX1209" s="40"/>
      <c r="CY1209" s="40"/>
      <c r="CZ1209" s="40"/>
      <c r="DA1209" s="40"/>
      <c r="DB1209" s="40"/>
      <c r="DC1209" s="40"/>
      <c r="DD1209" s="40"/>
      <c r="DE1209" s="40"/>
      <c r="DF1209" s="40"/>
      <c r="DG1209" s="40"/>
      <c r="DH1209" s="40"/>
      <c r="DI1209" s="40"/>
      <c r="DJ1209" s="40"/>
      <c r="DK1209" s="40"/>
      <c r="DL1209" s="40"/>
      <c r="DM1209" s="40"/>
      <c r="DN1209" s="40"/>
      <c r="DO1209" s="40"/>
      <c r="DP1209" s="40"/>
      <c r="DQ1209" s="40"/>
      <c r="DR1209" s="40"/>
      <c r="DS1209" s="40"/>
      <c r="DT1209" s="40"/>
      <c r="DU1209" s="40"/>
      <c r="DV1209" s="40"/>
      <c r="DW1209" s="40"/>
      <c r="DX1209" s="40"/>
      <c r="DY1209" s="40"/>
      <c r="DZ1209" s="40"/>
      <c r="EA1209" s="40"/>
      <c r="EB1209" s="40"/>
      <c r="EC1209" s="40"/>
      <c r="ED1209" s="40"/>
      <c r="EE1209" s="40"/>
      <c r="EF1209" s="40"/>
      <c r="EG1209" s="40"/>
      <c r="EH1209" s="40"/>
      <c r="EI1209" s="40"/>
      <c r="EJ1209" s="40"/>
      <c r="EK1209" s="40"/>
      <c r="EL1209" s="40"/>
      <c r="EM1209" s="40"/>
      <c r="EN1209" s="40"/>
      <c r="EO1209" s="40"/>
      <c r="EP1209" s="40"/>
      <c r="EQ1209" s="40"/>
      <c r="ER1209" s="40"/>
      <c r="ES1209" s="40"/>
      <c r="ET1209" s="40"/>
      <c r="EU1209" s="40"/>
      <c r="EV1209" s="40"/>
      <c r="EW1209" s="40"/>
      <c r="EX1209" s="40"/>
      <c r="EY1209" s="40"/>
      <c r="EZ1209" s="40"/>
      <c r="FA1209" s="40"/>
      <c r="FB1209" s="40"/>
      <c r="FC1209" s="40"/>
      <c r="FD1209" s="40"/>
      <c r="FE1209" s="40"/>
      <c r="FF1209" s="40"/>
      <c r="FG1209" s="40"/>
      <c r="FH1209" s="40"/>
      <c r="FI1209" s="40"/>
      <c r="FJ1209" s="40"/>
      <c r="FK1209" s="40"/>
      <c r="FL1209" s="40"/>
      <c r="FM1209" s="40"/>
      <c r="FN1209" s="40"/>
      <c r="FO1209" s="40"/>
      <c r="FP1209" s="40"/>
      <c r="FQ1209" s="40"/>
      <c r="FR1209" s="40"/>
      <c r="FS1209" s="40"/>
      <c r="FT1209" s="40"/>
      <c r="FU1209" s="40"/>
      <c r="FV1209" s="40"/>
      <c r="FW1209" s="40"/>
      <c r="FX1209" s="40"/>
      <c r="FY1209" s="40"/>
      <c r="FZ1209" s="40"/>
      <c r="GA1209" s="40"/>
      <c r="GB1209" s="40"/>
      <c r="GC1209" s="40"/>
      <c r="GD1209" s="40"/>
      <c r="GE1209" s="41"/>
    </row>
    <row r="1210" spans="1:187" s="25" customFormat="1" ht="20.149999999999999" customHeight="1" x14ac:dyDescent="0.35">
      <c r="A1210" s="204"/>
      <c r="B1210" s="206"/>
      <c r="C1210" s="208"/>
      <c r="D1210" s="208"/>
      <c r="E1210" s="210"/>
      <c r="F1210" s="202"/>
      <c r="G1210" s="26" t="s">
        <v>44</v>
      </c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/>
      <c r="AH1210" s="35"/>
      <c r="AI1210" s="35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  <c r="AX1210" s="35"/>
      <c r="AY1210" s="35"/>
      <c r="AZ1210" s="35"/>
      <c r="BA1210" s="35"/>
      <c r="BB1210" s="35"/>
      <c r="BC1210" s="35"/>
      <c r="BD1210" s="35"/>
      <c r="BE1210" s="35"/>
      <c r="BF1210" s="35"/>
      <c r="BG1210" s="35"/>
      <c r="BH1210" s="35"/>
      <c r="BI1210" s="35"/>
      <c r="BJ1210" s="35"/>
      <c r="BK1210" s="35"/>
      <c r="BL1210" s="35"/>
      <c r="BM1210" s="35"/>
      <c r="BN1210" s="35"/>
      <c r="BO1210" s="35"/>
      <c r="BP1210" s="35"/>
      <c r="BQ1210" s="35"/>
      <c r="BR1210" s="35"/>
      <c r="BS1210" s="35"/>
      <c r="BT1210" s="35"/>
      <c r="BU1210" s="35"/>
      <c r="BV1210" s="35"/>
      <c r="BW1210" s="35"/>
      <c r="BX1210" s="35"/>
      <c r="BY1210" s="35"/>
      <c r="BZ1210" s="35"/>
      <c r="CA1210" s="35"/>
      <c r="CB1210" s="35"/>
      <c r="CC1210" s="35"/>
      <c r="CD1210" s="35"/>
      <c r="CE1210" s="35"/>
      <c r="CF1210" s="35"/>
      <c r="CG1210" s="35"/>
      <c r="CH1210" s="35"/>
      <c r="CI1210" s="35"/>
      <c r="CJ1210" s="35"/>
      <c r="CK1210" s="35"/>
      <c r="CL1210" s="35"/>
      <c r="CM1210" s="35"/>
      <c r="CN1210" s="35"/>
      <c r="CO1210" s="35"/>
      <c r="CP1210" s="35"/>
      <c r="CQ1210" s="35"/>
      <c r="CR1210" s="35"/>
      <c r="CS1210" s="35"/>
      <c r="CT1210" s="35"/>
      <c r="CU1210" s="35"/>
      <c r="CV1210" s="35"/>
      <c r="CW1210" s="35"/>
      <c r="CX1210" s="35"/>
      <c r="CY1210" s="35"/>
      <c r="CZ1210" s="35"/>
      <c r="DA1210" s="35"/>
      <c r="DB1210" s="35"/>
      <c r="DC1210" s="35"/>
      <c r="DD1210" s="35"/>
      <c r="DE1210" s="35"/>
      <c r="DF1210" s="35"/>
      <c r="DG1210" s="35"/>
      <c r="DH1210" s="35"/>
      <c r="DI1210" s="35"/>
      <c r="DJ1210" s="35"/>
      <c r="DK1210" s="35"/>
      <c r="DL1210" s="35"/>
      <c r="DM1210" s="35"/>
      <c r="DN1210" s="35"/>
      <c r="DO1210" s="35"/>
      <c r="DP1210" s="35"/>
      <c r="DQ1210" s="35"/>
      <c r="DR1210" s="35"/>
      <c r="DS1210" s="35"/>
      <c r="DT1210" s="35"/>
      <c r="DU1210" s="35"/>
      <c r="DV1210" s="35"/>
      <c r="DW1210" s="35"/>
      <c r="DX1210" s="35"/>
      <c r="DY1210" s="35"/>
      <c r="DZ1210" s="35"/>
      <c r="EA1210" s="35"/>
      <c r="EB1210" s="35"/>
      <c r="EC1210" s="35"/>
      <c r="ED1210" s="35"/>
      <c r="EE1210" s="35"/>
      <c r="EF1210" s="35"/>
      <c r="EG1210" s="35"/>
      <c r="EH1210" s="35"/>
      <c r="EI1210" s="35"/>
      <c r="EJ1210" s="35"/>
      <c r="EK1210" s="35"/>
      <c r="EL1210" s="35"/>
      <c r="EM1210" s="35"/>
      <c r="EN1210" s="35"/>
      <c r="EO1210" s="35"/>
      <c r="EP1210" s="35"/>
      <c r="EQ1210" s="35"/>
      <c r="ER1210" s="35"/>
      <c r="ES1210" s="35"/>
      <c r="ET1210" s="35"/>
      <c r="EU1210" s="35"/>
      <c r="EV1210" s="35"/>
      <c r="EW1210" s="35"/>
      <c r="EX1210" s="35"/>
      <c r="EY1210" s="35"/>
      <c r="EZ1210" s="35"/>
      <c r="FA1210" s="35"/>
      <c r="FB1210" s="35"/>
      <c r="FC1210" s="35"/>
      <c r="FD1210" s="35"/>
      <c r="FE1210" s="35"/>
      <c r="FF1210" s="35"/>
      <c r="FG1210" s="35"/>
      <c r="FH1210" s="35"/>
      <c r="FI1210" s="35"/>
      <c r="FJ1210" s="35"/>
      <c r="FK1210" s="35"/>
      <c r="FL1210" s="35"/>
      <c r="FM1210" s="35"/>
      <c r="FN1210" s="35"/>
      <c r="FO1210" s="35"/>
      <c r="FP1210" s="35"/>
      <c r="FQ1210" s="35"/>
      <c r="FR1210" s="35"/>
      <c r="FS1210" s="35"/>
      <c r="FT1210" s="35"/>
      <c r="FU1210" s="35"/>
      <c r="FV1210" s="35"/>
      <c r="FW1210" s="35"/>
      <c r="FX1210" s="35"/>
      <c r="FY1210" s="35"/>
      <c r="FZ1210" s="35"/>
      <c r="GA1210" s="35"/>
      <c r="GB1210" s="35"/>
      <c r="GC1210" s="35"/>
      <c r="GD1210" s="35"/>
      <c r="GE1210" s="42"/>
    </row>
    <row r="1211" spans="1:187" s="25" customFormat="1" ht="20.149999999999999" customHeight="1" x14ac:dyDescent="0.35">
      <c r="A1211" s="211">
        <f t="shared" si="932"/>
        <v>598</v>
      </c>
      <c r="B1211" s="213" t="str">
        <f ca="1">HYPERLINK("#"&amp;"PAINEL!"&amp;ADDRESS(ROW(PAINEL!$B$40)+$A1211,2),TRIM(INDIRECT("PAINEL!"&amp;ADDRESS(ROW(PAINEL!$B$40)+$A1211,COLUMN(LANÇAMENTOS!C1207)))))</f>
        <v/>
      </c>
      <c r="C1211" s="215" t="str">
        <f ca="1">TRIM(INDIRECT("PAINEL!"&amp;ADDRESS(ROW(PAINEL!$B$40)+$A1211,COLUMN(LANÇAMENTOS!E1207))))</f>
        <v/>
      </c>
      <c r="D1211" s="215" t="str">
        <f ca="1">TRIM(INDIRECT("PAINEL!"&amp;ADDRESS(ROW(PAINEL!$B$40)+$A1211,COLUMN(LANÇAMENTOS!K1207))))</f>
        <v/>
      </c>
      <c r="E1211" s="217"/>
      <c r="F1211" s="199" t="str">
        <f t="shared" ref="F1211" ca="1" si="957">IF(B1211&lt;&gt;"",E1211+SUM(H1211:GE1211)-SUM(H1212:GE1212),"")</f>
        <v/>
      </c>
      <c r="G1211" s="27" t="s">
        <v>43</v>
      </c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F1211" s="36"/>
      <c r="AG1211" s="36"/>
      <c r="AH1211" s="36"/>
      <c r="AI1211" s="36"/>
      <c r="AJ1211" s="36"/>
      <c r="AK1211" s="36"/>
      <c r="AL1211" s="36"/>
      <c r="AM1211" s="36"/>
      <c r="AN1211" s="36"/>
      <c r="AO1211" s="36"/>
      <c r="AP1211" s="36"/>
      <c r="AQ1211" s="36"/>
      <c r="AR1211" s="36"/>
      <c r="AS1211" s="36"/>
      <c r="AT1211" s="36"/>
      <c r="AU1211" s="36"/>
      <c r="AV1211" s="36"/>
      <c r="AW1211" s="36"/>
      <c r="AX1211" s="36"/>
      <c r="AY1211" s="36"/>
      <c r="AZ1211" s="36"/>
      <c r="BA1211" s="36"/>
      <c r="BB1211" s="36"/>
      <c r="BC1211" s="36"/>
      <c r="BD1211" s="36"/>
      <c r="BE1211" s="36"/>
      <c r="BF1211" s="36"/>
      <c r="BG1211" s="36"/>
      <c r="BH1211" s="36"/>
      <c r="BI1211" s="36"/>
      <c r="BJ1211" s="36"/>
      <c r="BK1211" s="36"/>
      <c r="BL1211" s="36"/>
      <c r="BM1211" s="36"/>
      <c r="BN1211" s="36"/>
      <c r="BO1211" s="36"/>
      <c r="BP1211" s="36"/>
      <c r="BQ1211" s="36"/>
      <c r="BR1211" s="36"/>
      <c r="BS1211" s="36"/>
      <c r="BT1211" s="36"/>
      <c r="BU1211" s="36"/>
      <c r="BV1211" s="36"/>
      <c r="BW1211" s="36"/>
      <c r="BX1211" s="36"/>
      <c r="BY1211" s="36"/>
      <c r="BZ1211" s="36"/>
      <c r="CA1211" s="36"/>
      <c r="CB1211" s="36"/>
      <c r="CC1211" s="36"/>
      <c r="CD1211" s="36"/>
      <c r="CE1211" s="36"/>
      <c r="CF1211" s="36"/>
      <c r="CG1211" s="36"/>
      <c r="CH1211" s="36"/>
      <c r="CI1211" s="36"/>
      <c r="CJ1211" s="36"/>
      <c r="CK1211" s="36"/>
      <c r="CL1211" s="36"/>
      <c r="CM1211" s="36"/>
      <c r="CN1211" s="36"/>
      <c r="CO1211" s="36"/>
      <c r="CP1211" s="36"/>
      <c r="CQ1211" s="36"/>
      <c r="CR1211" s="36"/>
      <c r="CS1211" s="36"/>
      <c r="CT1211" s="36"/>
      <c r="CU1211" s="36"/>
      <c r="CV1211" s="36"/>
      <c r="CW1211" s="36"/>
      <c r="CX1211" s="36"/>
      <c r="CY1211" s="36"/>
      <c r="CZ1211" s="36"/>
      <c r="DA1211" s="36"/>
      <c r="DB1211" s="36"/>
      <c r="DC1211" s="36"/>
      <c r="DD1211" s="36"/>
      <c r="DE1211" s="36"/>
      <c r="DF1211" s="36"/>
      <c r="DG1211" s="36"/>
      <c r="DH1211" s="36"/>
      <c r="DI1211" s="36"/>
      <c r="DJ1211" s="36"/>
      <c r="DK1211" s="36"/>
      <c r="DL1211" s="36"/>
      <c r="DM1211" s="36"/>
      <c r="DN1211" s="36"/>
      <c r="DO1211" s="36"/>
      <c r="DP1211" s="36"/>
      <c r="DQ1211" s="36"/>
      <c r="DR1211" s="36"/>
      <c r="DS1211" s="36"/>
      <c r="DT1211" s="36"/>
      <c r="DU1211" s="36"/>
      <c r="DV1211" s="36"/>
      <c r="DW1211" s="36"/>
      <c r="DX1211" s="36"/>
      <c r="DY1211" s="36"/>
      <c r="DZ1211" s="36"/>
      <c r="EA1211" s="36"/>
      <c r="EB1211" s="36"/>
      <c r="EC1211" s="36"/>
      <c r="ED1211" s="36"/>
      <c r="EE1211" s="36"/>
      <c r="EF1211" s="36"/>
      <c r="EG1211" s="36"/>
      <c r="EH1211" s="36"/>
      <c r="EI1211" s="36"/>
      <c r="EJ1211" s="36"/>
      <c r="EK1211" s="36"/>
      <c r="EL1211" s="36"/>
      <c r="EM1211" s="36"/>
      <c r="EN1211" s="36"/>
      <c r="EO1211" s="36"/>
      <c r="EP1211" s="36"/>
      <c r="EQ1211" s="36"/>
      <c r="ER1211" s="36"/>
      <c r="ES1211" s="36"/>
      <c r="ET1211" s="36"/>
      <c r="EU1211" s="36"/>
      <c r="EV1211" s="36"/>
      <c r="EW1211" s="36"/>
      <c r="EX1211" s="36"/>
      <c r="EY1211" s="36"/>
      <c r="EZ1211" s="36"/>
      <c r="FA1211" s="36"/>
      <c r="FB1211" s="36"/>
      <c r="FC1211" s="36"/>
      <c r="FD1211" s="36"/>
      <c r="FE1211" s="36"/>
      <c r="FF1211" s="36"/>
      <c r="FG1211" s="36"/>
      <c r="FH1211" s="36"/>
      <c r="FI1211" s="36"/>
      <c r="FJ1211" s="36"/>
      <c r="FK1211" s="36"/>
      <c r="FL1211" s="36"/>
      <c r="FM1211" s="36"/>
      <c r="FN1211" s="36"/>
      <c r="FO1211" s="36"/>
      <c r="FP1211" s="36"/>
      <c r="FQ1211" s="36"/>
      <c r="FR1211" s="36"/>
      <c r="FS1211" s="36"/>
      <c r="FT1211" s="36"/>
      <c r="FU1211" s="36"/>
      <c r="FV1211" s="36"/>
      <c r="FW1211" s="36"/>
      <c r="FX1211" s="36"/>
      <c r="FY1211" s="36"/>
      <c r="FZ1211" s="36"/>
      <c r="GA1211" s="36"/>
      <c r="GB1211" s="36"/>
      <c r="GC1211" s="36"/>
      <c r="GD1211" s="36"/>
      <c r="GE1211" s="37"/>
    </row>
    <row r="1212" spans="1:187" s="25" customFormat="1" ht="20.149999999999999" customHeight="1" x14ac:dyDescent="0.35">
      <c r="A1212" s="212"/>
      <c r="B1212" s="214"/>
      <c r="C1212" s="216"/>
      <c r="D1212" s="216"/>
      <c r="E1212" s="218"/>
      <c r="F1212" s="200"/>
      <c r="G1212" s="28" t="s">
        <v>44</v>
      </c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  <c r="AK1212" s="38"/>
      <c r="AL1212" s="38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  <c r="BF1212" s="38"/>
      <c r="BG1212" s="38"/>
      <c r="BH1212" s="38"/>
      <c r="BI1212" s="38"/>
      <c r="BJ1212" s="38"/>
      <c r="BK1212" s="38"/>
      <c r="BL1212" s="38"/>
      <c r="BM1212" s="38"/>
      <c r="BN1212" s="38"/>
      <c r="BO1212" s="38"/>
      <c r="BP1212" s="38"/>
      <c r="BQ1212" s="38"/>
      <c r="BR1212" s="38"/>
      <c r="BS1212" s="38"/>
      <c r="BT1212" s="38"/>
      <c r="BU1212" s="38"/>
      <c r="BV1212" s="38"/>
      <c r="BW1212" s="38"/>
      <c r="BX1212" s="38"/>
      <c r="BY1212" s="38"/>
      <c r="BZ1212" s="38"/>
      <c r="CA1212" s="38"/>
      <c r="CB1212" s="38"/>
      <c r="CC1212" s="38"/>
      <c r="CD1212" s="38"/>
      <c r="CE1212" s="38"/>
      <c r="CF1212" s="38"/>
      <c r="CG1212" s="38"/>
      <c r="CH1212" s="38"/>
      <c r="CI1212" s="38"/>
      <c r="CJ1212" s="38"/>
      <c r="CK1212" s="38"/>
      <c r="CL1212" s="38"/>
      <c r="CM1212" s="38"/>
      <c r="CN1212" s="38"/>
      <c r="CO1212" s="38"/>
      <c r="CP1212" s="38"/>
      <c r="CQ1212" s="38"/>
      <c r="CR1212" s="38"/>
      <c r="CS1212" s="38"/>
      <c r="CT1212" s="38"/>
      <c r="CU1212" s="38"/>
      <c r="CV1212" s="38"/>
      <c r="CW1212" s="38"/>
      <c r="CX1212" s="38"/>
      <c r="CY1212" s="38"/>
      <c r="CZ1212" s="38"/>
      <c r="DA1212" s="38"/>
      <c r="DB1212" s="38"/>
      <c r="DC1212" s="38"/>
      <c r="DD1212" s="38"/>
      <c r="DE1212" s="38"/>
      <c r="DF1212" s="38"/>
      <c r="DG1212" s="38"/>
      <c r="DH1212" s="38"/>
      <c r="DI1212" s="38"/>
      <c r="DJ1212" s="38"/>
      <c r="DK1212" s="38"/>
      <c r="DL1212" s="38"/>
      <c r="DM1212" s="38"/>
      <c r="DN1212" s="38"/>
      <c r="DO1212" s="38"/>
      <c r="DP1212" s="38"/>
      <c r="DQ1212" s="38"/>
      <c r="DR1212" s="38"/>
      <c r="DS1212" s="38"/>
      <c r="DT1212" s="38"/>
      <c r="DU1212" s="38"/>
      <c r="DV1212" s="38"/>
      <c r="DW1212" s="38"/>
      <c r="DX1212" s="38"/>
      <c r="DY1212" s="38"/>
      <c r="DZ1212" s="38"/>
      <c r="EA1212" s="38"/>
      <c r="EB1212" s="38"/>
      <c r="EC1212" s="38"/>
      <c r="ED1212" s="38"/>
      <c r="EE1212" s="38"/>
      <c r="EF1212" s="38"/>
      <c r="EG1212" s="38"/>
      <c r="EH1212" s="38"/>
      <c r="EI1212" s="38"/>
      <c r="EJ1212" s="38"/>
      <c r="EK1212" s="38"/>
      <c r="EL1212" s="38"/>
      <c r="EM1212" s="38"/>
      <c r="EN1212" s="38"/>
      <c r="EO1212" s="38"/>
      <c r="EP1212" s="38"/>
      <c r="EQ1212" s="38"/>
      <c r="ER1212" s="38"/>
      <c r="ES1212" s="38"/>
      <c r="ET1212" s="38"/>
      <c r="EU1212" s="38"/>
      <c r="EV1212" s="38"/>
      <c r="EW1212" s="38"/>
      <c r="EX1212" s="38"/>
      <c r="EY1212" s="38"/>
      <c r="EZ1212" s="38"/>
      <c r="FA1212" s="38"/>
      <c r="FB1212" s="38"/>
      <c r="FC1212" s="38"/>
      <c r="FD1212" s="38"/>
      <c r="FE1212" s="38"/>
      <c r="FF1212" s="38"/>
      <c r="FG1212" s="38"/>
      <c r="FH1212" s="38"/>
      <c r="FI1212" s="38"/>
      <c r="FJ1212" s="38"/>
      <c r="FK1212" s="38"/>
      <c r="FL1212" s="38"/>
      <c r="FM1212" s="38"/>
      <c r="FN1212" s="38"/>
      <c r="FO1212" s="38"/>
      <c r="FP1212" s="38"/>
      <c r="FQ1212" s="38"/>
      <c r="FR1212" s="38"/>
      <c r="FS1212" s="38"/>
      <c r="FT1212" s="38"/>
      <c r="FU1212" s="38"/>
      <c r="FV1212" s="38"/>
      <c r="FW1212" s="38"/>
      <c r="FX1212" s="38"/>
      <c r="FY1212" s="38"/>
      <c r="FZ1212" s="38"/>
      <c r="GA1212" s="38"/>
      <c r="GB1212" s="38"/>
      <c r="GC1212" s="38"/>
      <c r="GD1212" s="38"/>
      <c r="GE1212" s="39"/>
    </row>
    <row r="1213" spans="1:187" s="25" customFormat="1" ht="20.149999999999999" customHeight="1" x14ac:dyDescent="0.35">
      <c r="A1213" s="203">
        <f t="shared" ref="A1213" si="958">A1211+1</f>
        <v>599</v>
      </c>
      <c r="B1213" s="205" t="str">
        <f ca="1">HYPERLINK("#"&amp;"PAINEL!"&amp;ADDRESS(ROW(PAINEL!$B$40)+$A1213,2),TRIM(INDIRECT("PAINEL!"&amp;ADDRESS(ROW(PAINEL!$B$40)+$A1213,COLUMN(LANÇAMENTOS!C1209)))))</f>
        <v/>
      </c>
      <c r="C1213" s="207" t="str">
        <f ca="1">TRIM(INDIRECT("PAINEL!"&amp;ADDRESS(ROW(PAINEL!$B$40)+$A1213,COLUMN(LANÇAMENTOS!E1209))))</f>
        <v/>
      </c>
      <c r="D1213" s="207" t="str">
        <f ca="1">TRIM(INDIRECT("PAINEL!"&amp;ADDRESS(ROW(PAINEL!$B$40)+$A1213,COLUMN(LANÇAMENTOS!K1209))))</f>
        <v/>
      </c>
      <c r="E1213" s="209"/>
      <c r="F1213" s="201" t="str">
        <f t="shared" ref="F1213" ca="1" si="959">IF(B1213&lt;&gt;"",E1213+SUM(H1213:GE1213)-SUM(H1214:GE1214),"")</f>
        <v/>
      </c>
      <c r="G1213" s="29" t="s">
        <v>43</v>
      </c>
      <c r="H1213" s="40"/>
      <c r="I1213" s="40"/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  <c r="CH1213" s="40"/>
      <c r="CI1213" s="40"/>
      <c r="CJ1213" s="40"/>
      <c r="CK1213" s="40"/>
      <c r="CL1213" s="40"/>
      <c r="CM1213" s="40"/>
      <c r="CN1213" s="40"/>
      <c r="CO1213" s="40"/>
      <c r="CP1213" s="40"/>
      <c r="CQ1213" s="40"/>
      <c r="CR1213" s="40"/>
      <c r="CS1213" s="40"/>
      <c r="CT1213" s="40"/>
      <c r="CU1213" s="40"/>
      <c r="CV1213" s="40"/>
      <c r="CW1213" s="40"/>
      <c r="CX1213" s="40"/>
      <c r="CY1213" s="40"/>
      <c r="CZ1213" s="40"/>
      <c r="DA1213" s="40"/>
      <c r="DB1213" s="40"/>
      <c r="DC1213" s="40"/>
      <c r="DD1213" s="40"/>
      <c r="DE1213" s="40"/>
      <c r="DF1213" s="40"/>
      <c r="DG1213" s="40"/>
      <c r="DH1213" s="40"/>
      <c r="DI1213" s="40"/>
      <c r="DJ1213" s="40"/>
      <c r="DK1213" s="40"/>
      <c r="DL1213" s="40"/>
      <c r="DM1213" s="40"/>
      <c r="DN1213" s="40"/>
      <c r="DO1213" s="40"/>
      <c r="DP1213" s="40"/>
      <c r="DQ1213" s="40"/>
      <c r="DR1213" s="40"/>
      <c r="DS1213" s="40"/>
      <c r="DT1213" s="40"/>
      <c r="DU1213" s="40"/>
      <c r="DV1213" s="40"/>
      <c r="DW1213" s="40"/>
      <c r="DX1213" s="40"/>
      <c r="DY1213" s="40"/>
      <c r="DZ1213" s="40"/>
      <c r="EA1213" s="40"/>
      <c r="EB1213" s="40"/>
      <c r="EC1213" s="40"/>
      <c r="ED1213" s="40"/>
      <c r="EE1213" s="40"/>
      <c r="EF1213" s="40"/>
      <c r="EG1213" s="40"/>
      <c r="EH1213" s="40"/>
      <c r="EI1213" s="40"/>
      <c r="EJ1213" s="40"/>
      <c r="EK1213" s="40"/>
      <c r="EL1213" s="40"/>
      <c r="EM1213" s="40"/>
      <c r="EN1213" s="40"/>
      <c r="EO1213" s="40"/>
      <c r="EP1213" s="40"/>
      <c r="EQ1213" s="40"/>
      <c r="ER1213" s="40"/>
      <c r="ES1213" s="40"/>
      <c r="ET1213" s="40"/>
      <c r="EU1213" s="40"/>
      <c r="EV1213" s="40"/>
      <c r="EW1213" s="40"/>
      <c r="EX1213" s="40"/>
      <c r="EY1213" s="40"/>
      <c r="EZ1213" s="40"/>
      <c r="FA1213" s="40"/>
      <c r="FB1213" s="40"/>
      <c r="FC1213" s="40"/>
      <c r="FD1213" s="40"/>
      <c r="FE1213" s="40"/>
      <c r="FF1213" s="40"/>
      <c r="FG1213" s="40"/>
      <c r="FH1213" s="40"/>
      <c r="FI1213" s="40"/>
      <c r="FJ1213" s="40"/>
      <c r="FK1213" s="40"/>
      <c r="FL1213" s="40"/>
      <c r="FM1213" s="40"/>
      <c r="FN1213" s="40"/>
      <c r="FO1213" s="40"/>
      <c r="FP1213" s="40"/>
      <c r="FQ1213" s="40"/>
      <c r="FR1213" s="40"/>
      <c r="FS1213" s="40"/>
      <c r="FT1213" s="40"/>
      <c r="FU1213" s="40"/>
      <c r="FV1213" s="40"/>
      <c r="FW1213" s="40"/>
      <c r="FX1213" s="40"/>
      <c r="FY1213" s="40"/>
      <c r="FZ1213" s="40"/>
      <c r="GA1213" s="40"/>
      <c r="GB1213" s="40"/>
      <c r="GC1213" s="40"/>
      <c r="GD1213" s="40"/>
      <c r="GE1213" s="41"/>
    </row>
    <row r="1214" spans="1:187" s="25" customFormat="1" ht="20.149999999999999" customHeight="1" x14ac:dyDescent="0.35">
      <c r="A1214" s="204"/>
      <c r="B1214" s="206"/>
      <c r="C1214" s="208"/>
      <c r="D1214" s="208"/>
      <c r="E1214" s="210"/>
      <c r="F1214" s="202"/>
      <c r="G1214" s="26" t="s">
        <v>44</v>
      </c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F1214" s="35"/>
      <c r="AG1214" s="35"/>
      <c r="AH1214" s="35"/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  <c r="AX1214" s="35"/>
      <c r="AY1214" s="35"/>
      <c r="AZ1214" s="35"/>
      <c r="BA1214" s="35"/>
      <c r="BB1214" s="35"/>
      <c r="BC1214" s="35"/>
      <c r="BD1214" s="35"/>
      <c r="BE1214" s="35"/>
      <c r="BF1214" s="35"/>
      <c r="BG1214" s="35"/>
      <c r="BH1214" s="35"/>
      <c r="BI1214" s="35"/>
      <c r="BJ1214" s="35"/>
      <c r="BK1214" s="35"/>
      <c r="BL1214" s="35"/>
      <c r="BM1214" s="35"/>
      <c r="BN1214" s="35"/>
      <c r="BO1214" s="35"/>
      <c r="BP1214" s="35"/>
      <c r="BQ1214" s="35"/>
      <c r="BR1214" s="35"/>
      <c r="BS1214" s="35"/>
      <c r="BT1214" s="35"/>
      <c r="BU1214" s="35"/>
      <c r="BV1214" s="35"/>
      <c r="BW1214" s="35"/>
      <c r="BX1214" s="35"/>
      <c r="BY1214" s="35"/>
      <c r="BZ1214" s="35"/>
      <c r="CA1214" s="35"/>
      <c r="CB1214" s="35"/>
      <c r="CC1214" s="35"/>
      <c r="CD1214" s="35"/>
      <c r="CE1214" s="35"/>
      <c r="CF1214" s="35"/>
      <c r="CG1214" s="35"/>
      <c r="CH1214" s="35"/>
      <c r="CI1214" s="35"/>
      <c r="CJ1214" s="35"/>
      <c r="CK1214" s="35"/>
      <c r="CL1214" s="35"/>
      <c r="CM1214" s="35"/>
      <c r="CN1214" s="35"/>
      <c r="CO1214" s="35"/>
      <c r="CP1214" s="35"/>
      <c r="CQ1214" s="35"/>
      <c r="CR1214" s="35"/>
      <c r="CS1214" s="35"/>
      <c r="CT1214" s="35"/>
      <c r="CU1214" s="35"/>
      <c r="CV1214" s="35"/>
      <c r="CW1214" s="35"/>
      <c r="CX1214" s="35"/>
      <c r="CY1214" s="35"/>
      <c r="CZ1214" s="35"/>
      <c r="DA1214" s="35"/>
      <c r="DB1214" s="35"/>
      <c r="DC1214" s="35"/>
      <c r="DD1214" s="35"/>
      <c r="DE1214" s="35"/>
      <c r="DF1214" s="35"/>
      <c r="DG1214" s="35"/>
      <c r="DH1214" s="35"/>
      <c r="DI1214" s="35"/>
      <c r="DJ1214" s="35"/>
      <c r="DK1214" s="35"/>
      <c r="DL1214" s="35"/>
      <c r="DM1214" s="35"/>
      <c r="DN1214" s="35"/>
      <c r="DO1214" s="35"/>
      <c r="DP1214" s="35"/>
      <c r="DQ1214" s="35"/>
      <c r="DR1214" s="35"/>
      <c r="DS1214" s="35"/>
      <c r="DT1214" s="35"/>
      <c r="DU1214" s="35"/>
      <c r="DV1214" s="35"/>
      <c r="DW1214" s="35"/>
      <c r="DX1214" s="35"/>
      <c r="DY1214" s="35"/>
      <c r="DZ1214" s="35"/>
      <c r="EA1214" s="35"/>
      <c r="EB1214" s="35"/>
      <c r="EC1214" s="35"/>
      <c r="ED1214" s="35"/>
      <c r="EE1214" s="35"/>
      <c r="EF1214" s="35"/>
      <c r="EG1214" s="35"/>
      <c r="EH1214" s="35"/>
      <c r="EI1214" s="35"/>
      <c r="EJ1214" s="35"/>
      <c r="EK1214" s="35"/>
      <c r="EL1214" s="35"/>
      <c r="EM1214" s="35"/>
      <c r="EN1214" s="35"/>
      <c r="EO1214" s="35"/>
      <c r="EP1214" s="35"/>
      <c r="EQ1214" s="35"/>
      <c r="ER1214" s="35"/>
      <c r="ES1214" s="35"/>
      <c r="ET1214" s="35"/>
      <c r="EU1214" s="35"/>
      <c r="EV1214" s="35"/>
      <c r="EW1214" s="35"/>
      <c r="EX1214" s="35"/>
      <c r="EY1214" s="35"/>
      <c r="EZ1214" s="35"/>
      <c r="FA1214" s="35"/>
      <c r="FB1214" s="35"/>
      <c r="FC1214" s="35"/>
      <c r="FD1214" s="35"/>
      <c r="FE1214" s="35"/>
      <c r="FF1214" s="35"/>
      <c r="FG1214" s="35"/>
      <c r="FH1214" s="35"/>
      <c r="FI1214" s="35"/>
      <c r="FJ1214" s="35"/>
      <c r="FK1214" s="35"/>
      <c r="FL1214" s="35"/>
      <c r="FM1214" s="35"/>
      <c r="FN1214" s="35"/>
      <c r="FO1214" s="35"/>
      <c r="FP1214" s="35"/>
      <c r="FQ1214" s="35"/>
      <c r="FR1214" s="35"/>
      <c r="FS1214" s="35"/>
      <c r="FT1214" s="35"/>
      <c r="FU1214" s="35"/>
      <c r="FV1214" s="35"/>
      <c r="FW1214" s="35"/>
      <c r="FX1214" s="35"/>
      <c r="FY1214" s="35"/>
      <c r="FZ1214" s="35"/>
      <c r="GA1214" s="35"/>
      <c r="GB1214" s="35"/>
      <c r="GC1214" s="35"/>
      <c r="GD1214" s="35"/>
      <c r="GE1214" s="42"/>
    </row>
    <row r="1215" spans="1:187" s="25" customFormat="1" ht="20.149999999999999" customHeight="1" x14ac:dyDescent="0.35">
      <c r="A1215" s="211">
        <f t="shared" si="932"/>
        <v>600</v>
      </c>
      <c r="B1215" s="213" t="str">
        <f ca="1">HYPERLINK("#"&amp;"PAINEL!"&amp;ADDRESS(ROW(PAINEL!$B$40)+$A1215,2),TRIM(INDIRECT("PAINEL!"&amp;ADDRESS(ROW(PAINEL!$B$40)+$A1215,COLUMN(LANÇAMENTOS!C1211)))))</f>
        <v/>
      </c>
      <c r="C1215" s="215" t="str">
        <f ca="1">TRIM(INDIRECT("PAINEL!"&amp;ADDRESS(ROW(PAINEL!$B$40)+$A1215,COLUMN(LANÇAMENTOS!E1211))))</f>
        <v/>
      </c>
      <c r="D1215" s="215" t="str">
        <f ca="1">TRIM(INDIRECT("PAINEL!"&amp;ADDRESS(ROW(PAINEL!$B$40)+$A1215,COLUMN(LANÇAMENTOS!K1211))))</f>
        <v/>
      </c>
      <c r="E1215" s="217"/>
      <c r="F1215" s="199" t="str">
        <f t="shared" ref="F1215" ca="1" si="960">IF(B1215&lt;&gt;"",E1215+SUM(H1215:GE1215)-SUM(H1216:GE1216),"")</f>
        <v/>
      </c>
      <c r="G1215" s="27" t="s">
        <v>43</v>
      </c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F1215" s="36"/>
      <c r="AG1215" s="36"/>
      <c r="AH1215" s="36"/>
      <c r="AI1215" s="36"/>
      <c r="AJ1215" s="36"/>
      <c r="AK1215" s="36"/>
      <c r="AL1215" s="36"/>
      <c r="AM1215" s="36"/>
      <c r="AN1215" s="36"/>
      <c r="AO1215" s="36"/>
      <c r="AP1215" s="36"/>
      <c r="AQ1215" s="36"/>
      <c r="AR1215" s="36"/>
      <c r="AS1215" s="36"/>
      <c r="AT1215" s="36"/>
      <c r="AU1215" s="36"/>
      <c r="AV1215" s="36"/>
      <c r="AW1215" s="36"/>
      <c r="AX1215" s="36"/>
      <c r="AY1215" s="36"/>
      <c r="AZ1215" s="36"/>
      <c r="BA1215" s="36"/>
      <c r="BB1215" s="36"/>
      <c r="BC1215" s="36"/>
      <c r="BD1215" s="36"/>
      <c r="BE1215" s="36"/>
      <c r="BF1215" s="36"/>
      <c r="BG1215" s="36"/>
      <c r="BH1215" s="36"/>
      <c r="BI1215" s="36"/>
      <c r="BJ1215" s="36"/>
      <c r="BK1215" s="36"/>
      <c r="BL1215" s="36"/>
      <c r="BM1215" s="36"/>
      <c r="BN1215" s="36"/>
      <c r="BO1215" s="36"/>
      <c r="BP1215" s="36"/>
      <c r="BQ1215" s="36"/>
      <c r="BR1215" s="36"/>
      <c r="BS1215" s="36"/>
      <c r="BT1215" s="36"/>
      <c r="BU1215" s="36"/>
      <c r="BV1215" s="36"/>
      <c r="BW1215" s="36"/>
      <c r="BX1215" s="36"/>
      <c r="BY1215" s="36"/>
      <c r="BZ1215" s="36"/>
      <c r="CA1215" s="36"/>
      <c r="CB1215" s="36"/>
      <c r="CC1215" s="36"/>
      <c r="CD1215" s="36"/>
      <c r="CE1215" s="36"/>
      <c r="CF1215" s="36"/>
      <c r="CG1215" s="36"/>
      <c r="CH1215" s="36"/>
      <c r="CI1215" s="36"/>
      <c r="CJ1215" s="36"/>
      <c r="CK1215" s="36"/>
      <c r="CL1215" s="36"/>
      <c r="CM1215" s="36"/>
      <c r="CN1215" s="36"/>
      <c r="CO1215" s="36"/>
      <c r="CP1215" s="36"/>
      <c r="CQ1215" s="36"/>
      <c r="CR1215" s="36"/>
      <c r="CS1215" s="36"/>
      <c r="CT1215" s="36"/>
      <c r="CU1215" s="36"/>
      <c r="CV1215" s="36"/>
      <c r="CW1215" s="36"/>
      <c r="CX1215" s="36"/>
      <c r="CY1215" s="36"/>
      <c r="CZ1215" s="36"/>
      <c r="DA1215" s="36"/>
      <c r="DB1215" s="36"/>
      <c r="DC1215" s="36"/>
      <c r="DD1215" s="36"/>
      <c r="DE1215" s="36"/>
      <c r="DF1215" s="36"/>
      <c r="DG1215" s="36"/>
      <c r="DH1215" s="36"/>
      <c r="DI1215" s="36"/>
      <c r="DJ1215" s="36"/>
      <c r="DK1215" s="36"/>
      <c r="DL1215" s="36"/>
      <c r="DM1215" s="36"/>
      <c r="DN1215" s="36"/>
      <c r="DO1215" s="36"/>
      <c r="DP1215" s="36"/>
      <c r="DQ1215" s="36"/>
      <c r="DR1215" s="36"/>
      <c r="DS1215" s="36"/>
      <c r="DT1215" s="36"/>
      <c r="DU1215" s="36"/>
      <c r="DV1215" s="36"/>
      <c r="DW1215" s="36"/>
      <c r="DX1215" s="36"/>
      <c r="DY1215" s="36"/>
      <c r="DZ1215" s="36"/>
      <c r="EA1215" s="36"/>
      <c r="EB1215" s="36"/>
      <c r="EC1215" s="36"/>
      <c r="ED1215" s="36"/>
      <c r="EE1215" s="36"/>
      <c r="EF1215" s="36"/>
      <c r="EG1215" s="36"/>
      <c r="EH1215" s="36"/>
      <c r="EI1215" s="36"/>
      <c r="EJ1215" s="36"/>
      <c r="EK1215" s="36"/>
      <c r="EL1215" s="36"/>
      <c r="EM1215" s="36"/>
      <c r="EN1215" s="36"/>
      <c r="EO1215" s="36"/>
      <c r="EP1215" s="36"/>
      <c r="EQ1215" s="36"/>
      <c r="ER1215" s="36"/>
      <c r="ES1215" s="36"/>
      <c r="ET1215" s="36"/>
      <c r="EU1215" s="36"/>
      <c r="EV1215" s="36"/>
      <c r="EW1215" s="36"/>
      <c r="EX1215" s="36"/>
      <c r="EY1215" s="36"/>
      <c r="EZ1215" s="36"/>
      <c r="FA1215" s="36"/>
      <c r="FB1215" s="36"/>
      <c r="FC1215" s="36"/>
      <c r="FD1215" s="36"/>
      <c r="FE1215" s="36"/>
      <c r="FF1215" s="36"/>
      <c r="FG1215" s="36"/>
      <c r="FH1215" s="36"/>
      <c r="FI1215" s="36"/>
      <c r="FJ1215" s="36"/>
      <c r="FK1215" s="36"/>
      <c r="FL1215" s="36"/>
      <c r="FM1215" s="36"/>
      <c r="FN1215" s="36"/>
      <c r="FO1215" s="36"/>
      <c r="FP1215" s="36"/>
      <c r="FQ1215" s="36"/>
      <c r="FR1215" s="36"/>
      <c r="FS1215" s="36"/>
      <c r="FT1215" s="36"/>
      <c r="FU1215" s="36"/>
      <c r="FV1215" s="36"/>
      <c r="FW1215" s="36"/>
      <c r="FX1215" s="36"/>
      <c r="FY1215" s="36"/>
      <c r="FZ1215" s="36"/>
      <c r="GA1215" s="36"/>
      <c r="GB1215" s="36"/>
      <c r="GC1215" s="36"/>
      <c r="GD1215" s="36"/>
      <c r="GE1215" s="37"/>
    </row>
    <row r="1216" spans="1:187" s="25" customFormat="1" ht="20.149999999999999" customHeight="1" x14ac:dyDescent="0.35">
      <c r="A1216" s="212"/>
      <c r="B1216" s="214"/>
      <c r="C1216" s="216"/>
      <c r="D1216" s="216"/>
      <c r="E1216" s="218"/>
      <c r="F1216" s="200"/>
      <c r="G1216" s="28" t="s">
        <v>44</v>
      </c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8"/>
      <c r="AL1216" s="38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  <c r="BF1216" s="38"/>
      <c r="BG1216" s="38"/>
      <c r="BH1216" s="38"/>
      <c r="BI1216" s="38"/>
      <c r="BJ1216" s="38"/>
      <c r="BK1216" s="38"/>
      <c r="BL1216" s="38"/>
      <c r="BM1216" s="38"/>
      <c r="BN1216" s="38"/>
      <c r="BO1216" s="38"/>
      <c r="BP1216" s="38"/>
      <c r="BQ1216" s="38"/>
      <c r="BR1216" s="38"/>
      <c r="BS1216" s="38"/>
      <c r="BT1216" s="38"/>
      <c r="BU1216" s="38"/>
      <c r="BV1216" s="38"/>
      <c r="BW1216" s="38"/>
      <c r="BX1216" s="38"/>
      <c r="BY1216" s="38"/>
      <c r="BZ1216" s="38"/>
      <c r="CA1216" s="38"/>
      <c r="CB1216" s="38"/>
      <c r="CC1216" s="38"/>
      <c r="CD1216" s="38"/>
      <c r="CE1216" s="38"/>
      <c r="CF1216" s="38"/>
      <c r="CG1216" s="38"/>
      <c r="CH1216" s="38"/>
      <c r="CI1216" s="38"/>
      <c r="CJ1216" s="38"/>
      <c r="CK1216" s="38"/>
      <c r="CL1216" s="38"/>
      <c r="CM1216" s="38"/>
      <c r="CN1216" s="38"/>
      <c r="CO1216" s="38"/>
      <c r="CP1216" s="38"/>
      <c r="CQ1216" s="38"/>
      <c r="CR1216" s="38"/>
      <c r="CS1216" s="38"/>
      <c r="CT1216" s="38"/>
      <c r="CU1216" s="38"/>
      <c r="CV1216" s="38"/>
      <c r="CW1216" s="38"/>
      <c r="CX1216" s="38"/>
      <c r="CY1216" s="38"/>
      <c r="CZ1216" s="38"/>
      <c r="DA1216" s="38"/>
      <c r="DB1216" s="38"/>
      <c r="DC1216" s="38"/>
      <c r="DD1216" s="38"/>
      <c r="DE1216" s="38"/>
      <c r="DF1216" s="38"/>
      <c r="DG1216" s="38"/>
      <c r="DH1216" s="38"/>
      <c r="DI1216" s="38"/>
      <c r="DJ1216" s="38"/>
      <c r="DK1216" s="38"/>
      <c r="DL1216" s="38"/>
      <c r="DM1216" s="38"/>
      <c r="DN1216" s="38"/>
      <c r="DO1216" s="38"/>
      <c r="DP1216" s="38"/>
      <c r="DQ1216" s="38"/>
      <c r="DR1216" s="38"/>
      <c r="DS1216" s="38"/>
      <c r="DT1216" s="38"/>
      <c r="DU1216" s="38"/>
      <c r="DV1216" s="38"/>
      <c r="DW1216" s="38"/>
      <c r="DX1216" s="38"/>
      <c r="DY1216" s="38"/>
      <c r="DZ1216" s="38"/>
      <c r="EA1216" s="38"/>
      <c r="EB1216" s="38"/>
      <c r="EC1216" s="38"/>
      <c r="ED1216" s="38"/>
      <c r="EE1216" s="38"/>
      <c r="EF1216" s="38"/>
      <c r="EG1216" s="38"/>
      <c r="EH1216" s="38"/>
      <c r="EI1216" s="38"/>
      <c r="EJ1216" s="38"/>
      <c r="EK1216" s="38"/>
      <c r="EL1216" s="38"/>
      <c r="EM1216" s="38"/>
      <c r="EN1216" s="38"/>
      <c r="EO1216" s="38"/>
      <c r="EP1216" s="38"/>
      <c r="EQ1216" s="38"/>
      <c r="ER1216" s="38"/>
      <c r="ES1216" s="38"/>
      <c r="ET1216" s="38"/>
      <c r="EU1216" s="38"/>
      <c r="EV1216" s="38"/>
      <c r="EW1216" s="38"/>
      <c r="EX1216" s="38"/>
      <c r="EY1216" s="38"/>
      <c r="EZ1216" s="38"/>
      <c r="FA1216" s="38"/>
      <c r="FB1216" s="38"/>
      <c r="FC1216" s="38"/>
      <c r="FD1216" s="38"/>
      <c r="FE1216" s="38"/>
      <c r="FF1216" s="38"/>
      <c r="FG1216" s="38"/>
      <c r="FH1216" s="38"/>
      <c r="FI1216" s="38"/>
      <c r="FJ1216" s="38"/>
      <c r="FK1216" s="38"/>
      <c r="FL1216" s="38"/>
      <c r="FM1216" s="38"/>
      <c r="FN1216" s="38"/>
      <c r="FO1216" s="38"/>
      <c r="FP1216" s="38"/>
      <c r="FQ1216" s="38"/>
      <c r="FR1216" s="38"/>
      <c r="FS1216" s="38"/>
      <c r="FT1216" s="38"/>
      <c r="FU1216" s="38"/>
      <c r="FV1216" s="38"/>
      <c r="FW1216" s="38"/>
      <c r="FX1216" s="38"/>
      <c r="FY1216" s="38"/>
      <c r="FZ1216" s="38"/>
      <c r="GA1216" s="38"/>
      <c r="GB1216" s="38"/>
      <c r="GC1216" s="38"/>
      <c r="GD1216" s="38"/>
      <c r="GE1216" s="39"/>
    </row>
    <row r="1217" spans="1:187" s="25" customFormat="1" ht="20.149999999999999" customHeight="1" x14ac:dyDescent="0.35">
      <c r="A1217" s="203">
        <f t="shared" ref="A1217" si="961">A1215+1</f>
        <v>601</v>
      </c>
      <c r="B1217" s="205" t="str">
        <f ca="1">HYPERLINK("#"&amp;"PAINEL!"&amp;ADDRESS(ROW(PAINEL!$B$40)+$A1217,2),TRIM(INDIRECT("PAINEL!"&amp;ADDRESS(ROW(PAINEL!$B$40)+$A1217,COLUMN(LANÇAMENTOS!C1213)))))</f>
        <v/>
      </c>
      <c r="C1217" s="207" t="str">
        <f ca="1">TRIM(INDIRECT("PAINEL!"&amp;ADDRESS(ROW(PAINEL!$B$40)+$A1217,COLUMN(LANÇAMENTOS!E1213))))</f>
        <v/>
      </c>
      <c r="D1217" s="207" t="str">
        <f ca="1">TRIM(INDIRECT("PAINEL!"&amp;ADDRESS(ROW(PAINEL!$B$40)+$A1217,COLUMN(LANÇAMENTOS!K1213))))</f>
        <v/>
      </c>
      <c r="E1217" s="209"/>
      <c r="F1217" s="201" t="str">
        <f t="shared" ref="F1217" ca="1" si="962">IF(B1217&lt;&gt;"",E1217+SUM(H1217:GE1217)-SUM(H1218:GE1218),"")</f>
        <v/>
      </c>
      <c r="G1217" s="29" t="s">
        <v>43</v>
      </c>
      <c r="H1217" s="40"/>
      <c r="I1217" s="40"/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  <c r="CH1217" s="40"/>
      <c r="CI1217" s="40"/>
      <c r="CJ1217" s="40"/>
      <c r="CK1217" s="40"/>
      <c r="CL1217" s="40"/>
      <c r="CM1217" s="40"/>
      <c r="CN1217" s="40"/>
      <c r="CO1217" s="40"/>
      <c r="CP1217" s="40"/>
      <c r="CQ1217" s="40"/>
      <c r="CR1217" s="40"/>
      <c r="CS1217" s="40"/>
      <c r="CT1217" s="40"/>
      <c r="CU1217" s="40"/>
      <c r="CV1217" s="40"/>
      <c r="CW1217" s="40"/>
      <c r="CX1217" s="40"/>
      <c r="CY1217" s="40"/>
      <c r="CZ1217" s="40"/>
      <c r="DA1217" s="40"/>
      <c r="DB1217" s="40"/>
      <c r="DC1217" s="40"/>
      <c r="DD1217" s="40"/>
      <c r="DE1217" s="40"/>
      <c r="DF1217" s="40"/>
      <c r="DG1217" s="40"/>
      <c r="DH1217" s="40"/>
      <c r="DI1217" s="40"/>
      <c r="DJ1217" s="40"/>
      <c r="DK1217" s="40"/>
      <c r="DL1217" s="40"/>
      <c r="DM1217" s="40"/>
      <c r="DN1217" s="40"/>
      <c r="DO1217" s="40"/>
      <c r="DP1217" s="40"/>
      <c r="DQ1217" s="40"/>
      <c r="DR1217" s="40"/>
      <c r="DS1217" s="40"/>
      <c r="DT1217" s="40"/>
      <c r="DU1217" s="40"/>
      <c r="DV1217" s="40"/>
      <c r="DW1217" s="40"/>
      <c r="DX1217" s="40"/>
      <c r="DY1217" s="40"/>
      <c r="DZ1217" s="40"/>
      <c r="EA1217" s="40"/>
      <c r="EB1217" s="40"/>
      <c r="EC1217" s="40"/>
      <c r="ED1217" s="40"/>
      <c r="EE1217" s="40"/>
      <c r="EF1217" s="40"/>
      <c r="EG1217" s="40"/>
      <c r="EH1217" s="40"/>
      <c r="EI1217" s="40"/>
      <c r="EJ1217" s="40"/>
      <c r="EK1217" s="40"/>
      <c r="EL1217" s="40"/>
      <c r="EM1217" s="40"/>
      <c r="EN1217" s="40"/>
      <c r="EO1217" s="40"/>
      <c r="EP1217" s="40"/>
      <c r="EQ1217" s="40"/>
      <c r="ER1217" s="40"/>
      <c r="ES1217" s="40"/>
      <c r="ET1217" s="40"/>
      <c r="EU1217" s="40"/>
      <c r="EV1217" s="40"/>
      <c r="EW1217" s="40"/>
      <c r="EX1217" s="40"/>
      <c r="EY1217" s="40"/>
      <c r="EZ1217" s="40"/>
      <c r="FA1217" s="40"/>
      <c r="FB1217" s="40"/>
      <c r="FC1217" s="40"/>
      <c r="FD1217" s="40"/>
      <c r="FE1217" s="40"/>
      <c r="FF1217" s="40"/>
      <c r="FG1217" s="40"/>
      <c r="FH1217" s="40"/>
      <c r="FI1217" s="40"/>
      <c r="FJ1217" s="40"/>
      <c r="FK1217" s="40"/>
      <c r="FL1217" s="40"/>
      <c r="FM1217" s="40"/>
      <c r="FN1217" s="40"/>
      <c r="FO1217" s="40"/>
      <c r="FP1217" s="40"/>
      <c r="FQ1217" s="40"/>
      <c r="FR1217" s="40"/>
      <c r="FS1217" s="40"/>
      <c r="FT1217" s="40"/>
      <c r="FU1217" s="40"/>
      <c r="FV1217" s="40"/>
      <c r="FW1217" s="40"/>
      <c r="FX1217" s="40"/>
      <c r="FY1217" s="40"/>
      <c r="FZ1217" s="40"/>
      <c r="GA1217" s="40"/>
      <c r="GB1217" s="40"/>
      <c r="GC1217" s="40"/>
      <c r="GD1217" s="40"/>
      <c r="GE1217" s="41"/>
    </row>
    <row r="1218" spans="1:187" s="25" customFormat="1" ht="20.149999999999999" customHeight="1" x14ac:dyDescent="0.35">
      <c r="A1218" s="204"/>
      <c r="B1218" s="206"/>
      <c r="C1218" s="208"/>
      <c r="D1218" s="208"/>
      <c r="E1218" s="210"/>
      <c r="F1218" s="202"/>
      <c r="G1218" s="26" t="s">
        <v>44</v>
      </c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5"/>
      <c r="BA1218" s="35"/>
      <c r="BB1218" s="35"/>
      <c r="BC1218" s="35"/>
      <c r="BD1218" s="35"/>
      <c r="BE1218" s="35"/>
      <c r="BF1218" s="35"/>
      <c r="BG1218" s="35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  <c r="BT1218" s="35"/>
      <c r="BU1218" s="35"/>
      <c r="BV1218" s="35"/>
      <c r="BW1218" s="35"/>
      <c r="BX1218" s="35"/>
      <c r="BY1218" s="35"/>
      <c r="BZ1218" s="35"/>
      <c r="CA1218" s="35"/>
      <c r="CB1218" s="35"/>
      <c r="CC1218" s="35"/>
      <c r="CD1218" s="35"/>
      <c r="CE1218" s="35"/>
      <c r="CF1218" s="35"/>
      <c r="CG1218" s="35"/>
      <c r="CH1218" s="35"/>
      <c r="CI1218" s="35"/>
      <c r="CJ1218" s="35"/>
      <c r="CK1218" s="35"/>
      <c r="CL1218" s="35"/>
      <c r="CM1218" s="35"/>
      <c r="CN1218" s="35"/>
      <c r="CO1218" s="35"/>
      <c r="CP1218" s="35"/>
      <c r="CQ1218" s="35"/>
      <c r="CR1218" s="35"/>
      <c r="CS1218" s="35"/>
      <c r="CT1218" s="35"/>
      <c r="CU1218" s="35"/>
      <c r="CV1218" s="35"/>
      <c r="CW1218" s="35"/>
      <c r="CX1218" s="35"/>
      <c r="CY1218" s="35"/>
      <c r="CZ1218" s="35"/>
      <c r="DA1218" s="35"/>
      <c r="DB1218" s="35"/>
      <c r="DC1218" s="35"/>
      <c r="DD1218" s="35"/>
      <c r="DE1218" s="35"/>
      <c r="DF1218" s="35"/>
      <c r="DG1218" s="35"/>
      <c r="DH1218" s="35"/>
      <c r="DI1218" s="35"/>
      <c r="DJ1218" s="35"/>
      <c r="DK1218" s="35"/>
      <c r="DL1218" s="35"/>
      <c r="DM1218" s="35"/>
      <c r="DN1218" s="35"/>
      <c r="DO1218" s="35"/>
      <c r="DP1218" s="35"/>
      <c r="DQ1218" s="35"/>
      <c r="DR1218" s="35"/>
      <c r="DS1218" s="35"/>
      <c r="DT1218" s="35"/>
      <c r="DU1218" s="35"/>
      <c r="DV1218" s="35"/>
      <c r="DW1218" s="35"/>
      <c r="DX1218" s="35"/>
      <c r="DY1218" s="35"/>
      <c r="DZ1218" s="35"/>
      <c r="EA1218" s="35"/>
      <c r="EB1218" s="35"/>
      <c r="EC1218" s="35"/>
      <c r="ED1218" s="35"/>
      <c r="EE1218" s="35"/>
      <c r="EF1218" s="35"/>
      <c r="EG1218" s="35"/>
      <c r="EH1218" s="35"/>
      <c r="EI1218" s="35"/>
      <c r="EJ1218" s="35"/>
      <c r="EK1218" s="35"/>
      <c r="EL1218" s="35"/>
      <c r="EM1218" s="35"/>
      <c r="EN1218" s="35"/>
      <c r="EO1218" s="35"/>
      <c r="EP1218" s="35"/>
      <c r="EQ1218" s="35"/>
      <c r="ER1218" s="35"/>
      <c r="ES1218" s="35"/>
      <c r="ET1218" s="35"/>
      <c r="EU1218" s="35"/>
      <c r="EV1218" s="35"/>
      <c r="EW1218" s="35"/>
      <c r="EX1218" s="35"/>
      <c r="EY1218" s="35"/>
      <c r="EZ1218" s="35"/>
      <c r="FA1218" s="35"/>
      <c r="FB1218" s="35"/>
      <c r="FC1218" s="35"/>
      <c r="FD1218" s="35"/>
      <c r="FE1218" s="35"/>
      <c r="FF1218" s="35"/>
      <c r="FG1218" s="35"/>
      <c r="FH1218" s="35"/>
      <c r="FI1218" s="35"/>
      <c r="FJ1218" s="35"/>
      <c r="FK1218" s="35"/>
      <c r="FL1218" s="35"/>
      <c r="FM1218" s="35"/>
      <c r="FN1218" s="35"/>
      <c r="FO1218" s="35"/>
      <c r="FP1218" s="35"/>
      <c r="FQ1218" s="35"/>
      <c r="FR1218" s="35"/>
      <c r="FS1218" s="35"/>
      <c r="FT1218" s="35"/>
      <c r="FU1218" s="35"/>
      <c r="FV1218" s="35"/>
      <c r="FW1218" s="35"/>
      <c r="FX1218" s="35"/>
      <c r="FY1218" s="35"/>
      <c r="FZ1218" s="35"/>
      <c r="GA1218" s="35"/>
      <c r="GB1218" s="35"/>
      <c r="GC1218" s="35"/>
      <c r="GD1218" s="35"/>
      <c r="GE1218" s="42"/>
    </row>
    <row r="1219" spans="1:187" s="25" customFormat="1" ht="20.149999999999999" customHeight="1" x14ac:dyDescent="0.35">
      <c r="A1219" s="211">
        <f t="shared" si="932"/>
        <v>602</v>
      </c>
      <c r="B1219" s="213" t="str">
        <f ca="1">HYPERLINK("#"&amp;"PAINEL!"&amp;ADDRESS(ROW(PAINEL!$B$40)+$A1219,2),TRIM(INDIRECT("PAINEL!"&amp;ADDRESS(ROW(PAINEL!$B$40)+$A1219,COLUMN(LANÇAMENTOS!C1215)))))</f>
        <v/>
      </c>
      <c r="C1219" s="215" t="str">
        <f ca="1">TRIM(INDIRECT("PAINEL!"&amp;ADDRESS(ROW(PAINEL!$B$40)+$A1219,COLUMN(LANÇAMENTOS!E1215))))</f>
        <v/>
      </c>
      <c r="D1219" s="215" t="str">
        <f ca="1">TRIM(INDIRECT("PAINEL!"&amp;ADDRESS(ROW(PAINEL!$B$40)+$A1219,COLUMN(LANÇAMENTOS!K1215))))</f>
        <v/>
      </c>
      <c r="E1219" s="217"/>
      <c r="F1219" s="199" t="str">
        <f t="shared" ref="F1219" ca="1" si="963">IF(B1219&lt;&gt;"",E1219+SUM(H1219:GE1219)-SUM(H1220:GE1220),"")</f>
        <v/>
      </c>
      <c r="G1219" s="27" t="s">
        <v>43</v>
      </c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F1219" s="36"/>
      <c r="AG1219" s="36"/>
      <c r="AH1219" s="36"/>
      <c r="AI1219" s="36"/>
      <c r="AJ1219" s="36"/>
      <c r="AK1219" s="36"/>
      <c r="AL1219" s="36"/>
      <c r="AM1219" s="36"/>
      <c r="AN1219" s="36"/>
      <c r="AO1219" s="36"/>
      <c r="AP1219" s="36"/>
      <c r="AQ1219" s="36"/>
      <c r="AR1219" s="36"/>
      <c r="AS1219" s="36"/>
      <c r="AT1219" s="36"/>
      <c r="AU1219" s="36"/>
      <c r="AV1219" s="36"/>
      <c r="AW1219" s="36"/>
      <c r="AX1219" s="36"/>
      <c r="AY1219" s="36"/>
      <c r="AZ1219" s="36"/>
      <c r="BA1219" s="36"/>
      <c r="BB1219" s="36"/>
      <c r="BC1219" s="36"/>
      <c r="BD1219" s="36"/>
      <c r="BE1219" s="36"/>
      <c r="BF1219" s="36"/>
      <c r="BG1219" s="36"/>
      <c r="BH1219" s="36"/>
      <c r="BI1219" s="36"/>
      <c r="BJ1219" s="36"/>
      <c r="BK1219" s="36"/>
      <c r="BL1219" s="36"/>
      <c r="BM1219" s="36"/>
      <c r="BN1219" s="36"/>
      <c r="BO1219" s="36"/>
      <c r="BP1219" s="36"/>
      <c r="BQ1219" s="36"/>
      <c r="BR1219" s="36"/>
      <c r="BS1219" s="36"/>
      <c r="BT1219" s="36"/>
      <c r="BU1219" s="36"/>
      <c r="BV1219" s="36"/>
      <c r="BW1219" s="36"/>
      <c r="BX1219" s="36"/>
      <c r="BY1219" s="36"/>
      <c r="BZ1219" s="36"/>
      <c r="CA1219" s="36"/>
      <c r="CB1219" s="36"/>
      <c r="CC1219" s="36"/>
      <c r="CD1219" s="36"/>
      <c r="CE1219" s="36"/>
      <c r="CF1219" s="36"/>
      <c r="CG1219" s="36"/>
      <c r="CH1219" s="36"/>
      <c r="CI1219" s="36"/>
      <c r="CJ1219" s="36"/>
      <c r="CK1219" s="36"/>
      <c r="CL1219" s="36"/>
      <c r="CM1219" s="36"/>
      <c r="CN1219" s="36"/>
      <c r="CO1219" s="36"/>
      <c r="CP1219" s="36"/>
      <c r="CQ1219" s="36"/>
      <c r="CR1219" s="36"/>
      <c r="CS1219" s="36"/>
      <c r="CT1219" s="36"/>
      <c r="CU1219" s="36"/>
      <c r="CV1219" s="36"/>
      <c r="CW1219" s="36"/>
      <c r="CX1219" s="36"/>
      <c r="CY1219" s="36"/>
      <c r="CZ1219" s="36"/>
      <c r="DA1219" s="36"/>
      <c r="DB1219" s="36"/>
      <c r="DC1219" s="36"/>
      <c r="DD1219" s="36"/>
      <c r="DE1219" s="36"/>
      <c r="DF1219" s="36"/>
      <c r="DG1219" s="36"/>
      <c r="DH1219" s="36"/>
      <c r="DI1219" s="36"/>
      <c r="DJ1219" s="36"/>
      <c r="DK1219" s="36"/>
      <c r="DL1219" s="36"/>
      <c r="DM1219" s="36"/>
      <c r="DN1219" s="36"/>
      <c r="DO1219" s="36"/>
      <c r="DP1219" s="36"/>
      <c r="DQ1219" s="36"/>
      <c r="DR1219" s="36"/>
      <c r="DS1219" s="36"/>
      <c r="DT1219" s="36"/>
      <c r="DU1219" s="36"/>
      <c r="DV1219" s="36"/>
      <c r="DW1219" s="36"/>
      <c r="DX1219" s="36"/>
      <c r="DY1219" s="36"/>
      <c r="DZ1219" s="36"/>
      <c r="EA1219" s="36"/>
      <c r="EB1219" s="36"/>
      <c r="EC1219" s="36"/>
      <c r="ED1219" s="36"/>
      <c r="EE1219" s="36"/>
      <c r="EF1219" s="36"/>
      <c r="EG1219" s="36"/>
      <c r="EH1219" s="36"/>
      <c r="EI1219" s="36"/>
      <c r="EJ1219" s="36"/>
      <c r="EK1219" s="36"/>
      <c r="EL1219" s="36"/>
      <c r="EM1219" s="36"/>
      <c r="EN1219" s="36"/>
      <c r="EO1219" s="36"/>
      <c r="EP1219" s="36"/>
      <c r="EQ1219" s="36"/>
      <c r="ER1219" s="36"/>
      <c r="ES1219" s="36"/>
      <c r="ET1219" s="36"/>
      <c r="EU1219" s="36"/>
      <c r="EV1219" s="36"/>
      <c r="EW1219" s="36"/>
      <c r="EX1219" s="36"/>
      <c r="EY1219" s="36"/>
      <c r="EZ1219" s="36"/>
      <c r="FA1219" s="36"/>
      <c r="FB1219" s="36"/>
      <c r="FC1219" s="36"/>
      <c r="FD1219" s="36"/>
      <c r="FE1219" s="36"/>
      <c r="FF1219" s="36"/>
      <c r="FG1219" s="36"/>
      <c r="FH1219" s="36"/>
      <c r="FI1219" s="36"/>
      <c r="FJ1219" s="36"/>
      <c r="FK1219" s="36"/>
      <c r="FL1219" s="36"/>
      <c r="FM1219" s="36"/>
      <c r="FN1219" s="36"/>
      <c r="FO1219" s="36"/>
      <c r="FP1219" s="36"/>
      <c r="FQ1219" s="36"/>
      <c r="FR1219" s="36"/>
      <c r="FS1219" s="36"/>
      <c r="FT1219" s="36"/>
      <c r="FU1219" s="36"/>
      <c r="FV1219" s="36"/>
      <c r="FW1219" s="36"/>
      <c r="FX1219" s="36"/>
      <c r="FY1219" s="36"/>
      <c r="FZ1219" s="36"/>
      <c r="GA1219" s="36"/>
      <c r="GB1219" s="36"/>
      <c r="GC1219" s="36"/>
      <c r="GD1219" s="36"/>
      <c r="GE1219" s="37"/>
    </row>
    <row r="1220" spans="1:187" s="25" customFormat="1" ht="20.149999999999999" customHeight="1" x14ac:dyDescent="0.35">
      <c r="A1220" s="212"/>
      <c r="B1220" s="214"/>
      <c r="C1220" s="216"/>
      <c r="D1220" s="216"/>
      <c r="E1220" s="218"/>
      <c r="F1220" s="200"/>
      <c r="G1220" s="28" t="s">
        <v>44</v>
      </c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  <c r="AL1220" s="38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  <c r="BG1220" s="38"/>
      <c r="BH1220" s="38"/>
      <c r="BI1220" s="38"/>
      <c r="BJ1220" s="38"/>
      <c r="BK1220" s="38"/>
      <c r="BL1220" s="38"/>
      <c r="BM1220" s="38"/>
      <c r="BN1220" s="38"/>
      <c r="BO1220" s="38"/>
      <c r="BP1220" s="38"/>
      <c r="BQ1220" s="38"/>
      <c r="BR1220" s="38"/>
      <c r="BS1220" s="38"/>
      <c r="BT1220" s="38"/>
      <c r="BU1220" s="38"/>
      <c r="BV1220" s="38"/>
      <c r="BW1220" s="38"/>
      <c r="BX1220" s="38"/>
      <c r="BY1220" s="38"/>
      <c r="BZ1220" s="38"/>
      <c r="CA1220" s="38"/>
      <c r="CB1220" s="38"/>
      <c r="CC1220" s="38"/>
      <c r="CD1220" s="38"/>
      <c r="CE1220" s="38"/>
      <c r="CF1220" s="38"/>
      <c r="CG1220" s="38"/>
      <c r="CH1220" s="38"/>
      <c r="CI1220" s="38"/>
      <c r="CJ1220" s="38"/>
      <c r="CK1220" s="38"/>
      <c r="CL1220" s="38"/>
      <c r="CM1220" s="38"/>
      <c r="CN1220" s="38"/>
      <c r="CO1220" s="38"/>
      <c r="CP1220" s="38"/>
      <c r="CQ1220" s="38"/>
      <c r="CR1220" s="38"/>
      <c r="CS1220" s="38"/>
      <c r="CT1220" s="38"/>
      <c r="CU1220" s="38"/>
      <c r="CV1220" s="38"/>
      <c r="CW1220" s="38"/>
      <c r="CX1220" s="38"/>
      <c r="CY1220" s="38"/>
      <c r="CZ1220" s="38"/>
      <c r="DA1220" s="38"/>
      <c r="DB1220" s="38"/>
      <c r="DC1220" s="38"/>
      <c r="DD1220" s="38"/>
      <c r="DE1220" s="38"/>
      <c r="DF1220" s="38"/>
      <c r="DG1220" s="38"/>
      <c r="DH1220" s="38"/>
      <c r="DI1220" s="38"/>
      <c r="DJ1220" s="38"/>
      <c r="DK1220" s="38"/>
      <c r="DL1220" s="38"/>
      <c r="DM1220" s="38"/>
      <c r="DN1220" s="38"/>
      <c r="DO1220" s="38"/>
      <c r="DP1220" s="38"/>
      <c r="DQ1220" s="38"/>
      <c r="DR1220" s="38"/>
      <c r="DS1220" s="38"/>
      <c r="DT1220" s="38"/>
      <c r="DU1220" s="38"/>
      <c r="DV1220" s="38"/>
      <c r="DW1220" s="38"/>
      <c r="DX1220" s="38"/>
      <c r="DY1220" s="38"/>
      <c r="DZ1220" s="38"/>
      <c r="EA1220" s="38"/>
      <c r="EB1220" s="38"/>
      <c r="EC1220" s="38"/>
      <c r="ED1220" s="38"/>
      <c r="EE1220" s="38"/>
      <c r="EF1220" s="38"/>
      <c r="EG1220" s="38"/>
      <c r="EH1220" s="38"/>
      <c r="EI1220" s="38"/>
      <c r="EJ1220" s="38"/>
      <c r="EK1220" s="38"/>
      <c r="EL1220" s="38"/>
      <c r="EM1220" s="38"/>
      <c r="EN1220" s="38"/>
      <c r="EO1220" s="38"/>
      <c r="EP1220" s="38"/>
      <c r="EQ1220" s="38"/>
      <c r="ER1220" s="38"/>
      <c r="ES1220" s="38"/>
      <c r="ET1220" s="38"/>
      <c r="EU1220" s="38"/>
      <c r="EV1220" s="38"/>
      <c r="EW1220" s="38"/>
      <c r="EX1220" s="38"/>
      <c r="EY1220" s="38"/>
      <c r="EZ1220" s="38"/>
      <c r="FA1220" s="38"/>
      <c r="FB1220" s="38"/>
      <c r="FC1220" s="38"/>
      <c r="FD1220" s="38"/>
      <c r="FE1220" s="38"/>
      <c r="FF1220" s="38"/>
      <c r="FG1220" s="38"/>
      <c r="FH1220" s="38"/>
      <c r="FI1220" s="38"/>
      <c r="FJ1220" s="38"/>
      <c r="FK1220" s="38"/>
      <c r="FL1220" s="38"/>
      <c r="FM1220" s="38"/>
      <c r="FN1220" s="38"/>
      <c r="FO1220" s="38"/>
      <c r="FP1220" s="38"/>
      <c r="FQ1220" s="38"/>
      <c r="FR1220" s="38"/>
      <c r="FS1220" s="38"/>
      <c r="FT1220" s="38"/>
      <c r="FU1220" s="38"/>
      <c r="FV1220" s="38"/>
      <c r="FW1220" s="38"/>
      <c r="FX1220" s="38"/>
      <c r="FY1220" s="38"/>
      <c r="FZ1220" s="38"/>
      <c r="GA1220" s="38"/>
      <c r="GB1220" s="38"/>
      <c r="GC1220" s="38"/>
      <c r="GD1220" s="38"/>
      <c r="GE1220" s="39"/>
    </row>
    <row r="1221" spans="1:187" s="25" customFormat="1" ht="20.149999999999999" customHeight="1" x14ac:dyDescent="0.35">
      <c r="A1221" s="203">
        <f t="shared" ref="A1221" si="964">A1219+1</f>
        <v>603</v>
      </c>
      <c r="B1221" s="205" t="str">
        <f ca="1">HYPERLINK("#"&amp;"PAINEL!"&amp;ADDRESS(ROW(PAINEL!$B$40)+$A1221,2),TRIM(INDIRECT("PAINEL!"&amp;ADDRESS(ROW(PAINEL!$B$40)+$A1221,COLUMN(LANÇAMENTOS!C1217)))))</f>
        <v/>
      </c>
      <c r="C1221" s="207" t="str">
        <f ca="1">TRIM(INDIRECT("PAINEL!"&amp;ADDRESS(ROW(PAINEL!$B$40)+$A1221,COLUMN(LANÇAMENTOS!E1217))))</f>
        <v/>
      </c>
      <c r="D1221" s="207" t="str">
        <f ca="1">TRIM(INDIRECT("PAINEL!"&amp;ADDRESS(ROW(PAINEL!$B$40)+$A1221,COLUMN(LANÇAMENTOS!K1217))))</f>
        <v/>
      </c>
      <c r="E1221" s="209"/>
      <c r="F1221" s="201" t="str">
        <f t="shared" ref="F1221" ca="1" si="965">IF(B1221&lt;&gt;"",E1221+SUM(H1221:GE1221)-SUM(H1222:GE1222),"")</f>
        <v/>
      </c>
      <c r="G1221" s="29" t="s">
        <v>43</v>
      </c>
      <c r="H1221" s="40"/>
      <c r="I1221" s="40"/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  <c r="CH1221" s="40"/>
      <c r="CI1221" s="40"/>
      <c r="CJ1221" s="40"/>
      <c r="CK1221" s="40"/>
      <c r="CL1221" s="40"/>
      <c r="CM1221" s="40"/>
      <c r="CN1221" s="40"/>
      <c r="CO1221" s="40"/>
      <c r="CP1221" s="40"/>
      <c r="CQ1221" s="40"/>
      <c r="CR1221" s="40"/>
      <c r="CS1221" s="40"/>
      <c r="CT1221" s="40"/>
      <c r="CU1221" s="40"/>
      <c r="CV1221" s="40"/>
      <c r="CW1221" s="40"/>
      <c r="CX1221" s="40"/>
      <c r="CY1221" s="40"/>
      <c r="CZ1221" s="40"/>
      <c r="DA1221" s="40"/>
      <c r="DB1221" s="40"/>
      <c r="DC1221" s="40"/>
      <c r="DD1221" s="40"/>
      <c r="DE1221" s="40"/>
      <c r="DF1221" s="40"/>
      <c r="DG1221" s="40"/>
      <c r="DH1221" s="40"/>
      <c r="DI1221" s="40"/>
      <c r="DJ1221" s="40"/>
      <c r="DK1221" s="40"/>
      <c r="DL1221" s="40"/>
      <c r="DM1221" s="40"/>
      <c r="DN1221" s="40"/>
      <c r="DO1221" s="40"/>
      <c r="DP1221" s="40"/>
      <c r="DQ1221" s="40"/>
      <c r="DR1221" s="40"/>
      <c r="DS1221" s="40"/>
      <c r="DT1221" s="40"/>
      <c r="DU1221" s="40"/>
      <c r="DV1221" s="40"/>
      <c r="DW1221" s="40"/>
      <c r="DX1221" s="40"/>
      <c r="DY1221" s="40"/>
      <c r="DZ1221" s="40"/>
      <c r="EA1221" s="40"/>
      <c r="EB1221" s="40"/>
      <c r="EC1221" s="40"/>
      <c r="ED1221" s="40"/>
      <c r="EE1221" s="40"/>
      <c r="EF1221" s="40"/>
      <c r="EG1221" s="40"/>
      <c r="EH1221" s="40"/>
      <c r="EI1221" s="40"/>
      <c r="EJ1221" s="40"/>
      <c r="EK1221" s="40"/>
      <c r="EL1221" s="40"/>
      <c r="EM1221" s="40"/>
      <c r="EN1221" s="40"/>
      <c r="EO1221" s="40"/>
      <c r="EP1221" s="40"/>
      <c r="EQ1221" s="40"/>
      <c r="ER1221" s="40"/>
      <c r="ES1221" s="40"/>
      <c r="ET1221" s="40"/>
      <c r="EU1221" s="40"/>
      <c r="EV1221" s="40"/>
      <c r="EW1221" s="40"/>
      <c r="EX1221" s="40"/>
      <c r="EY1221" s="40"/>
      <c r="EZ1221" s="40"/>
      <c r="FA1221" s="40"/>
      <c r="FB1221" s="40"/>
      <c r="FC1221" s="40"/>
      <c r="FD1221" s="40"/>
      <c r="FE1221" s="40"/>
      <c r="FF1221" s="40"/>
      <c r="FG1221" s="40"/>
      <c r="FH1221" s="40"/>
      <c r="FI1221" s="40"/>
      <c r="FJ1221" s="40"/>
      <c r="FK1221" s="40"/>
      <c r="FL1221" s="40"/>
      <c r="FM1221" s="40"/>
      <c r="FN1221" s="40"/>
      <c r="FO1221" s="40"/>
      <c r="FP1221" s="40"/>
      <c r="FQ1221" s="40"/>
      <c r="FR1221" s="40"/>
      <c r="FS1221" s="40"/>
      <c r="FT1221" s="40"/>
      <c r="FU1221" s="40"/>
      <c r="FV1221" s="40"/>
      <c r="FW1221" s="40"/>
      <c r="FX1221" s="40"/>
      <c r="FY1221" s="40"/>
      <c r="FZ1221" s="40"/>
      <c r="GA1221" s="40"/>
      <c r="GB1221" s="40"/>
      <c r="GC1221" s="40"/>
      <c r="GD1221" s="40"/>
      <c r="GE1221" s="41"/>
    </row>
    <row r="1222" spans="1:187" s="25" customFormat="1" ht="20.149999999999999" customHeight="1" x14ac:dyDescent="0.35">
      <c r="A1222" s="204"/>
      <c r="B1222" s="206"/>
      <c r="C1222" s="208"/>
      <c r="D1222" s="208"/>
      <c r="E1222" s="210"/>
      <c r="F1222" s="202"/>
      <c r="G1222" s="26" t="s">
        <v>44</v>
      </c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F1222" s="35"/>
      <c r="AG1222" s="35"/>
      <c r="AH1222" s="35"/>
      <c r="AI1222" s="35"/>
      <c r="AJ1222" s="35"/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/>
      <c r="AV1222" s="35"/>
      <c r="AW1222" s="35"/>
      <c r="AX1222" s="35"/>
      <c r="AY1222" s="35"/>
      <c r="AZ1222" s="35"/>
      <c r="BA1222" s="35"/>
      <c r="BB1222" s="35"/>
      <c r="BC1222" s="35"/>
      <c r="BD1222" s="35"/>
      <c r="BE1222" s="35"/>
      <c r="BF1222" s="35"/>
      <c r="BG1222" s="35"/>
      <c r="BH1222" s="35"/>
      <c r="BI1222" s="35"/>
      <c r="BJ1222" s="35"/>
      <c r="BK1222" s="35"/>
      <c r="BL1222" s="35"/>
      <c r="BM1222" s="35"/>
      <c r="BN1222" s="35"/>
      <c r="BO1222" s="35"/>
      <c r="BP1222" s="35"/>
      <c r="BQ1222" s="35"/>
      <c r="BR1222" s="35"/>
      <c r="BS1222" s="35"/>
      <c r="BT1222" s="35"/>
      <c r="BU1222" s="35"/>
      <c r="BV1222" s="35"/>
      <c r="BW1222" s="35"/>
      <c r="BX1222" s="35"/>
      <c r="BY1222" s="35"/>
      <c r="BZ1222" s="35"/>
      <c r="CA1222" s="35"/>
      <c r="CB1222" s="35"/>
      <c r="CC1222" s="35"/>
      <c r="CD1222" s="35"/>
      <c r="CE1222" s="35"/>
      <c r="CF1222" s="35"/>
      <c r="CG1222" s="35"/>
      <c r="CH1222" s="35"/>
      <c r="CI1222" s="35"/>
      <c r="CJ1222" s="35"/>
      <c r="CK1222" s="35"/>
      <c r="CL1222" s="35"/>
      <c r="CM1222" s="35"/>
      <c r="CN1222" s="35"/>
      <c r="CO1222" s="35"/>
      <c r="CP1222" s="35"/>
      <c r="CQ1222" s="35"/>
      <c r="CR1222" s="35"/>
      <c r="CS1222" s="35"/>
      <c r="CT1222" s="35"/>
      <c r="CU1222" s="35"/>
      <c r="CV1222" s="35"/>
      <c r="CW1222" s="35"/>
      <c r="CX1222" s="35"/>
      <c r="CY1222" s="35"/>
      <c r="CZ1222" s="35"/>
      <c r="DA1222" s="35"/>
      <c r="DB1222" s="35"/>
      <c r="DC1222" s="35"/>
      <c r="DD1222" s="35"/>
      <c r="DE1222" s="35"/>
      <c r="DF1222" s="35"/>
      <c r="DG1222" s="35"/>
      <c r="DH1222" s="35"/>
      <c r="DI1222" s="35"/>
      <c r="DJ1222" s="35"/>
      <c r="DK1222" s="35"/>
      <c r="DL1222" s="35"/>
      <c r="DM1222" s="35"/>
      <c r="DN1222" s="35"/>
      <c r="DO1222" s="35"/>
      <c r="DP1222" s="35"/>
      <c r="DQ1222" s="35"/>
      <c r="DR1222" s="35"/>
      <c r="DS1222" s="35"/>
      <c r="DT1222" s="35"/>
      <c r="DU1222" s="35"/>
      <c r="DV1222" s="35"/>
      <c r="DW1222" s="35"/>
      <c r="DX1222" s="35"/>
      <c r="DY1222" s="35"/>
      <c r="DZ1222" s="35"/>
      <c r="EA1222" s="35"/>
      <c r="EB1222" s="35"/>
      <c r="EC1222" s="35"/>
      <c r="ED1222" s="35"/>
      <c r="EE1222" s="35"/>
      <c r="EF1222" s="35"/>
      <c r="EG1222" s="35"/>
      <c r="EH1222" s="35"/>
      <c r="EI1222" s="35"/>
      <c r="EJ1222" s="35"/>
      <c r="EK1222" s="35"/>
      <c r="EL1222" s="35"/>
      <c r="EM1222" s="35"/>
      <c r="EN1222" s="35"/>
      <c r="EO1222" s="35"/>
      <c r="EP1222" s="35"/>
      <c r="EQ1222" s="35"/>
      <c r="ER1222" s="35"/>
      <c r="ES1222" s="35"/>
      <c r="ET1222" s="35"/>
      <c r="EU1222" s="35"/>
      <c r="EV1222" s="35"/>
      <c r="EW1222" s="35"/>
      <c r="EX1222" s="35"/>
      <c r="EY1222" s="35"/>
      <c r="EZ1222" s="35"/>
      <c r="FA1222" s="35"/>
      <c r="FB1222" s="35"/>
      <c r="FC1222" s="35"/>
      <c r="FD1222" s="35"/>
      <c r="FE1222" s="35"/>
      <c r="FF1222" s="35"/>
      <c r="FG1222" s="35"/>
      <c r="FH1222" s="35"/>
      <c r="FI1222" s="35"/>
      <c r="FJ1222" s="35"/>
      <c r="FK1222" s="35"/>
      <c r="FL1222" s="35"/>
      <c r="FM1222" s="35"/>
      <c r="FN1222" s="35"/>
      <c r="FO1222" s="35"/>
      <c r="FP1222" s="35"/>
      <c r="FQ1222" s="35"/>
      <c r="FR1222" s="35"/>
      <c r="FS1222" s="35"/>
      <c r="FT1222" s="35"/>
      <c r="FU1222" s="35"/>
      <c r="FV1222" s="35"/>
      <c r="FW1222" s="35"/>
      <c r="FX1222" s="35"/>
      <c r="FY1222" s="35"/>
      <c r="FZ1222" s="35"/>
      <c r="GA1222" s="35"/>
      <c r="GB1222" s="35"/>
      <c r="GC1222" s="35"/>
      <c r="GD1222" s="35"/>
      <c r="GE1222" s="42"/>
    </row>
    <row r="1223" spans="1:187" s="25" customFormat="1" ht="20.149999999999999" customHeight="1" x14ac:dyDescent="0.35">
      <c r="A1223" s="211">
        <f t="shared" si="932"/>
        <v>604</v>
      </c>
      <c r="B1223" s="213" t="str">
        <f ca="1">HYPERLINK("#"&amp;"PAINEL!"&amp;ADDRESS(ROW(PAINEL!$B$40)+$A1223,2),TRIM(INDIRECT("PAINEL!"&amp;ADDRESS(ROW(PAINEL!$B$40)+$A1223,COLUMN(LANÇAMENTOS!C1219)))))</f>
        <v/>
      </c>
      <c r="C1223" s="215" t="str">
        <f ca="1">TRIM(INDIRECT("PAINEL!"&amp;ADDRESS(ROW(PAINEL!$B$40)+$A1223,COLUMN(LANÇAMENTOS!E1219))))</f>
        <v/>
      </c>
      <c r="D1223" s="215" t="str">
        <f ca="1">TRIM(INDIRECT("PAINEL!"&amp;ADDRESS(ROW(PAINEL!$B$40)+$A1223,COLUMN(LANÇAMENTOS!K1219))))</f>
        <v/>
      </c>
      <c r="E1223" s="217"/>
      <c r="F1223" s="199" t="str">
        <f t="shared" ref="F1223" ca="1" si="966">IF(B1223&lt;&gt;"",E1223+SUM(H1223:GE1223)-SUM(H1224:GE1224),"")</f>
        <v/>
      </c>
      <c r="G1223" s="27" t="s">
        <v>43</v>
      </c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F1223" s="36"/>
      <c r="AG1223" s="36"/>
      <c r="AH1223" s="36"/>
      <c r="AI1223" s="36"/>
      <c r="AJ1223" s="36"/>
      <c r="AK1223" s="36"/>
      <c r="AL1223" s="36"/>
      <c r="AM1223" s="36"/>
      <c r="AN1223" s="36"/>
      <c r="AO1223" s="36"/>
      <c r="AP1223" s="36"/>
      <c r="AQ1223" s="36"/>
      <c r="AR1223" s="36"/>
      <c r="AS1223" s="36"/>
      <c r="AT1223" s="36"/>
      <c r="AU1223" s="36"/>
      <c r="AV1223" s="36"/>
      <c r="AW1223" s="36"/>
      <c r="AX1223" s="36"/>
      <c r="AY1223" s="36"/>
      <c r="AZ1223" s="36"/>
      <c r="BA1223" s="36"/>
      <c r="BB1223" s="36"/>
      <c r="BC1223" s="36"/>
      <c r="BD1223" s="36"/>
      <c r="BE1223" s="36"/>
      <c r="BF1223" s="36"/>
      <c r="BG1223" s="36"/>
      <c r="BH1223" s="36"/>
      <c r="BI1223" s="36"/>
      <c r="BJ1223" s="36"/>
      <c r="BK1223" s="36"/>
      <c r="BL1223" s="36"/>
      <c r="BM1223" s="36"/>
      <c r="BN1223" s="36"/>
      <c r="BO1223" s="36"/>
      <c r="BP1223" s="36"/>
      <c r="BQ1223" s="36"/>
      <c r="BR1223" s="36"/>
      <c r="BS1223" s="36"/>
      <c r="BT1223" s="36"/>
      <c r="BU1223" s="36"/>
      <c r="BV1223" s="36"/>
      <c r="BW1223" s="36"/>
      <c r="BX1223" s="36"/>
      <c r="BY1223" s="36"/>
      <c r="BZ1223" s="36"/>
      <c r="CA1223" s="36"/>
      <c r="CB1223" s="36"/>
      <c r="CC1223" s="36"/>
      <c r="CD1223" s="36"/>
      <c r="CE1223" s="36"/>
      <c r="CF1223" s="36"/>
      <c r="CG1223" s="36"/>
      <c r="CH1223" s="36"/>
      <c r="CI1223" s="36"/>
      <c r="CJ1223" s="36"/>
      <c r="CK1223" s="36"/>
      <c r="CL1223" s="36"/>
      <c r="CM1223" s="36"/>
      <c r="CN1223" s="36"/>
      <c r="CO1223" s="36"/>
      <c r="CP1223" s="36"/>
      <c r="CQ1223" s="36"/>
      <c r="CR1223" s="36"/>
      <c r="CS1223" s="36"/>
      <c r="CT1223" s="36"/>
      <c r="CU1223" s="36"/>
      <c r="CV1223" s="36"/>
      <c r="CW1223" s="36"/>
      <c r="CX1223" s="36"/>
      <c r="CY1223" s="36"/>
      <c r="CZ1223" s="36"/>
      <c r="DA1223" s="36"/>
      <c r="DB1223" s="36"/>
      <c r="DC1223" s="36"/>
      <c r="DD1223" s="36"/>
      <c r="DE1223" s="36"/>
      <c r="DF1223" s="36"/>
      <c r="DG1223" s="36"/>
      <c r="DH1223" s="36"/>
      <c r="DI1223" s="36"/>
      <c r="DJ1223" s="36"/>
      <c r="DK1223" s="36"/>
      <c r="DL1223" s="36"/>
      <c r="DM1223" s="36"/>
      <c r="DN1223" s="36"/>
      <c r="DO1223" s="36"/>
      <c r="DP1223" s="36"/>
      <c r="DQ1223" s="36"/>
      <c r="DR1223" s="36"/>
      <c r="DS1223" s="36"/>
      <c r="DT1223" s="36"/>
      <c r="DU1223" s="36"/>
      <c r="DV1223" s="36"/>
      <c r="DW1223" s="36"/>
      <c r="DX1223" s="36"/>
      <c r="DY1223" s="36"/>
      <c r="DZ1223" s="36"/>
      <c r="EA1223" s="36"/>
      <c r="EB1223" s="36"/>
      <c r="EC1223" s="36"/>
      <c r="ED1223" s="36"/>
      <c r="EE1223" s="36"/>
      <c r="EF1223" s="36"/>
      <c r="EG1223" s="36"/>
      <c r="EH1223" s="36"/>
      <c r="EI1223" s="36"/>
      <c r="EJ1223" s="36"/>
      <c r="EK1223" s="36"/>
      <c r="EL1223" s="36"/>
      <c r="EM1223" s="36"/>
      <c r="EN1223" s="36"/>
      <c r="EO1223" s="36"/>
      <c r="EP1223" s="36"/>
      <c r="EQ1223" s="36"/>
      <c r="ER1223" s="36"/>
      <c r="ES1223" s="36"/>
      <c r="ET1223" s="36"/>
      <c r="EU1223" s="36"/>
      <c r="EV1223" s="36"/>
      <c r="EW1223" s="36"/>
      <c r="EX1223" s="36"/>
      <c r="EY1223" s="36"/>
      <c r="EZ1223" s="36"/>
      <c r="FA1223" s="36"/>
      <c r="FB1223" s="36"/>
      <c r="FC1223" s="36"/>
      <c r="FD1223" s="36"/>
      <c r="FE1223" s="36"/>
      <c r="FF1223" s="36"/>
      <c r="FG1223" s="36"/>
      <c r="FH1223" s="36"/>
      <c r="FI1223" s="36"/>
      <c r="FJ1223" s="36"/>
      <c r="FK1223" s="36"/>
      <c r="FL1223" s="36"/>
      <c r="FM1223" s="36"/>
      <c r="FN1223" s="36"/>
      <c r="FO1223" s="36"/>
      <c r="FP1223" s="36"/>
      <c r="FQ1223" s="36"/>
      <c r="FR1223" s="36"/>
      <c r="FS1223" s="36"/>
      <c r="FT1223" s="36"/>
      <c r="FU1223" s="36"/>
      <c r="FV1223" s="36"/>
      <c r="FW1223" s="36"/>
      <c r="FX1223" s="36"/>
      <c r="FY1223" s="36"/>
      <c r="FZ1223" s="36"/>
      <c r="GA1223" s="36"/>
      <c r="GB1223" s="36"/>
      <c r="GC1223" s="36"/>
      <c r="GD1223" s="36"/>
      <c r="GE1223" s="37"/>
    </row>
    <row r="1224" spans="1:187" s="25" customFormat="1" ht="20.149999999999999" customHeight="1" x14ac:dyDescent="0.35">
      <c r="A1224" s="212"/>
      <c r="B1224" s="214"/>
      <c r="C1224" s="216"/>
      <c r="D1224" s="216"/>
      <c r="E1224" s="218"/>
      <c r="F1224" s="200"/>
      <c r="G1224" s="28" t="s">
        <v>44</v>
      </c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  <c r="BF1224" s="38"/>
      <c r="BG1224" s="38"/>
      <c r="BH1224" s="38"/>
      <c r="BI1224" s="38"/>
      <c r="BJ1224" s="38"/>
      <c r="BK1224" s="38"/>
      <c r="BL1224" s="38"/>
      <c r="BM1224" s="38"/>
      <c r="BN1224" s="38"/>
      <c r="BO1224" s="38"/>
      <c r="BP1224" s="38"/>
      <c r="BQ1224" s="38"/>
      <c r="BR1224" s="38"/>
      <c r="BS1224" s="38"/>
      <c r="BT1224" s="38"/>
      <c r="BU1224" s="38"/>
      <c r="BV1224" s="38"/>
      <c r="BW1224" s="38"/>
      <c r="BX1224" s="38"/>
      <c r="BY1224" s="38"/>
      <c r="BZ1224" s="38"/>
      <c r="CA1224" s="38"/>
      <c r="CB1224" s="38"/>
      <c r="CC1224" s="38"/>
      <c r="CD1224" s="38"/>
      <c r="CE1224" s="38"/>
      <c r="CF1224" s="38"/>
      <c r="CG1224" s="38"/>
      <c r="CH1224" s="38"/>
      <c r="CI1224" s="38"/>
      <c r="CJ1224" s="38"/>
      <c r="CK1224" s="38"/>
      <c r="CL1224" s="38"/>
      <c r="CM1224" s="38"/>
      <c r="CN1224" s="38"/>
      <c r="CO1224" s="38"/>
      <c r="CP1224" s="38"/>
      <c r="CQ1224" s="38"/>
      <c r="CR1224" s="38"/>
      <c r="CS1224" s="38"/>
      <c r="CT1224" s="38"/>
      <c r="CU1224" s="38"/>
      <c r="CV1224" s="38"/>
      <c r="CW1224" s="38"/>
      <c r="CX1224" s="38"/>
      <c r="CY1224" s="38"/>
      <c r="CZ1224" s="38"/>
      <c r="DA1224" s="38"/>
      <c r="DB1224" s="38"/>
      <c r="DC1224" s="38"/>
      <c r="DD1224" s="38"/>
      <c r="DE1224" s="38"/>
      <c r="DF1224" s="38"/>
      <c r="DG1224" s="38"/>
      <c r="DH1224" s="38"/>
      <c r="DI1224" s="38"/>
      <c r="DJ1224" s="38"/>
      <c r="DK1224" s="38"/>
      <c r="DL1224" s="38"/>
      <c r="DM1224" s="38"/>
      <c r="DN1224" s="38"/>
      <c r="DO1224" s="38"/>
      <c r="DP1224" s="38"/>
      <c r="DQ1224" s="38"/>
      <c r="DR1224" s="38"/>
      <c r="DS1224" s="38"/>
      <c r="DT1224" s="38"/>
      <c r="DU1224" s="38"/>
      <c r="DV1224" s="38"/>
      <c r="DW1224" s="38"/>
      <c r="DX1224" s="38"/>
      <c r="DY1224" s="38"/>
      <c r="DZ1224" s="38"/>
      <c r="EA1224" s="38"/>
      <c r="EB1224" s="38"/>
      <c r="EC1224" s="38"/>
      <c r="ED1224" s="38"/>
      <c r="EE1224" s="38"/>
      <c r="EF1224" s="38"/>
      <c r="EG1224" s="38"/>
      <c r="EH1224" s="38"/>
      <c r="EI1224" s="38"/>
      <c r="EJ1224" s="38"/>
      <c r="EK1224" s="38"/>
      <c r="EL1224" s="38"/>
      <c r="EM1224" s="38"/>
      <c r="EN1224" s="38"/>
      <c r="EO1224" s="38"/>
      <c r="EP1224" s="38"/>
      <c r="EQ1224" s="38"/>
      <c r="ER1224" s="38"/>
      <c r="ES1224" s="38"/>
      <c r="ET1224" s="38"/>
      <c r="EU1224" s="38"/>
      <c r="EV1224" s="38"/>
      <c r="EW1224" s="38"/>
      <c r="EX1224" s="38"/>
      <c r="EY1224" s="38"/>
      <c r="EZ1224" s="38"/>
      <c r="FA1224" s="38"/>
      <c r="FB1224" s="38"/>
      <c r="FC1224" s="38"/>
      <c r="FD1224" s="38"/>
      <c r="FE1224" s="38"/>
      <c r="FF1224" s="38"/>
      <c r="FG1224" s="38"/>
      <c r="FH1224" s="38"/>
      <c r="FI1224" s="38"/>
      <c r="FJ1224" s="38"/>
      <c r="FK1224" s="38"/>
      <c r="FL1224" s="38"/>
      <c r="FM1224" s="38"/>
      <c r="FN1224" s="38"/>
      <c r="FO1224" s="38"/>
      <c r="FP1224" s="38"/>
      <c r="FQ1224" s="38"/>
      <c r="FR1224" s="38"/>
      <c r="FS1224" s="38"/>
      <c r="FT1224" s="38"/>
      <c r="FU1224" s="38"/>
      <c r="FV1224" s="38"/>
      <c r="FW1224" s="38"/>
      <c r="FX1224" s="38"/>
      <c r="FY1224" s="38"/>
      <c r="FZ1224" s="38"/>
      <c r="GA1224" s="38"/>
      <c r="GB1224" s="38"/>
      <c r="GC1224" s="38"/>
      <c r="GD1224" s="38"/>
      <c r="GE1224" s="39"/>
    </row>
    <row r="1225" spans="1:187" s="25" customFormat="1" ht="20.149999999999999" customHeight="1" x14ac:dyDescent="0.35">
      <c r="A1225" s="203">
        <f t="shared" ref="A1225" si="967">A1223+1</f>
        <v>605</v>
      </c>
      <c r="B1225" s="205" t="str">
        <f ca="1">HYPERLINK("#"&amp;"PAINEL!"&amp;ADDRESS(ROW(PAINEL!$B$40)+$A1225,2),TRIM(INDIRECT("PAINEL!"&amp;ADDRESS(ROW(PAINEL!$B$40)+$A1225,COLUMN(LANÇAMENTOS!C1221)))))</f>
        <v/>
      </c>
      <c r="C1225" s="207" t="str">
        <f ca="1">TRIM(INDIRECT("PAINEL!"&amp;ADDRESS(ROW(PAINEL!$B$40)+$A1225,COLUMN(LANÇAMENTOS!E1221))))</f>
        <v/>
      </c>
      <c r="D1225" s="207" t="str">
        <f ca="1">TRIM(INDIRECT("PAINEL!"&amp;ADDRESS(ROW(PAINEL!$B$40)+$A1225,COLUMN(LANÇAMENTOS!K1221))))</f>
        <v/>
      </c>
      <c r="E1225" s="209"/>
      <c r="F1225" s="201" t="str">
        <f t="shared" ref="F1225" ca="1" si="968">IF(B1225&lt;&gt;"",E1225+SUM(H1225:GE1225)-SUM(H1226:GE1226),"")</f>
        <v/>
      </c>
      <c r="G1225" s="29" t="s">
        <v>43</v>
      </c>
      <c r="H1225" s="40"/>
      <c r="I1225" s="40"/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  <c r="CH1225" s="40"/>
      <c r="CI1225" s="40"/>
      <c r="CJ1225" s="40"/>
      <c r="CK1225" s="40"/>
      <c r="CL1225" s="40"/>
      <c r="CM1225" s="40"/>
      <c r="CN1225" s="40"/>
      <c r="CO1225" s="40"/>
      <c r="CP1225" s="40"/>
      <c r="CQ1225" s="40"/>
      <c r="CR1225" s="40"/>
      <c r="CS1225" s="40"/>
      <c r="CT1225" s="40"/>
      <c r="CU1225" s="40"/>
      <c r="CV1225" s="40"/>
      <c r="CW1225" s="40"/>
      <c r="CX1225" s="40"/>
      <c r="CY1225" s="40"/>
      <c r="CZ1225" s="40"/>
      <c r="DA1225" s="40"/>
      <c r="DB1225" s="40"/>
      <c r="DC1225" s="40"/>
      <c r="DD1225" s="40"/>
      <c r="DE1225" s="40"/>
      <c r="DF1225" s="40"/>
      <c r="DG1225" s="40"/>
      <c r="DH1225" s="40"/>
      <c r="DI1225" s="40"/>
      <c r="DJ1225" s="40"/>
      <c r="DK1225" s="40"/>
      <c r="DL1225" s="40"/>
      <c r="DM1225" s="40"/>
      <c r="DN1225" s="40"/>
      <c r="DO1225" s="40"/>
      <c r="DP1225" s="40"/>
      <c r="DQ1225" s="40"/>
      <c r="DR1225" s="40"/>
      <c r="DS1225" s="40"/>
      <c r="DT1225" s="40"/>
      <c r="DU1225" s="40"/>
      <c r="DV1225" s="40"/>
      <c r="DW1225" s="40"/>
      <c r="DX1225" s="40"/>
      <c r="DY1225" s="40"/>
      <c r="DZ1225" s="40"/>
      <c r="EA1225" s="40"/>
      <c r="EB1225" s="40"/>
      <c r="EC1225" s="40"/>
      <c r="ED1225" s="40"/>
      <c r="EE1225" s="40"/>
      <c r="EF1225" s="40"/>
      <c r="EG1225" s="40"/>
      <c r="EH1225" s="40"/>
      <c r="EI1225" s="40"/>
      <c r="EJ1225" s="40"/>
      <c r="EK1225" s="40"/>
      <c r="EL1225" s="40"/>
      <c r="EM1225" s="40"/>
      <c r="EN1225" s="40"/>
      <c r="EO1225" s="40"/>
      <c r="EP1225" s="40"/>
      <c r="EQ1225" s="40"/>
      <c r="ER1225" s="40"/>
      <c r="ES1225" s="40"/>
      <c r="ET1225" s="40"/>
      <c r="EU1225" s="40"/>
      <c r="EV1225" s="40"/>
      <c r="EW1225" s="40"/>
      <c r="EX1225" s="40"/>
      <c r="EY1225" s="40"/>
      <c r="EZ1225" s="40"/>
      <c r="FA1225" s="40"/>
      <c r="FB1225" s="40"/>
      <c r="FC1225" s="40"/>
      <c r="FD1225" s="40"/>
      <c r="FE1225" s="40"/>
      <c r="FF1225" s="40"/>
      <c r="FG1225" s="40"/>
      <c r="FH1225" s="40"/>
      <c r="FI1225" s="40"/>
      <c r="FJ1225" s="40"/>
      <c r="FK1225" s="40"/>
      <c r="FL1225" s="40"/>
      <c r="FM1225" s="40"/>
      <c r="FN1225" s="40"/>
      <c r="FO1225" s="40"/>
      <c r="FP1225" s="40"/>
      <c r="FQ1225" s="40"/>
      <c r="FR1225" s="40"/>
      <c r="FS1225" s="40"/>
      <c r="FT1225" s="40"/>
      <c r="FU1225" s="40"/>
      <c r="FV1225" s="40"/>
      <c r="FW1225" s="40"/>
      <c r="FX1225" s="40"/>
      <c r="FY1225" s="40"/>
      <c r="FZ1225" s="40"/>
      <c r="GA1225" s="40"/>
      <c r="GB1225" s="40"/>
      <c r="GC1225" s="40"/>
      <c r="GD1225" s="40"/>
      <c r="GE1225" s="41"/>
    </row>
    <row r="1226" spans="1:187" s="25" customFormat="1" ht="20.149999999999999" customHeight="1" x14ac:dyDescent="0.35">
      <c r="A1226" s="204"/>
      <c r="B1226" s="206"/>
      <c r="C1226" s="208"/>
      <c r="D1226" s="208"/>
      <c r="E1226" s="210"/>
      <c r="F1226" s="202"/>
      <c r="G1226" s="26" t="s">
        <v>44</v>
      </c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F1226" s="35"/>
      <c r="AG1226" s="35"/>
      <c r="AH1226" s="35"/>
      <c r="AI1226" s="35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  <c r="AX1226" s="35"/>
      <c r="AY1226" s="35"/>
      <c r="AZ1226" s="35"/>
      <c r="BA1226" s="35"/>
      <c r="BB1226" s="35"/>
      <c r="BC1226" s="35"/>
      <c r="BD1226" s="35"/>
      <c r="BE1226" s="35"/>
      <c r="BF1226" s="35"/>
      <c r="BG1226" s="35"/>
      <c r="BH1226" s="35"/>
      <c r="BI1226" s="35"/>
      <c r="BJ1226" s="35"/>
      <c r="BK1226" s="35"/>
      <c r="BL1226" s="35"/>
      <c r="BM1226" s="35"/>
      <c r="BN1226" s="35"/>
      <c r="BO1226" s="35"/>
      <c r="BP1226" s="35"/>
      <c r="BQ1226" s="35"/>
      <c r="BR1226" s="35"/>
      <c r="BS1226" s="35"/>
      <c r="BT1226" s="35"/>
      <c r="BU1226" s="35"/>
      <c r="BV1226" s="35"/>
      <c r="BW1226" s="35"/>
      <c r="BX1226" s="35"/>
      <c r="BY1226" s="35"/>
      <c r="BZ1226" s="35"/>
      <c r="CA1226" s="35"/>
      <c r="CB1226" s="35"/>
      <c r="CC1226" s="35"/>
      <c r="CD1226" s="35"/>
      <c r="CE1226" s="35"/>
      <c r="CF1226" s="35"/>
      <c r="CG1226" s="35"/>
      <c r="CH1226" s="35"/>
      <c r="CI1226" s="35"/>
      <c r="CJ1226" s="35"/>
      <c r="CK1226" s="35"/>
      <c r="CL1226" s="35"/>
      <c r="CM1226" s="35"/>
      <c r="CN1226" s="35"/>
      <c r="CO1226" s="35"/>
      <c r="CP1226" s="35"/>
      <c r="CQ1226" s="35"/>
      <c r="CR1226" s="35"/>
      <c r="CS1226" s="35"/>
      <c r="CT1226" s="35"/>
      <c r="CU1226" s="35"/>
      <c r="CV1226" s="35"/>
      <c r="CW1226" s="35"/>
      <c r="CX1226" s="35"/>
      <c r="CY1226" s="35"/>
      <c r="CZ1226" s="35"/>
      <c r="DA1226" s="35"/>
      <c r="DB1226" s="35"/>
      <c r="DC1226" s="35"/>
      <c r="DD1226" s="35"/>
      <c r="DE1226" s="35"/>
      <c r="DF1226" s="35"/>
      <c r="DG1226" s="35"/>
      <c r="DH1226" s="35"/>
      <c r="DI1226" s="35"/>
      <c r="DJ1226" s="35"/>
      <c r="DK1226" s="35"/>
      <c r="DL1226" s="35"/>
      <c r="DM1226" s="35"/>
      <c r="DN1226" s="35"/>
      <c r="DO1226" s="35"/>
      <c r="DP1226" s="35"/>
      <c r="DQ1226" s="35"/>
      <c r="DR1226" s="35"/>
      <c r="DS1226" s="35"/>
      <c r="DT1226" s="35"/>
      <c r="DU1226" s="35"/>
      <c r="DV1226" s="35"/>
      <c r="DW1226" s="35"/>
      <c r="DX1226" s="35"/>
      <c r="DY1226" s="35"/>
      <c r="DZ1226" s="35"/>
      <c r="EA1226" s="35"/>
      <c r="EB1226" s="35"/>
      <c r="EC1226" s="35"/>
      <c r="ED1226" s="35"/>
      <c r="EE1226" s="35"/>
      <c r="EF1226" s="35"/>
      <c r="EG1226" s="35"/>
      <c r="EH1226" s="35"/>
      <c r="EI1226" s="35"/>
      <c r="EJ1226" s="35"/>
      <c r="EK1226" s="35"/>
      <c r="EL1226" s="35"/>
      <c r="EM1226" s="35"/>
      <c r="EN1226" s="35"/>
      <c r="EO1226" s="35"/>
      <c r="EP1226" s="35"/>
      <c r="EQ1226" s="35"/>
      <c r="ER1226" s="35"/>
      <c r="ES1226" s="35"/>
      <c r="ET1226" s="35"/>
      <c r="EU1226" s="35"/>
      <c r="EV1226" s="35"/>
      <c r="EW1226" s="35"/>
      <c r="EX1226" s="35"/>
      <c r="EY1226" s="35"/>
      <c r="EZ1226" s="35"/>
      <c r="FA1226" s="35"/>
      <c r="FB1226" s="35"/>
      <c r="FC1226" s="35"/>
      <c r="FD1226" s="35"/>
      <c r="FE1226" s="35"/>
      <c r="FF1226" s="35"/>
      <c r="FG1226" s="35"/>
      <c r="FH1226" s="35"/>
      <c r="FI1226" s="35"/>
      <c r="FJ1226" s="35"/>
      <c r="FK1226" s="35"/>
      <c r="FL1226" s="35"/>
      <c r="FM1226" s="35"/>
      <c r="FN1226" s="35"/>
      <c r="FO1226" s="35"/>
      <c r="FP1226" s="35"/>
      <c r="FQ1226" s="35"/>
      <c r="FR1226" s="35"/>
      <c r="FS1226" s="35"/>
      <c r="FT1226" s="35"/>
      <c r="FU1226" s="35"/>
      <c r="FV1226" s="35"/>
      <c r="FW1226" s="35"/>
      <c r="FX1226" s="35"/>
      <c r="FY1226" s="35"/>
      <c r="FZ1226" s="35"/>
      <c r="GA1226" s="35"/>
      <c r="GB1226" s="35"/>
      <c r="GC1226" s="35"/>
      <c r="GD1226" s="35"/>
      <c r="GE1226" s="42"/>
    </row>
    <row r="1227" spans="1:187" s="25" customFormat="1" ht="20.149999999999999" customHeight="1" x14ac:dyDescent="0.35">
      <c r="A1227" s="211">
        <f t="shared" si="932"/>
        <v>606</v>
      </c>
      <c r="B1227" s="213" t="str">
        <f ca="1">HYPERLINK("#"&amp;"PAINEL!"&amp;ADDRESS(ROW(PAINEL!$B$40)+$A1227,2),TRIM(INDIRECT("PAINEL!"&amp;ADDRESS(ROW(PAINEL!$B$40)+$A1227,COLUMN(LANÇAMENTOS!C1223)))))</f>
        <v/>
      </c>
      <c r="C1227" s="215" t="str">
        <f ca="1">TRIM(INDIRECT("PAINEL!"&amp;ADDRESS(ROW(PAINEL!$B$40)+$A1227,COLUMN(LANÇAMENTOS!E1223))))</f>
        <v/>
      </c>
      <c r="D1227" s="215" t="str">
        <f ca="1">TRIM(INDIRECT("PAINEL!"&amp;ADDRESS(ROW(PAINEL!$B$40)+$A1227,COLUMN(LANÇAMENTOS!K1223))))</f>
        <v/>
      </c>
      <c r="E1227" s="217"/>
      <c r="F1227" s="199" t="str">
        <f t="shared" ref="F1227" ca="1" si="969">IF(B1227&lt;&gt;"",E1227+SUM(H1227:GE1227)-SUM(H1228:GE1228),"")</f>
        <v/>
      </c>
      <c r="G1227" s="27" t="s">
        <v>43</v>
      </c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F1227" s="36"/>
      <c r="AG1227" s="36"/>
      <c r="AH1227" s="36"/>
      <c r="AI1227" s="36"/>
      <c r="AJ1227" s="36"/>
      <c r="AK1227" s="36"/>
      <c r="AL1227" s="36"/>
      <c r="AM1227" s="36"/>
      <c r="AN1227" s="36"/>
      <c r="AO1227" s="36"/>
      <c r="AP1227" s="36"/>
      <c r="AQ1227" s="36"/>
      <c r="AR1227" s="36"/>
      <c r="AS1227" s="36"/>
      <c r="AT1227" s="36"/>
      <c r="AU1227" s="36"/>
      <c r="AV1227" s="36"/>
      <c r="AW1227" s="36"/>
      <c r="AX1227" s="36"/>
      <c r="AY1227" s="36"/>
      <c r="AZ1227" s="36"/>
      <c r="BA1227" s="36"/>
      <c r="BB1227" s="36"/>
      <c r="BC1227" s="36"/>
      <c r="BD1227" s="36"/>
      <c r="BE1227" s="36"/>
      <c r="BF1227" s="36"/>
      <c r="BG1227" s="36"/>
      <c r="BH1227" s="36"/>
      <c r="BI1227" s="36"/>
      <c r="BJ1227" s="36"/>
      <c r="BK1227" s="36"/>
      <c r="BL1227" s="36"/>
      <c r="BM1227" s="36"/>
      <c r="BN1227" s="36"/>
      <c r="BO1227" s="36"/>
      <c r="BP1227" s="36"/>
      <c r="BQ1227" s="36"/>
      <c r="BR1227" s="36"/>
      <c r="BS1227" s="36"/>
      <c r="BT1227" s="36"/>
      <c r="BU1227" s="36"/>
      <c r="BV1227" s="36"/>
      <c r="BW1227" s="36"/>
      <c r="BX1227" s="36"/>
      <c r="BY1227" s="36"/>
      <c r="BZ1227" s="36"/>
      <c r="CA1227" s="36"/>
      <c r="CB1227" s="36"/>
      <c r="CC1227" s="36"/>
      <c r="CD1227" s="36"/>
      <c r="CE1227" s="36"/>
      <c r="CF1227" s="36"/>
      <c r="CG1227" s="36"/>
      <c r="CH1227" s="36"/>
      <c r="CI1227" s="36"/>
      <c r="CJ1227" s="36"/>
      <c r="CK1227" s="36"/>
      <c r="CL1227" s="36"/>
      <c r="CM1227" s="36"/>
      <c r="CN1227" s="36"/>
      <c r="CO1227" s="36"/>
      <c r="CP1227" s="36"/>
      <c r="CQ1227" s="36"/>
      <c r="CR1227" s="36"/>
      <c r="CS1227" s="36"/>
      <c r="CT1227" s="36"/>
      <c r="CU1227" s="36"/>
      <c r="CV1227" s="36"/>
      <c r="CW1227" s="36"/>
      <c r="CX1227" s="36"/>
      <c r="CY1227" s="36"/>
      <c r="CZ1227" s="36"/>
      <c r="DA1227" s="36"/>
      <c r="DB1227" s="36"/>
      <c r="DC1227" s="36"/>
      <c r="DD1227" s="36"/>
      <c r="DE1227" s="36"/>
      <c r="DF1227" s="36"/>
      <c r="DG1227" s="36"/>
      <c r="DH1227" s="36"/>
      <c r="DI1227" s="36"/>
      <c r="DJ1227" s="36"/>
      <c r="DK1227" s="36"/>
      <c r="DL1227" s="36"/>
      <c r="DM1227" s="36"/>
      <c r="DN1227" s="36"/>
      <c r="DO1227" s="36"/>
      <c r="DP1227" s="36"/>
      <c r="DQ1227" s="36"/>
      <c r="DR1227" s="36"/>
      <c r="DS1227" s="36"/>
      <c r="DT1227" s="36"/>
      <c r="DU1227" s="36"/>
      <c r="DV1227" s="36"/>
      <c r="DW1227" s="36"/>
      <c r="DX1227" s="36"/>
      <c r="DY1227" s="36"/>
      <c r="DZ1227" s="36"/>
      <c r="EA1227" s="36"/>
      <c r="EB1227" s="36"/>
      <c r="EC1227" s="36"/>
      <c r="ED1227" s="36"/>
      <c r="EE1227" s="36"/>
      <c r="EF1227" s="36"/>
      <c r="EG1227" s="36"/>
      <c r="EH1227" s="36"/>
      <c r="EI1227" s="36"/>
      <c r="EJ1227" s="36"/>
      <c r="EK1227" s="36"/>
      <c r="EL1227" s="36"/>
      <c r="EM1227" s="36"/>
      <c r="EN1227" s="36"/>
      <c r="EO1227" s="36"/>
      <c r="EP1227" s="36"/>
      <c r="EQ1227" s="36"/>
      <c r="ER1227" s="36"/>
      <c r="ES1227" s="36"/>
      <c r="ET1227" s="36"/>
      <c r="EU1227" s="36"/>
      <c r="EV1227" s="36"/>
      <c r="EW1227" s="36"/>
      <c r="EX1227" s="36"/>
      <c r="EY1227" s="36"/>
      <c r="EZ1227" s="36"/>
      <c r="FA1227" s="36"/>
      <c r="FB1227" s="36"/>
      <c r="FC1227" s="36"/>
      <c r="FD1227" s="36"/>
      <c r="FE1227" s="36"/>
      <c r="FF1227" s="36"/>
      <c r="FG1227" s="36"/>
      <c r="FH1227" s="36"/>
      <c r="FI1227" s="36"/>
      <c r="FJ1227" s="36"/>
      <c r="FK1227" s="36"/>
      <c r="FL1227" s="36"/>
      <c r="FM1227" s="36"/>
      <c r="FN1227" s="36"/>
      <c r="FO1227" s="36"/>
      <c r="FP1227" s="36"/>
      <c r="FQ1227" s="36"/>
      <c r="FR1227" s="36"/>
      <c r="FS1227" s="36"/>
      <c r="FT1227" s="36"/>
      <c r="FU1227" s="36"/>
      <c r="FV1227" s="36"/>
      <c r="FW1227" s="36"/>
      <c r="FX1227" s="36"/>
      <c r="FY1227" s="36"/>
      <c r="FZ1227" s="36"/>
      <c r="GA1227" s="36"/>
      <c r="GB1227" s="36"/>
      <c r="GC1227" s="36"/>
      <c r="GD1227" s="36"/>
      <c r="GE1227" s="37"/>
    </row>
    <row r="1228" spans="1:187" s="25" customFormat="1" ht="20.149999999999999" customHeight="1" x14ac:dyDescent="0.35">
      <c r="A1228" s="212"/>
      <c r="B1228" s="214"/>
      <c r="C1228" s="216"/>
      <c r="D1228" s="216"/>
      <c r="E1228" s="218"/>
      <c r="F1228" s="200"/>
      <c r="G1228" s="28" t="s">
        <v>44</v>
      </c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8"/>
      <c r="AL1228" s="38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  <c r="BF1228" s="38"/>
      <c r="BG1228" s="38"/>
      <c r="BH1228" s="38"/>
      <c r="BI1228" s="38"/>
      <c r="BJ1228" s="38"/>
      <c r="BK1228" s="38"/>
      <c r="BL1228" s="38"/>
      <c r="BM1228" s="38"/>
      <c r="BN1228" s="38"/>
      <c r="BO1228" s="38"/>
      <c r="BP1228" s="38"/>
      <c r="BQ1228" s="38"/>
      <c r="BR1228" s="38"/>
      <c r="BS1228" s="38"/>
      <c r="BT1228" s="38"/>
      <c r="BU1228" s="38"/>
      <c r="BV1228" s="38"/>
      <c r="BW1228" s="38"/>
      <c r="BX1228" s="38"/>
      <c r="BY1228" s="38"/>
      <c r="BZ1228" s="38"/>
      <c r="CA1228" s="38"/>
      <c r="CB1228" s="38"/>
      <c r="CC1228" s="38"/>
      <c r="CD1228" s="38"/>
      <c r="CE1228" s="38"/>
      <c r="CF1228" s="38"/>
      <c r="CG1228" s="38"/>
      <c r="CH1228" s="38"/>
      <c r="CI1228" s="38"/>
      <c r="CJ1228" s="38"/>
      <c r="CK1228" s="38"/>
      <c r="CL1228" s="38"/>
      <c r="CM1228" s="38"/>
      <c r="CN1228" s="38"/>
      <c r="CO1228" s="38"/>
      <c r="CP1228" s="38"/>
      <c r="CQ1228" s="38"/>
      <c r="CR1228" s="38"/>
      <c r="CS1228" s="38"/>
      <c r="CT1228" s="38"/>
      <c r="CU1228" s="38"/>
      <c r="CV1228" s="38"/>
      <c r="CW1228" s="38"/>
      <c r="CX1228" s="38"/>
      <c r="CY1228" s="38"/>
      <c r="CZ1228" s="38"/>
      <c r="DA1228" s="38"/>
      <c r="DB1228" s="38"/>
      <c r="DC1228" s="38"/>
      <c r="DD1228" s="38"/>
      <c r="DE1228" s="38"/>
      <c r="DF1228" s="38"/>
      <c r="DG1228" s="38"/>
      <c r="DH1228" s="38"/>
      <c r="DI1228" s="38"/>
      <c r="DJ1228" s="38"/>
      <c r="DK1228" s="38"/>
      <c r="DL1228" s="38"/>
      <c r="DM1228" s="38"/>
      <c r="DN1228" s="38"/>
      <c r="DO1228" s="38"/>
      <c r="DP1228" s="38"/>
      <c r="DQ1228" s="38"/>
      <c r="DR1228" s="38"/>
      <c r="DS1228" s="38"/>
      <c r="DT1228" s="38"/>
      <c r="DU1228" s="38"/>
      <c r="DV1228" s="38"/>
      <c r="DW1228" s="38"/>
      <c r="DX1228" s="38"/>
      <c r="DY1228" s="38"/>
      <c r="DZ1228" s="38"/>
      <c r="EA1228" s="38"/>
      <c r="EB1228" s="38"/>
      <c r="EC1228" s="38"/>
      <c r="ED1228" s="38"/>
      <c r="EE1228" s="38"/>
      <c r="EF1228" s="38"/>
      <c r="EG1228" s="38"/>
      <c r="EH1228" s="38"/>
      <c r="EI1228" s="38"/>
      <c r="EJ1228" s="38"/>
      <c r="EK1228" s="38"/>
      <c r="EL1228" s="38"/>
      <c r="EM1228" s="38"/>
      <c r="EN1228" s="38"/>
      <c r="EO1228" s="38"/>
      <c r="EP1228" s="38"/>
      <c r="EQ1228" s="38"/>
      <c r="ER1228" s="38"/>
      <c r="ES1228" s="38"/>
      <c r="ET1228" s="38"/>
      <c r="EU1228" s="38"/>
      <c r="EV1228" s="38"/>
      <c r="EW1228" s="38"/>
      <c r="EX1228" s="38"/>
      <c r="EY1228" s="38"/>
      <c r="EZ1228" s="38"/>
      <c r="FA1228" s="38"/>
      <c r="FB1228" s="38"/>
      <c r="FC1228" s="38"/>
      <c r="FD1228" s="38"/>
      <c r="FE1228" s="38"/>
      <c r="FF1228" s="38"/>
      <c r="FG1228" s="38"/>
      <c r="FH1228" s="38"/>
      <c r="FI1228" s="38"/>
      <c r="FJ1228" s="38"/>
      <c r="FK1228" s="38"/>
      <c r="FL1228" s="38"/>
      <c r="FM1228" s="38"/>
      <c r="FN1228" s="38"/>
      <c r="FO1228" s="38"/>
      <c r="FP1228" s="38"/>
      <c r="FQ1228" s="38"/>
      <c r="FR1228" s="38"/>
      <c r="FS1228" s="38"/>
      <c r="FT1228" s="38"/>
      <c r="FU1228" s="38"/>
      <c r="FV1228" s="38"/>
      <c r="FW1228" s="38"/>
      <c r="FX1228" s="38"/>
      <c r="FY1228" s="38"/>
      <c r="FZ1228" s="38"/>
      <c r="GA1228" s="38"/>
      <c r="GB1228" s="38"/>
      <c r="GC1228" s="38"/>
      <c r="GD1228" s="38"/>
      <c r="GE1228" s="39"/>
    </row>
    <row r="1229" spans="1:187" s="25" customFormat="1" ht="20.149999999999999" customHeight="1" x14ac:dyDescent="0.35">
      <c r="A1229" s="203">
        <f t="shared" ref="A1229" si="970">A1227+1</f>
        <v>607</v>
      </c>
      <c r="B1229" s="205" t="str">
        <f ca="1">HYPERLINK("#"&amp;"PAINEL!"&amp;ADDRESS(ROW(PAINEL!$B$40)+$A1229,2),TRIM(INDIRECT("PAINEL!"&amp;ADDRESS(ROW(PAINEL!$B$40)+$A1229,COLUMN(LANÇAMENTOS!C1225)))))</f>
        <v/>
      </c>
      <c r="C1229" s="207" t="str">
        <f ca="1">TRIM(INDIRECT("PAINEL!"&amp;ADDRESS(ROW(PAINEL!$B$40)+$A1229,COLUMN(LANÇAMENTOS!E1225))))</f>
        <v/>
      </c>
      <c r="D1229" s="207" t="str">
        <f ca="1">TRIM(INDIRECT("PAINEL!"&amp;ADDRESS(ROW(PAINEL!$B$40)+$A1229,COLUMN(LANÇAMENTOS!K1225))))</f>
        <v/>
      </c>
      <c r="E1229" s="209"/>
      <c r="F1229" s="201" t="str">
        <f t="shared" ref="F1229" ca="1" si="971">IF(B1229&lt;&gt;"",E1229+SUM(H1229:GE1229)-SUM(H1230:GE1230),"")</f>
        <v/>
      </c>
      <c r="G1229" s="29" t="s">
        <v>43</v>
      </c>
      <c r="H1229" s="40"/>
      <c r="I1229" s="40"/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  <c r="CH1229" s="40"/>
      <c r="CI1229" s="40"/>
      <c r="CJ1229" s="40"/>
      <c r="CK1229" s="40"/>
      <c r="CL1229" s="40"/>
      <c r="CM1229" s="40"/>
      <c r="CN1229" s="40"/>
      <c r="CO1229" s="40"/>
      <c r="CP1229" s="40"/>
      <c r="CQ1229" s="40"/>
      <c r="CR1229" s="40"/>
      <c r="CS1229" s="40"/>
      <c r="CT1229" s="40"/>
      <c r="CU1229" s="40"/>
      <c r="CV1229" s="40"/>
      <c r="CW1229" s="40"/>
      <c r="CX1229" s="40"/>
      <c r="CY1229" s="40"/>
      <c r="CZ1229" s="40"/>
      <c r="DA1229" s="40"/>
      <c r="DB1229" s="40"/>
      <c r="DC1229" s="40"/>
      <c r="DD1229" s="40"/>
      <c r="DE1229" s="40"/>
      <c r="DF1229" s="40"/>
      <c r="DG1229" s="40"/>
      <c r="DH1229" s="40"/>
      <c r="DI1229" s="40"/>
      <c r="DJ1229" s="40"/>
      <c r="DK1229" s="40"/>
      <c r="DL1229" s="40"/>
      <c r="DM1229" s="40"/>
      <c r="DN1229" s="40"/>
      <c r="DO1229" s="40"/>
      <c r="DP1229" s="40"/>
      <c r="DQ1229" s="40"/>
      <c r="DR1229" s="40"/>
      <c r="DS1229" s="40"/>
      <c r="DT1229" s="40"/>
      <c r="DU1229" s="40"/>
      <c r="DV1229" s="40"/>
      <c r="DW1229" s="40"/>
      <c r="DX1229" s="40"/>
      <c r="DY1229" s="40"/>
      <c r="DZ1229" s="40"/>
      <c r="EA1229" s="40"/>
      <c r="EB1229" s="40"/>
      <c r="EC1229" s="40"/>
      <c r="ED1229" s="40"/>
      <c r="EE1229" s="40"/>
      <c r="EF1229" s="40"/>
      <c r="EG1229" s="40"/>
      <c r="EH1229" s="40"/>
      <c r="EI1229" s="40"/>
      <c r="EJ1229" s="40"/>
      <c r="EK1229" s="40"/>
      <c r="EL1229" s="40"/>
      <c r="EM1229" s="40"/>
      <c r="EN1229" s="40"/>
      <c r="EO1229" s="40"/>
      <c r="EP1229" s="40"/>
      <c r="EQ1229" s="40"/>
      <c r="ER1229" s="40"/>
      <c r="ES1229" s="40"/>
      <c r="ET1229" s="40"/>
      <c r="EU1229" s="40"/>
      <c r="EV1229" s="40"/>
      <c r="EW1229" s="40"/>
      <c r="EX1229" s="40"/>
      <c r="EY1229" s="40"/>
      <c r="EZ1229" s="40"/>
      <c r="FA1229" s="40"/>
      <c r="FB1229" s="40"/>
      <c r="FC1229" s="40"/>
      <c r="FD1229" s="40"/>
      <c r="FE1229" s="40"/>
      <c r="FF1229" s="40"/>
      <c r="FG1229" s="40"/>
      <c r="FH1229" s="40"/>
      <c r="FI1229" s="40"/>
      <c r="FJ1229" s="40"/>
      <c r="FK1229" s="40"/>
      <c r="FL1229" s="40"/>
      <c r="FM1229" s="40"/>
      <c r="FN1229" s="40"/>
      <c r="FO1229" s="40"/>
      <c r="FP1229" s="40"/>
      <c r="FQ1229" s="40"/>
      <c r="FR1229" s="40"/>
      <c r="FS1229" s="40"/>
      <c r="FT1229" s="40"/>
      <c r="FU1229" s="40"/>
      <c r="FV1229" s="40"/>
      <c r="FW1229" s="40"/>
      <c r="FX1229" s="40"/>
      <c r="FY1229" s="40"/>
      <c r="FZ1229" s="40"/>
      <c r="GA1229" s="40"/>
      <c r="GB1229" s="40"/>
      <c r="GC1229" s="40"/>
      <c r="GD1229" s="40"/>
      <c r="GE1229" s="41"/>
    </row>
    <row r="1230" spans="1:187" s="25" customFormat="1" ht="20.149999999999999" customHeight="1" x14ac:dyDescent="0.35">
      <c r="A1230" s="204"/>
      <c r="B1230" s="206"/>
      <c r="C1230" s="208"/>
      <c r="D1230" s="208"/>
      <c r="E1230" s="210"/>
      <c r="F1230" s="202"/>
      <c r="G1230" s="26" t="s">
        <v>44</v>
      </c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F1230" s="35"/>
      <c r="AG1230" s="35"/>
      <c r="AH1230" s="35"/>
      <c r="AI1230" s="35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  <c r="AX1230" s="35"/>
      <c r="AY1230" s="35"/>
      <c r="AZ1230" s="35"/>
      <c r="BA1230" s="35"/>
      <c r="BB1230" s="35"/>
      <c r="BC1230" s="35"/>
      <c r="BD1230" s="35"/>
      <c r="BE1230" s="35"/>
      <c r="BF1230" s="35"/>
      <c r="BG1230" s="35"/>
      <c r="BH1230" s="35"/>
      <c r="BI1230" s="35"/>
      <c r="BJ1230" s="35"/>
      <c r="BK1230" s="35"/>
      <c r="BL1230" s="35"/>
      <c r="BM1230" s="35"/>
      <c r="BN1230" s="35"/>
      <c r="BO1230" s="35"/>
      <c r="BP1230" s="35"/>
      <c r="BQ1230" s="35"/>
      <c r="BR1230" s="35"/>
      <c r="BS1230" s="35"/>
      <c r="BT1230" s="35"/>
      <c r="BU1230" s="35"/>
      <c r="BV1230" s="35"/>
      <c r="BW1230" s="35"/>
      <c r="BX1230" s="35"/>
      <c r="BY1230" s="35"/>
      <c r="BZ1230" s="35"/>
      <c r="CA1230" s="35"/>
      <c r="CB1230" s="35"/>
      <c r="CC1230" s="35"/>
      <c r="CD1230" s="35"/>
      <c r="CE1230" s="35"/>
      <c r="CF1230" s="35"/>
      <c r="CG1230" s="35"/>
      <c r="CH1230" s="35"/>
      <c r="CI1230" s="35"/>
      <c r="CJ1230" s="35"/>
      <c r="CK1230" s="35"/>
      <c r="CL1230" s="35"/>
      <c r="CM1230" s="35"/>
      <c r="CN1230" s="35"/>
      <c r="CO1230" s="35"/>
      <c r="CP1230" s="35"/>
      <c r="CQ1230" s="35"/>
      <c r="CR1230" s="35"/>
      <c r="CS1230" s="35"/>
      <c r="CT1230" s="35"/>
      <c r="CU1230" s="35"/>
      <c r="CV1230" s="35"/>
      <c r="CW1230" s="35"/>
      <c r="CX1230" s="35"/>
      <c r="CY1230" s="35"/>
      <c r="CZ1230" s="35"/>
      <c r="DA1230" s="35"/>
      <c r="DB1230" s="35"/>
      <c r="DC1230" s="35"/>
      <c r="DD1230" s="35"/>
      <c r="DE1230" s="35"/>
      <c r="DF1230" s="35"/>
      <c r="DG1230" s="35"/>
      <c r="DH1230" s="35"/>
      <c r="DI1230" s="35"/>
      <c r="DJ1230" s="35"/>
      <c r="DK1230" s="35"/>
      <c r="DL1230" s="35"/>
      <c r="DM1230" s="35"/>
      <c r="DN1230" s="35"/>
      <c r="DO1230" s="35"/>
      <c r="DP1230" s="35"/>
      <c r="DQ1230" s="35"/>
      <c r="DR1230" s="35"/>
      <c r="DS1230" s="35"/>
      <c r="DT1230" s="35"/>
      <c r="DU1230" s="35"/>
      <c r="DV1230" s="35"/>
      <c r="DW1230" s="35"/>
      <c r="DX1230" s="35"/>
      <c r="DY1230" s="35"/>
      <c r="DZ1230" s="35"/>
      <c r="EA1230" s="35"/>
      <c r="EB1230" s="35"/>
      <c r="EC1230" s="35"/>
      <c r="ED1230" s="35"/>
      <c r="EE1230" s="35"/>
      <c r="EF1230" s="35"/>
      <c r="EG1230" s="35"/>
      <c r="EH1230" s="35"/>
      <c r="EI1230" s="35"/>
      <c r="EJ1230" s="35"/>
      <c r="EK1230" s="35"/>
      <c r="EL1230" s="35"/>
      <c r="EM1230" s="35"/>
      <c r="EN1230" s="35"/>
      <c r="EO1230" s="35"/>
      <c r="EP1230" s="35"/>
      <c r="EQ1230" s="35"/>
      <c r="ER1230" s="35"/>
      <c r="ES1230" s="35"/>
      <c r="ET1230" s="35"/>
      <c r="EU1230" s="35"/>
      <c r="EV1230" s="35"/>
      <c r="EW1230" s="35"/>
      <c r="EX1230" s="35"/>
      <c r="EY1230" s="35"/>
      <c r="EZ1230" s="35"/>
      <c r="FA1230" s="35"/>
      <c r="FB1230" s="35"/>
      <c r="FC1230" s="35"/>
      <c r="FD1230" s="35"/>
      <c r="FE1230" s="35"/>
      <c r="FF1230" s="35"/>
      <c r="FG1230" s="35"/>
      <c r="FH1230" s="35"/>
      <c r="FI1230" s="35"/>
      <c r="FJ1230" s="35"/>
      <c r="FK1230" s="35"/>
      <c r="FL1230" s="35"/>
      <c r="FM1230" s="35"/>
      <c r="FN1230" s="35"/>
      <c r="FO1230" s="35"/>
      <c r="FP1230" s="35"/>
      <c r="FQ1230" s="35"/>
      <c r="FR1230" s="35"/>
      <c r="FS1230" s="35"/>
      <c r="FT1230" s="35"/>
      <c r="FU1230" s="35"/>
      <c r="FV1230" s="35"/>
      <c r="FW1230" s="35"/>
      <c r="FX1230" s="35"/>
      <c r="FY1230" s="35"/>
      <c r="FZ1230" s="35"/>
      <c r="GA1230" s="35"/>
      <c r="GB1230" s="35"/>
      <c r="GC1230" s="35"/>
      <c r="GD1230" s="35"/>
      <c r="GE1230" s="42"/>
    </row>
    <row r="1231" spans="1:187" s="25" customFormat="1" ht="20.149999999999999" customHeight="1" x14ac:dyDescent="0.35">
      <c r="A1231" s="211">
        <f t="shared" si="932"/>
        <v>608</v>
      </c>
      <c r="B1231" s="213" t="str">
        <f ca="1">HYPERLINK("#"&amp;"PAINEL!"&amp;ADDRESS(ROW(PAINEL!$B$40)+$A1231,2),TRIM(INDIRECT("PAINEL!"&amp;ADDRESS(ROW(PAINEL!$B$40)+$A1231,COLUMN(LANÇAMENTOS!C1227)))))</f>
        <v/>
      </c>
      <c r="C1231" s="215" t="str">
        <f ca="1">TRIM(INDIRECT("PAINEL!"&amp;ADDRESS(ROW(PAINEL!$B$40)+$A1231,COLUMN(LANÇAMENTOS!E1227))))</f>
        <v/>
      </c>
      <c r="D1231" s="215" t="str">
        <f ca="1">TRIM(INDIRECT("PAINEL!"&amp;ADDRESS(ROW(PAINEL!$B$40)+$A1231,COLUMN(LANÇAMENTOS!K1227))))</f>
        <v/>
      </c>
      <c r="E1231" s="217"/>
      <c r="F1231" s="199" t="str">
        <f t="shared" ref="F1231" ca="1" si="972">IF(B1231&lt;&gt;"",E1231+SUM(H1231:GE1231)-SUM(H1232:GE1232),"")</f>
        <v/>
      </c>
      <c r="G1231" s="27" t="s">
        <v>43</v>
      </c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F1231" s="36"/>
      <c r="AG1231" s="36"/>
      <c r="AH1231" s="36"/>
      <c r="AI1231" s="36"/>
      <c r="AJ1231" s="36"/>
      <c r="AK1231" s="36"/>
      <c r="AL1231" s="36"/>
      <c r="AM1231" s="36"/>
      <c r="AN1231" s="36"/>
      <c r="AO1231" s="36"/>
      <c r="AP1231" s="36"/>
      <c r="AQ1231" s="36"/>
      <c r="AR1231" s="36"/>
      <c r="AS1231" s="36"/>
      <c r="AT1231" s="36"/>
      <c r="AU1231" s="36"/>
      <c r="AV1231" s="36"/>
      <c r="AW1231" s="36"/>
      <c r="AX1231" s="36"/>
      <c r="AY1231" s="36"/>
      <c r="AZ1231" s="36"/>
      <c r="BA1231" s="36"/>
      <c r="BB1231" s="36"/>
      <c r="BC1231" s="36"/>
      <c r="BD1231" s="36"/>
      <c r="BE1231" s="36"/>
      <c r="BF1231" s="36"/>
      <c r="BG1231" s="36"/>
      <c r="BH1231" s="36"/>
      <c r="BI1231" s="36"/>
      <c r="BJ1231" s="36"/>
      <c r="BK1231" s="36"/>
      <c r="BL1231" s="36"/>
      <c r="BM1231" s="36"/>
      <c r="BN1231" s="36"/>
      <c r="BO1231" s="36"/>
      <c r="BP1231" s="36"/>
      <c r="BQ1231" s="36"/>
      <c r="BR1231" s="36"/>
      <c r="BS1231" s="36"/>
      <c r="BT1231" s="36"/>
      <c r="BU1231" s="36"/>
      <c r="BV1231" s="36"/>
      <c r="BW1231" s="36"/>
      <c r="BX1231" s="36"/>
      <c r="BY1231" s="36"/>
      <c r="BZ1231" s="36"/>
      <c r="CA1231" s="36"/>
      <c r="CB1231" s="36"/>
      <c r="CC1231" s="36"/>
      <c r="CD1231" s="36"/>
      <c r="CE1231" s="36"/>
      <c r="CF1231" s="36"/>
      <c r="CG1231" s="36"/>
      <c r="CH1231" s="36"/>
      <c r="CI1231" s="36"/>
      <c r="CJ1231" s="36"/>
      <c r="CK1231" s="36"/>
      <c r="CL1231" s="36"/>
      <c r="CM1231" s="36"/>
      <c r="CN1231" s="36"/>
      <c r="CO1231" s="36"/>
      <c r="CP1231" s="36"/>
      <c r="CQ1231" s="36"/>
      <c r="CR1231" s="36"/>
      <c r="CS1231" s="36"/>
      <c r="CT1231" s="36"/>
      <c r="CU1231" s="36"/>
      <c r="CV1231" s="36"/>
      <c r="CW1231" s="36"/>
      <c r="CX1231" s="36"/>
      <c r="CY1231" s="36"/>
      <c r="CZ1231" s="36"/>
      <c r="DA1231" s="36"/>
      <c r="DB1231" s="36"/>
      <c r="DC1231" s="36"/>
      <c r="DD1231" s="36"/>
      <c r="DE1231" s="36"/>
      <c r="DF1231" s="36"/>
      <c r="DG1231" s="36"/>
      <c r="DH1231" s="36"/>
      <c r="DI1231" s="36"/>
      <c r="DJ1231" s="36"/>
      <c r="DK1231" s="36"/>
      <c r="DL1231" s="36"/>
      <c r="DM1231" s="36"/>
      <c r="DN1231" s="36"/>
      <c r="DO1231" s="36"/>
      <c r="DP1231" s="36"/>
      <c r="DQ1231" s="36"/>
      <c r="DR1231" s="36"/>
      <c r="DS1231" s="36"/>
      <c r="DT1231" s="36"/>
      <c r="DU1231" s="36"/>
      <c r="DV1231" s="36"/>
      <c r="DW1231" s="36"/>
      <c r="DX1231" s="36"/>
      <c r="DY1231" s="36"/>
      <c r="DZ1231" s="36"/>
      <c r="EA1231" s="36"/>
      <c r="EB1231" s="36"/>
      <c r="EC1231" s="36"/>
      <c r="ED1231" s="36"/>
      <c r="EE1231" s="36"/>
      <c r="EF1231" s="36"/>
      <c r="EG1231" s="36"/>
      <c r="EH1231" s="36"/>
      <c r="EI1231" s="36"/>
      <c r="EJ1231" s="36"/>
      <c r="EK1231" s="36"/>
      <c r="EL1231" s="36"/>
      <c r="EM1231" s="36"/>
      <c r="EN1231" s="36"/>
      <c r="EO1231" s="36"/>
      <c r="EP1231" s="36"/>
      <c r="EQ1231" s="36"/>
      <c r="ER1231" s="36"/>
      <c r="ES1231" s="36"/>
      <c r="ET1231" s="36"/>
      <c r="EU1231" s="36"/>
      <c r="EV1231" s="36"/>
      <c r="EW1231" s="36"/>
      <c r="EX1231" s="36"/>
      <c r="EY1231" s="36"/>
      <c r="EZ1231" s="36"/>
      <c r="FA1231" s="36"/>
      <c r="FB1231" s="36"/>
      <c r="FC1231" s="36"/>
      <c r="FD1231" s="36"/>
      <c r="FE1231" s="36"/>
      <c r="FF1231" s="36"/>
      <c r="FG1231" s="36"/>
      <c r="FH1231" s="36"/>
      <c r="FI1231" s="36"/>
      <c r="FJ1231" s="36"/>
      <c r="FK1231" s="36"/>
      <c r="FL1231" s="36"/>
      <c r="FM1231" s="36"/>
      <c r="FN1231" s="36"/>
      <c r="FO1231" s="36"/>
      <c r="FP1231" s="36"/>
      <c r="FQ1231" s="36"/>
      <c r="FR1231" s="36"/>
      <c r="FS1231" s="36"/>
      <c r="FT1231" s="36"/>
      <c r="FU1231" s="36"/>
      <c r="FV1231" s="36"/>
      <c r="FW1231" s="36"/>
      <c r="FX1231" s="36"/>
      <c r="FY1231" s="36"/>
      <c r="FZ1231" s="36"/>
      <c r="GA1231" s="36"/>
      <c r="GB1231" s="36"/>
      <c r="GC1231" s="36"/>
      <c r="GD1231" s="36"/>
      <c r="GE1231" s="37"/>
    </row>
    <row r="1232" spans="1:187" s="25" customFormat="1" ht="20.149999999999999" customHeight="1" x14ac:dyDescent="0.35">
      <c r="A1232" s="212"/>
      <c r="B1232" s="214"/>
      <c r="C1232" s="216"/>
      <c r="D1232" s="216"/>
      <c r="E1232" s="218"/>
      <c r="F1232" s="200"/>
      <c r="G1232" s="28" t="s">
        <v>44</v>
      </c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38"/>
      <c r="AI1232" s="38"/>
      <c r="AJ1232" s="38"/>
      <c r="AK1232" s="38"/>
      <c r="AL1232" s="38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8"/>
      <c r="BU1232" s="38"/>
      <c r="BV1232" s="38"/>
      <c r="BW1232" s="38"/>
      <c r="BX1232" s="38"/>
      <c r="BY1232" s="38"/>
      <c r="BZ1232" s="38"/>
      <c r="CA1232" s="38"/>
      <c r="CB1232" s="38"/>
      <c r="CC1232" s="38"/>
      <c r="CD1232" s="38"/>
      <c r="CE1232" s="38"/>
      <c r="CF1232" s="38"/>
      <c r="CG1232" s="38"/>
      <c r="CH1232" s="38"/>
      <c r="CI1232" s="38"/>
      <c r="CJ1232" s="38"/>
      <c r="CK1232" s="38"/>
      <c r="CL1232" s="38"/>
      <c r="CM1232" s="38"/>
      <c r="CN1232" s="38"/>
      <c r="CO1232" s="38"/>
      <c r="CP1232" s="38"/>
      <c r="CQ1232" s="38"/>
      <c r="CR1232" s="38"/>
      <c r="CS1232" s="38"/>
      <c r="CT1232" s="38"/>
      <c r="CU1232" s="38"/>
      <c r="CV1232" s="38"/>
      <c r="CW1232" s="38"/>
      <c r="CX1232" s="38"/>
      <c r="CY1232" s="38"/>
      <c r="CZ1232" s="38"/>
      <c r="DA1232" s="38"/>
      <c r="DB1232" s="38"/>
      <c r="DC1232" s="38"/>
      <c r="DD1232" s="38"/>
      <c r="DE1232" s="38"/>
      <c r="DF1232" s="38"/>
      <c r="DG1232" s="38"/>
      <c r="DH1232" s="38"/>
      <c r="DI1232" s="38"/>
      <c r="DJ1232" s="38"/>
      <c r="DK1232" s="38"/>
      <c r="DL1232" s="38"/>
      <c r="DM1232" s="38"/>
      <c r="DN1232" s="38"/>
      <c r="DO1232" s="38"/>
      <c r="DP1232" s="38"/>
      <c r="DQ1232" s="38"/>
      <c r="DR1232" s="38"/>
      <c r="DS1232" s="38"/>
      <c r="DT1232" s="38"/>
      <c r="DU1232" s="38"/>
      <c r="DV1232" s="38"/>
      <c r="DW1232" s="38"/>
      <c r="DX1232" s="38"/>
      <c r="DY1232" s="38"/>
      <c r="DZ1232" s="38"/>
      <c r="EA1232" s="38"/>
      <c r="EB1232" s="38"/>
      <c r="EC1232" s="38"/>
      <c r="ED1232" s="38"/>
      <c r="EE1232" s="38"/>
      <c r="EF1232" s="38"/>
      <c r="EG1232" s="38"/>
      <c r="EH1232" s="38"/>
      <c r="EI1232" s="38"/>
      <c r="EJ1232" s="38"/>
      <c r="EK1232" s="38"/>
      <c r="EL1232" s="38"/>
      <c r="EM1232" s="38"/>
      <c r="EN1232" s="38"/>
      <c r="EO1232" s="38"/>
      <c r="EP1232" s="38"/>
      <c r="EQ1232" s="38"/>
      <c r="ER1232" s="38"/>
      <c r="ES1232" s="38"/>
      <c r="ET1232" s="38"/>
      <c r="EU1232" s="38"/>
      <c r="EV1232" s="38"/>
      <c r="EW1232" s="38"/>
      <c r="EX1232" s="38"/>
      <c r="EY1232" s="38"/>
      <c r="EZ1232" s="38"/>
      <c r="FA1232" s="38"/>
      <c r="FB1232" s="38"/>
      <c r="FC1232" s="38"/>
      <c r="FD1232" s="38"/>
      <c r="FE1232" s="38"/>
      <c r="FF1232" s="38"/>
      <c r="FG1232" s="38"/>
      <c r="FH1232" s="38"/>
      <c r="FI1232" s="38"/>
      <c r="FJ1232" s="38"/>
      <c r="FK1232" s="38"/>
      <c r="FL1232" s="38"/>
      <c r="FM1232" s="38"/>
      <c r="FN1232" s="38"/>
      <c r="FO1232" s="38"/>
      <c r="FP1232" s="38"/>
      <c r="FQ1232" s="38"/>
      <c r="FR1232" s="38"/>
      <c r="FS1232" s="38"/>
      <c r="FT1232" s="38"/>
      <c r="FU1232" s="38"/>
      <c r="FV1232" s="38"/>
      <c r="FW1232" s="38"/>
      <c r="FX1232" s="38"/>
      <c r="FY1232" s="38"/>
      <c r="FZ1232" s="38"/>
      <c r="GA1232" s="38"/>
      <c r="GB1232" s="38"/>
      <c r="GC1232" s="38"/>
      <c r="GD1232" s="38"/>
      <c r="GE1232" s="39"/>
    </row>
    <row r="1233" spans="1:187" s="25" customFormat="1" ht="20.149999999999999" customHeight="1" x14ac:dyDescent="0.35">
      <c r="A1233" s="203">
        <f t="shared" ref="A1233" si="973">A1231+1</f>
        <v>609</v>
      </c>
      <c r="B1233" s="205" t="str">
        <f ca="1">HYPERLINK("#"&amp;"PAINEL!"&amp;ADDRESS(ROW(PAINEL!$B$40)+$A1233,2),TRIM(INDIRECT("PAINEL!"&amp;ADDRESS(ROW(PAINEL!$B$40)+$A1233,COLUMN(LANÇAMENTOS!C1229)))))</f>
        <v/>
      </c>
      <c r="C1233" s="207" t="str">
        <f ca="1">TRIM(INDIRECT("PAINEL!"&amp;ADDRESS(ROW(PAINEL!$B$40)+$A1233,COLUMN(LANÇAMENTOS!E1229))))</f>
        <v/>
      </c>
      <c r="D1233" s="207" t="str">
        <f ca="1">TRIM(INDIRECT("PAINEL!"&amp;ADDRESS(ROW(PAINEL!$B$40)+$A1233,COLUMN(LANÇAMENTOS!K1229))))</f>
        <v/>
      </c>
      <c r="E1233" s="209"/>
      <c r="F1233" s="201" t="str">
        <f t="shared" ref="F1233" ca="1" si="974">IF(B1233&lt;&gt;"",E1233+SUM(H1233:GE1233)-SUM(H1234:GE1234),"")</f>
        <v/>
      </c>
      <c r="G1233" s="29" t="s">
        <v>43</v>
      </c>
      <c r="H1233" s="40"/>
      <c r="I1233" s="40"/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  <c r="CH1233" s="40"/>
      <c r="CI1233" s="40"/>
      <c r="CJ1233" s="40"/>
      <c r="CK1233" s="40"/>
      <c r="CL1233" s="40"/>
      <c r="CM1233" s="40"/>
      <c r="CN1233" s="40"/>
      <c r="CO1233" s="40"/>
      <c r="CP1233" s="40"/>
      <c r="CQ1233" s="40"/>
      <c r="CR1233" s="40"/>
      <c r="CS1233" s="40"/>
      <c r="CT1233" s="40"/>
      <c r="CU1233" s="40"/>
      <c r="CV1233" s="40"/>
      <c r="CW1233" s="40"/>
      <c r="CX1233" s="40"/>
      <c r="CY1233" s="40"/>
      <c r="CZ1233" s="40"/>
      <c r="DA1233" s="40"/>
      <c r="DB1233" s="40"/>
      <c r="DC1233" s="40"/>
      <c r="DD1233" s="40"/>
      <c r="DE1233" s="40"/>
      <c r="DF1233" s="40"/>
      <c r="DG1233" s="40"/>
      <c r="DH1233" s="40"/>
      <c r="DI1233" s="40"/>
      <c r="DJ1233" s="40"/>
      <c r="DK1233" s="40"/>
      <c r="DL1233" s="40"/>
      <c r="DM1233" s="40"/>
      <c r="DN1233" s="40"/>
      <c r="DO1233" s="40"/>
      <c r="DP1233" s="40"/>
      <c r="DQ1233" s="40"/>
      <c r="DR1233" s="40"/>
      <c r="DS1233" s="40"/>
      <c r="DT1233" s="40"/>
      <c r="DU1233" s="40"/>
      <c r="DV1233" s="40"/>
      <c r="DW1233" s="40"/>
      <c r="DX1233" s="40"/>
      <c r="DY1233" s="40"/>
      <c r="DZ1233" s="40"/>
      <c r="EA1233" s="40"/>
      <c r="EB1233" s="40"/>
      <c r="EC1233" s="40"/>
      <c r="ED1233" s="40"/>
      <c r="EE1233" s="40"/>
      <c r="EF1233" s="40"/>
      <c r="EG1233" s="40"/>
      <c r="EH1233" s="40"/>
      <c r="EI1233" s="40"/>
      <c r="EJ1233" s="40"/>
      <c r="EK1233" s="40"/>
      <c r="EL1233" s="40"/>
      <c r="EM1233" s="40"/>
      <c r="EN1233" s="40"/>
      <c r="EO1233" s="40"/>
      <c r="EP1233" s="40"/>
      <c r="EQ1233" s="40"/>
      <c r="ER1233" s="40"/>
      <c r="ES1233" s="40"/>
      <c r="ET1233" s="40"/>
      <c r="EU1233" s="40"/>
      <c r="EV1233" s="40"/>
      <c r="EW1233" s="40"/>
      <c r="EX1233" s="40"/>
      <c r="EY1233" s="40"/>
      <c r="EZ1233" s="40"/>
      <c r="FA1233" s="40"/>
      <c r="FB1233" s="40"/>
      <c r="FC1233" s="40"/>
      <c r="FD1233" s="40"/>
      <c r="FE1233" s="40"/>
      <c r="FF1233" s="40"/>
      <c r="FG1233" s="40"/>
      <c r="FH1233" s="40"/>
      <c r="FI1233" s="40"/>
      <c r="FJ1233" s="40"/>
      <c r="FK1233" s="40"/>
      <c r="FL1233" s="40"/>
      <c r="FM1233" s="40"/>
      <c r="FN1233" s="40"/>
      <c r="FO1233" s="40"/>
      <c r="FP1233" s="40"/>
      <c r="FQ1233" s="40"/>
      <c r="FR1233" s="40"/>
      <c r="FS1233" s="40"/>
      <c r="FT1233" s="40"/>
      <c r="FU1233" s="40"/>
      <c r="FV1233" s="40"/>
      <c r="FW1233" s="40"/>
      <c r="FX1233" s="40"/>
      <c r="FY1233" s="40"/>
      <c r="FZ1233" s="40"/>
      <c r="GA1233" s="40"/>
      <c r="GB1233" s="40"/>
      <c r="GC1233" s="40"/>
      <c r="GD1233" s="40"/>
      <c r="GE1233" s="41"/>
    </row>
    <row r="1234" spans="1:187" s="25" customFormat="1" ht="20.149999999999999" customHeight="1" x14ac:dyDescent="0.35">
      <c r="A1234" s="204"/>
      <c r="B1234" s="206"/>
      <c r="C1234" s="208"/>
      <c r="D1234" s="208"/>
      <c r="E1234" s="210"/>
      <c r="F1234" s="202"/>
      <c r="G1234" s="26" t="s">
        <v>44</v>
      </c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  <c r="AX1234" s="35"/>
      <c r="AY1234" s="35"/>
      <c r="AZ1234" s="35"/>
      <c r="BA1234" s="35"/>
      <c r="BB1234" s="35"/>
      <c r="BC1234" s="35"/>
      <c r="BD1234" s="35"/>
      <c r="BE1234" s="35"/>
      <c r="BF1234" s="35"/>
      <c r="BG1234" s="35"/>
      <c r="BH1234" s="35"/>
      <c r="BI1234" s="35"/>
      <c r="BJ1234" s="35"/>
      <c r="BK1234" s="35"/>
      <c r="BL1234" s="35"/>
      <c r="BM1234" s="35"/>
      <c r="BN1234" s="35"/>
      <c r="BO1234" s="35"/>
      <c r="BP1234" s="35"/>
      <c r="BQ1234" s="35"/>
      <c r="BR1234" s="35"/>
      <c r="BS1234" s="35"/>
      <c r="BT1234" s="35"/>
      <c r="BU1234" s="35"/>
      <c r="BV1234" s="35"/>
      <c r="BW1234" s="35"/>
      <c r="BX1234" s="35"/>
      <c r="BY1234" s="35"/>
      <c r="BZ1234" s="35"/>
      <c r="CA1234" s="35"/>
      <c r="CB1234" s="35"/>
      <c r="CC1234" s="35"/>
      <c r="CD1234" s="35"/>
      <c r="CE1234" s="35"/>
      <c r="CF1234" s="35"/>
      <c r="CG1234" s="35"/>
      <c r="CH1234" s="35"/>
      <c r="CI1234" s="35"/>
      <c r="CJ1234" s="35"/>
      <c r="CK1234" s="35"/>
      <c r="CL1234" s="35"/>
      <c r="CM1234" s="35"/>
      <c r="CN1234" s="35"/>
      <c r="CO1234" s="35"/>
      <c r="CP1234" s="35"/>
      <c r="CQ1234" s="35"/>
      <c r="CR1234" s="35"/>
      <c r="CS1234" s="35"/>
      <c r="CT1234" s="35"/>
      <c r="CU1234" s="35"/>
      <c r="CV1234" s="35"/>
      <c r="CW1234" s="35"/>
      <c r="CX1234" s="35"/>
      <c r="CY1234" s="35"/>
      <c r="CZ1234" s="35"/>
      <c r="DA1234" s="35"/>
      <c r="DB1234" s="35"/>
      <c r="DC1234" s="35"/>
      <c r="DD1234" s="35"/>
      <c r="DE1234" s="35"/>
      <c r="DF1234" s="35"/>
      <c r="DG1234" s="35"/>
      <c r="DH1234" s="35"/>
      <c r="DI1234" s="35"/>
      <c r="DJ1234" s="35"/>
      <c r="DK1234" s="35"/>
      <c r="DL1234" s="35"/>
      <c r="DM1234" s="35"/>
      <c r="DN1234" s="35"/>
      <c r="DO1234" s="35"/>
      <c r="DP1234" s="35"/>
      <c r="DQ1234" s="35"/>
      <c r="DR1234" s="35"/>
      <c r="DS1234" s="35"/>
      <c r="DT1234" s="35"/>
      <c r="DU1234" s="35"/>
      <c r="DV1234" s="35"/>
      <c r="DW1234" s="35"/>
      <c r="DX1234" s="35"/>
      <c r="DY1234" s="35"/>
      <c r="DZ1234" s="35"/>
      <c r="EA1234" s="35"/>
      <c r="EB1234" s="35"/>
      <c r="EC1234" s="35"/>
      <c r="ED1234" s="35"/>
      <c r="EE1234" s="35"/>
      <c r="EF1234" s="35"/>
      <c r="EG1234" s="35"/>
      <c r="EH1234" s="35"/>
      <c r="EI1234" s="35"/>
      <c r="EJ1234" s="35"/>
      <c r="EK1234" s="35"/>
      <c r="EL1234" s="35"/>
      <c r="EM1234" s="35"/>
      <c r="EN1234" s="35"/>
      <c r="EO1234" s="35"/>
      <c r="EP1234" s="35"/>
      <c r="EQ1234" s="35"/>
      <c r="ER1234" s="35"/>
      <c r="ES1234" s="35"/>
      <c r="ET1234" s="35"/>
      <c r="EU1234" s="35"/>
      <c r="EV1234" s="35"/>
      <c r="EW1234" s="35"/>
      <c r="EX1234" s="35"/>
      <c r="EY1234" s="35"/>
      <c r="EZ1234" s="35"/>
      <c r="FA1234" s="35"/>
      <c r="FB1234" s="35"/>
      <c r="FC1234" s="35"/>
      <c r="FD1234" s="35"/>
      <c r="FE1234" s="35"/>
      <c r="FF1234" s="35"/>
      <c r="FG1234" s="35"/>
      <c r="FH1234" s="35"/>
      <c r="FI1234" s="35"/>
      <c r="FJ1234" s="35"/>
      <c r="FK1234" s="35"/>
      <c r="FL1234" s="35"/>
      <c r="FM1234" s="35"/>
      <c r="FN1234" s="35"/>
      <c r="FO1234" s="35"/>
      <c r="FP1234" s="35"/>
      <c r="FQ1234" s="35"/>
      <c r="FR1234" s="35"/>
      <c r="FS1234" s="35"/>
      <c r="FT1234" s="35"/>
      <c r="FU1234" s="35"/>
      <c r="FV1234" s="35"/>
      <c r="FW1234" s="35"/>
      <c r="FX1234" s="35"/>
      <c r="FY1234" s="35"/>
      <c r="FZ1234" s="35"/>
      <c r="GA1234" s="35"/>
      <c r="GB1234" s="35"/>
      <c r="GC1234" s="35"/>
      <c r="GD1234" s="35"/>
      <c r="GE1234" s="42"/>
    </row>
    <row r="1235" spans="1:187" s="25" customFormat="1" ht="20.149999999999999" customHeight="1" x14ac:dyDescent="0.35">
      <c r="A1235" s="211">
        <f t="shared" si="932"/>
        <v>610</v>
      </c>
      <c r="B1235" s="213" t="str">
        <f ca="1">HYPERLINK("#"&amp;"PAINEL!"&amp;ADDRESS(ROW(PAINEL!$B$40)+$A1235,2),TRIM(INDIRECT("PAINEL!"&amp;ADDRESS(ROW(PAINEL!$B$40)+$A1235,COLUMN(LANÇAMENTOS!C1231)))))</f>
        <v/>
      </c>
      <c r="C1235" s="215" t="str">
        <f ca="1">TRIM(INDIRECT("PAINEL!"&amp;ADDRESS(ROW(PAINEL!$B$40)+$A1235,COLUMN(LANÇAMENTOS!E1231))))</f>
        <v/>
      </c>
      <c r="D1235" s="215" t="str">
        <f ca="1">TRIM(INDIRECT("PAINEL!"&amp;ADDRESS(ROW(PAINEL!$B$40)+$A1235,COLUMN(LANÇAMENTOS!K1231))))</f>
        <v/>
      </c>
      <c r="E1235" s="217"/>
      <c r="F1235" s="199" t="str">
        <f t="shared" ref="F1235" ca="1" si="975">IF(B1235&lt;&gt;"",E1235+SUM(H1235:GE1235)-SUM(H1236:GE1236),"")</f>
        <v/>
      </c>
      <c r="G1235" s="27" t="s">
        <v>43</v>
      </c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F1235" s="36"/>
      <c r="AG1235" s="36"/>
      <c r="AH1235" s="36"/>
      <c r="AI1235" s="36"/>
      <c r="AJ1235" s="36"/>
      <c r="AK1235" s="36"/>
      <c r="AL1235" s="36"/>
      <c r="AM1235" s="36"/>
      <c r="AN1235" s="36"/>
      <c r="AO1235" s="36"/>
      <c r="AP1235" s="36"/>
      <c r="AQ1235" s="36"/>
      <c r="AR1235" s="36"/>
      <c r="AS1235" s="36"/>
      <c r="AT1235" s="36"/>
      <c r="AU1235" s="36"/>
      <c r="AV1235" s="36"/>
      <c r="AW1235" s="36"/>
      <c r="AX1235" s="36"/>
      <c r="AY1235" s="36"/>
      <c r="AZ1235" s="36"/>
      <c r="BA1235" s="36"/>
      <c r="BB1235" s="36"/>
      <c r="BC1235" s="36"/>
      <c r="BD1235" s="36"/>
      <c r="BE1235" s="36"/>
      <c r="BF1235" s="36"/>
      <c r="BG1235" s="36"/>
      <c r="BH1235" s="36"/>
      <c r="BI1235" s="36"/>
      <c r="BJ1235" s="36"/>
      <c r="BK1235" s="36"/>
      <c r="BL1235" s="36"/>
      <c r="BM1235" s="36"/>
      <c r="BN1235" s="36"/>
      <c r="BO1235" s="36"/>
      <c r="BP1235" s="36"/>
      <c r="BQ1235" s="36"/>
      <c r="BR1235" s="36"/>
      <c r="BS1235" s="36"/>
      <c r="BT1235" s="36"/>
      <c r="BU1235" s="36"/>
      <c r="BV1235" s="36"/>
      <c r="BW1235" s="36"/>
      <c r="BX1235" s="36"/>
      <c r="BY1235" s="36"/>
      <c r="BZ1235" s="36"/>
      <c r="CA1235" s="36"/>
      <c r="CB1235" s="36"/>
      <c r="CC1235" s="36"/>
      <c r="CD1235" s="36"/>
      <c r="CE1235" s="36"/>
      <c r="CF1235" s="36"/>
      <c r="CG1235" s="36"/>
      <c r="CH1235" s="36"/>
      <c r="CI1235" s="36"/>
      <c r="CJ1235" s="36"/>
      <c r="CK1235" s="36"/>
      <c r="CL1235" s="36"/>
      <c r="CM1235" s="36"/>
      <c r="CN1235" s="36"/>
      <c r="CO1235" s="36"/>
      <c r="CP1235" s="36"/>
      <c r="CQ1235" s="36"/>
      <c r="CR1235" s="36"/>
      <c r="CS1235" s="36"/>
      <c r="CT1235" s="36"/>
      <c r="CU1235" s="36"/>
      <c r="CV1235" s="36"/>
      <c r="CW1235" s="36"/>
      <c r="CX1235" s="36"/>
      <c r="CY1235" s="36"/>
      <c r="CZ1235" s="36"/>
      <c r="DA1235" s="36"/>
      <c r="DB1235" s="36"/>
      <c r="DC1235" s="36"/>
      <c r="DD1235" s="36"/>
      <c r="DE1235" s="36"/>
      <c r="DF1235" s="36"/>
      <c r="DG1235" s="36"/>
      <c r="DH1235" s="36"/>
      <c r="DI1235" s="36"/>
      <c r="DJ1235" s="36"/>
      <c r="DK1235" s="36"/>
      <c r="DL1235" s="36"/>
      <c r="DM1235" s="36"/>
      <c r="DN1235" s="36"/>
      <c r="DO1235" s="36"/>
      <c r="DP1235" s="36"/>
      <c r="DQ1235" s="36"/>
      <c r="DR1235" s="36"/>
      <c r="DS1235" s="36"/>
      <c r="DT1235" s="36"/>
      <c r="DU1235" s="36"/>
      <c r="DV1235" s="36"/>
      <c r="DW1235" s="36"/>
      <c r="DX1235" s="36"/>
      <c r="DY1235" s="36"/>
      <c r="DZ1235" s="36"/>
      <c r="EA1235" s="36"/>
      <c r="EB1235" s="36"/>
      <c r="EC1235" s="36"/>
      <c r="ED1235" s="36"/>
      <c r="EE1235" s="36"/>
      <c r="EF1235" s="36"/>
      <c r="EG1235" s="36"/>
      <c r="EH1235" s="36"/>
      <c r="EI1235" s="36"/>
      <c r="EJ1235" s="36"/>
      <c r="EK1235" s="36"/>
      <c r="EL1235" s="36"/>
      <c r="EM1235" s="36"/>
      <c r="EN1235" s="36"/>
      <c r="EO1235" s="36"/>
      <c r="EP1235" s="36"/>
      <c r="EQ1235" s="36"/>
      <c r="ER1235" s="36"/>
      <c r="ES1235" s="36"/>
      <c r="ET1235" s="36"/>
      <c r="EU1235" s="36"/>
      <c r="EV1235" s="36"/>
      <c r="EW1235" s="36"/>
      <c r="EX1235" s="36"/>
      <c r="EY1235" s="36"/>
      <c r="EZ1235" s="36"/>
      <c r="FA1235" s="36"/>
      <c r="FB1235" s="36"/>
      <c r="FC1235" s="36"/>
      <c r="FD1235" s="36"/>
      <c r="FE1235" s="36"/>
      <c r="FF1235" s="36"/>
      <c r="FG1235" s="36"/>
      <c r="FH1235" s="36"/>
      <c r="FI1235" s="36"/>
      <c r="FJ1235" s="36"/>
      <c r="FK1235" s="36"/>
      <c r="FL1235" s="36"/>
      <c r="FM1235" s="36"/>
      <c r="FN1235" s="36"/>
      <c r="FO1235" s="36"/>
      <c r="FP1235" s="36"/>
      <c r="FQ1235" s="36"/>
      <c r="FR1235" s="36"/>
      <c r="FS1235" s="36"/>
      <c r="FT1235" s="36"/>
      <c r="FU1235" s="36"/>
      <c r="FV1235" s="36"/>
      <c r="FW1235" s="36"/>
      <c r="FX1235" s="36"/>
      <c r="FY1235" s="36"/>
      <c r="FZ1235" s="36"/>
      <c r="GA1235" s="36"/>
      <c r="GB1235" s="36"/>
      <c r="GC1235" s="36"/>
      <c r="GD1235" s="36"/>
      <c r="GE1235" s="37"/>
    </row>
    <row r="1236" spans="1:187" s="25" customFormat="1" ht="20.149999999999999" customHeight="1" x14ac:dyDescent="0.35">
      <c r="A1236" s="212"/>
      <c r="B1236" s="214"/>
      <c r="C1236" s="216"/>
      <c r="D1236" s="216"/>
      <c r="E1236" s="218"/>
      <c r="F1236" s="200"/>
      <c r="G1236" s="28" t="s">
        <v>44</v>
      </c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38"/>
      <c r="AI1236" s="38"/>
      <c r="AJ1236" s="38"/>
      <c r="AK1236" s="38"/>
      <c r="AL1236" s="38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  <c r="BF1236" s="38"/>
      <c r="BG1236" s="38"/>
      <c r="BH1236" s="38"/>
      <c r="BI1236" s="38"/>
      <c r="BJ1236" s="38"/>
      <c r="BK1236" s="38"/>
      <c r="BL1236" s="38"/>
      <c r="BM1236" s="38"/>
      <c r="BN1236" s="38"/>
      <c r="BO1236" s="38"/>
      <c r="BP1236" s="38"/>
      <c r="BQ1236" s="38"/>
      <c r="BR1236" s="38"/>
      <c r="BS1236" s="38"/>
      <c r="BT1236" s="38"/>
      <c r="BU1236" s="38"/>
      <c r="BV1236" s="38"/>
      <c r="BW1236" s="38"/>
      <c r="BX1236" s="38"/>
      <c r="BY1236" s="38"/>
      <c r="BZ1236" s="38"/>
      <c r="CA1236" s="38"/>
      <c r="CB1236" s="38"/>
      <c r="CC1236" s="38"/>
      <c r="CD1236" s="38"/>
      <c r="CE1236" s="38"/>
      <c r="CF1236" s="38"/>
      <c r="CG1236" s="38"/>
      <c r="CH1236" s="38"/>
      <c r="CI1236" s="38"/>
      <c r="CJ1236" s="38"/>
      <c r="CK1236" s="38"/>
      <c r="CL1236" s="38"/>
      <c r="CM1236" s="38"/>
      <c r="CN1236" s="38"/>
      <c r="CO1236" s="38"/>
      <c r="CP1236" s="38"/>
      <c r="CQ1236" s="38"/>
      <c r="CR1236" s="38"/>
      <c r="CS1236" s="38"/>
      <c r="CT1236" s="38"/>
      <c r="CU1236" s="38"/>
      <c r="CV1236" s="38"/>
      <c r="CW1236" s="38"/>
      <c r="CX1236" s="38"/>
      <c r="CY1236" s="38"/>
      <c r="CZ1236" s="38"/>
      <c r="DA1236" s="38"/>
      <c r="DB1236" s="38"/>
      <c r="DC1236" s="38"/>
      <c r="DD1236" s="38"/>
      <c r="DE1236" s="38"/>
      <c r="DF1236" s="38"/>
      <c r="DG1236" s="38"/>
      <c r="DH1236" s="38"/>
      <c r="DI1236" s="38"/>
      <c r="DJ1236" s="38"/>
      <c r="DK1236" s="38"/>
      <c r="DL1236" s="38"/>
      <c r="DM1236" s="38"/>
      <c r="DN1236" s="38"/>
      <c r="DO1236" s="38"/>
      <c r="DP1236" s="38"/>
      <c r="DQ1236" s="38"/>
      <c r="DR1236" s="38"/>
      <c r="DS1236" s="38"/>
      <c r="DT1236" s="38"/>
      <c r="DU1236" s="38"/>
      <c r="DV1236" s="38"/>
      <c r="DW1236" s="38"/>
      <c r="DX1236" s="38"/>
      <c r="DY1236" s="38"/>
      <c r="DZ1236" s="38"/>
      <c r="EA1236" s="38"/>
      <c r="EB1236" s="38"/>
      <c r="EC1236" s="38"/>
      <c r="ED1236" s="38"/>
      <c r="EE1236" s="38"/>
      <c r="EF1236" s="38"/>
      <c r="EG1236" s="38"/>
      <c r="EH1236" s="38"/>
      <c r="EI1236" s="38"/>
      <c r="EJ1236" s="38"/>
      <c r="EK1236" s="38"/>
      <c r="EL1236" s="38"/>
      <c r="EM1236" s="38"/>
      <c r="EN1236" s="38"/>
      <c r="EO1236" s="38"/>
      <c r="EP1236" s="38"/>
      <c r="EQ1236" s="38"/>
      <c r="ER1236" s="38"/>
      <c r="ES1236" s="38"/>
      <c r="ET1236" s="38"/>
      <c r="EU1236" s="38"/>
      <c r="EV1236" s="38"/>
      <c r="EW1236" s="38"/>
      <c r="EX1236" s="38"/>
      <c r="EY1236" s="38"/>
      <c r="EZ1236" s="38"/>
      <c r="FA1236" s="38"/>
      <c r="FB1236" s="38"/>
      <c r="FC1236" s="38"/>
      <c r="FD1236" s="38"/>
      <c r="FE1236" s="38"/>
      <c r="FF1236" s="38"/>
      <c r="FG1236" s="38"/>
      <c r="FH1236" s="38"/>
      <c r="FI1236" s="38"/>
      <c r="FJ1236" s="38"/>
      <c r="FK1236" s="38"/>
      <c r="FL1236" s="38"/>
      <c r="FM1236" s="38"/>
      <c r="FN1236" s="38"/>
      <c r="FO1236" s="38"/>
      <c r="FP1236" s="38"/>
      <c r="FQ1236" s="38"/>
      <c r="FR1236" s="38"/>
      <c r="FS1236" s="38"/>
      <c r="FT1236" s="38"/>
      <c r="FU1236" s="38"/>
      <c r="FV1236" s="38"/>
      <c r="FW1236" s="38"/>
      <c r="FX1236" s="38"/>
      <c r="FY1236" s="38"/>
      <c r="FZ1236" s="38"/>
      <c r="GA1236" s="38"/>
      <c r="GB1236" s="38"/>
      <c r="GC1236" s="38"/>
      <c r="GD1236" s="38"/>
      <c r="GE1236" s="39"/>
    </row>
    <row r="1237" spans="1:187" s="25" customFormat="1" ht="20.149999999999999" customHeight="1" x14ac:dyDescent="0.35">
      <c r="A1237" s="203">
        <f t="shared" ref="A1237" si="976">A1235+1</f>
        <v>611</v>
      </c>
      <c r="B1237" s="205" t="str">
        <f ca="1">HYPERLINK("#"&amp;"PAINEL!"&amp;ADDRESS(ROW(PAINEL!$B$40)+$A1237,2),TRIM(INDIRECT("PAINEL!"&amp;ADDRESS(ROW(PAINEL!$B$40)+$A1237,COLUMN(LANÇAMENTOS!C1233)))))</f>
        <v/>
      </c>
      <c r="C1237" s="207" t="str">
        <f ca="1">TRIM(INDIRECT("PAINEL!"&amp;ADDRESS(ROW(PAINEL!$B$40)+$A1237,COLUMN(LANÇAMENTOS!E1233))))</f>
        <v/>
      </c>
      <c r="D1237" s="207" t="str">
        <f ca="1">TRIM(INDIRECT("PAINEL!"&amp;ADDRESS(ROW(PAINEL!$B$40)+$A1237,COLUMN(LANÇAMENTOS!K1233))))</f>
        <v/>
      </c>
      <c r="E1237" s="209"/>
      <c r="F1237" s="201" t="str">
        <f t="shared" ref="F1237" ca="1" si="977">IF(B1237&lt;&gt;"",E1237+SUM(H1237:GE1237)-SUM(H1238:GE1238),"")</f>
        <v/>
      </c>
      <c r="G1237" s="29" t="s">
        <v>43</v>
      </c>
      <c r="H1237" s="40"/>
      <c r="I1237" s="40"/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  <c r="CH1237" s="40"/>
      <c r="CI1237" s="40"/>
      <c r="CJ1237" s="40"/>
      <c r="CK1237" s="40"/>
      <c r="CL1237" s="40"/>
      <c r="CM1237" s="40"/>
      <c r="CN1237" s="40"/>
      <c r="CO1237" s="40"/>
      <c r="CP1237" s="40"/>
      <c r="CQ1237" s="40"/>
      <c r="CR1237" s="40"/>
      <c r="CS1237" s="40"/>
      <c r="CT1237" s="40"/>
      <c r="CU1237" s="40"/>
      <c r="CV1237" s="40"/>
      <c r="CW1237" s="40"/>
      <c r="CX1237" s="40"/>
      <c r="CY1237" s="40"/>
      <c r="CZ1237" s="40"/>
      <c r="DA1237" s="40"/>
      <c r="DB1237" s="40"/>
      <c r="DC1237" s="40"/>
      <c r="DD1237" s="40"/>
      <c r="DE1237" s="40"/>
      <c r="DF1237" s="40"/>
      <c r="DG1237" s="40"/>
      <c r="DH1237" s="40"/>
      <c r="DI1237" s="40"/>
      <c r="DJ1237" s="40"/>
      <c r="DK1237" s="40"/>
      <c r="DL1237" s="40"/>
      <c r="DM1237" s="40"/>
      <c r="DN1237" s="40"/>
      <c r="DO1237" s="40"/>
      <c r="DP1237" s="40"/>
      <c r="DQ1237" s="40"/>
      <c r="DR1237" s="40"/>
      <c r="DS1237" s="40"/>
      <c r="DT1237" s="40"/>
      <c r="DU1237" s="40"/>
      <c r="DV1237" s="40"/>
      <c r="DW1237" s="40"/>
      <c r="DX1237" s="40"/>
      <c r="DY1237" s="40"/>
      <c r="DZ1237" s="40"/>
      <c r="EA1237" s="40"/>
      <c r="EB1237" s="40"/>
      <c r="EC1237" s="40"/>
      <c r="ED1237" s="40"/>
      <c r="EE1237" s="40"/>
      <c r="EF1237" s="40"/>
      <c r="EG1237" s="40"/>
      <c r="EH1237" s="40"/>
      <c r="EI1237" s="40"/>
      <c r="EJ1237" s="40"/>
      <c r="EK1237" s="40"/>
      <c r="EL1237" s="40"/>
      <c r="EM1237" s="40"/>
      <c r="EN1237" s="40"/>
      <c r="EO1237" s="40"/>
      <c r="EP1237" s="40"/>
      <c r="EQ1237" s="40"/>
      <c r="ER1237" s="40"/>
      <c r="ES1237" s="40"/>
      <c r="ET1237" s="40"/>
      <c r="EU1237" s="40"/>
      <c r="EV1237" s="40"/>
      <c r="EW1237" s="40"/>
      <c r="EX1237" s="40"/>
      <c r="EY1237" s="40"/>
      <c r="EZ1237" s="40"/>
      <c r="FA1237" s="40"/>
      <c r="FB1237" s="40"/>
      <c r="FC1237" s="40"/>
      <c r="FD1237" s="40"/>
      <c r="FE1237" s="40"/>
      <c r="FF1237" s="40"/>
      <c r="FG1237" s="40"/>
      <c r="FH1237" s="40"/>
      <c r="FI1237" s="40"/>
      <c r="FJ1237" s="40"/>
      <c r="FK1237" s="40"/>
      <c r="FL1237" s="40"/>
      <c r="FM1237" s="40"/>
      <c r="FN1237" s="40"/>
      <c r="FO1237" s="40"/>
      <c r="FP1237" s="40"/>
      <c r="FQ1237" s="40"/>
      <c r="FR1237" s="40"/>
      <c r="FS1237" s="40"/>
      <c r="FT1237" s="40"/>
      <c r="FU1237" s="40"/>
      <c r="FV1237" s="40"/>
      <c r="FW1237" s="40"/>
      <c r="FX1237" s="40"/>
      <c r="FY1237" s="40"/>
      <c r="FZ1237" s="40"/>
      <c r="GA1237" s="40"/>
      <c r="GB1237" s="40"/>
      <c r="GC1237" s="40"/>
      <c r="GD1237" s="40"/>
      <c r="GE1237" s="41"/>
    </row>
    <row r="1238" spans="1:187" s="25" customFormat="1" ht="20.149999999999999" customHeight="1" x14ac:dyDescent="0.35">
      <c r="A1238" s="204"/>
      <c r="B1238" s="206"/>
      <c r="C1238" s="208"/>
      <c r="D1238" s="208"/>
      <c r="E1238" s="210"/>
      <c r="F1238" s="202"/>
      <c r="G1238" s="26" t="s">
        <v>44</v>
      </c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5"/>
      <c r="BA1238" s="35"/>
      <c r="BB1238" s="35"/>
      <c r="BC1238" s="35"/>
      <c r="BD1238" s="35"/>
      <c r="BE1238" s="35"/>
      <c r="BF1238" s="35"/>
      <c r="BG1238" s="35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  <c r="BT1238" s="35"/>
      <c r="BU1238" s="35"/>
      <c r="BV1238" s="35"/>
      <c r="BW1238" s="35"/>
      <c r="BX1238" s="35"/>
      <c r="BY1238" s="35"/>
      <c r="BZ1238" s="35"/>
      <c r="CA1238" s="35"/>
      <c r="CB1238" s="35"/>
      <c r="CC1238" s="35"/>
      <c r="CD1238" s="35"/>
      <c r="CE1238" s="35"/>
      <c r="CF1238" s="35"/>
      <c r="CG1238" s="35"/>
      <c r="CH1238" s="35"/>
      <c r="CI1238" s="35"/>
      <c r="CJ1238" s="35"/>
      <c r="CK1238" s="35"/>
      <c r="CL1238" s="35"/>
      <c r="CM1238" s="35"/>
      <c r="CN1238" s="35"/>
      <c r="CO1238" s="35"/>
      <c r="CP1238" s="35"/>
      <c r="CQ1238" s="35"/>
      <c r="CR1238" s="35"/>
      <c r="CS1238" s="35"/>
      <c r="CT1238" s="35"/>
      <c r="CU1238" s="35"/>
      <c r="CV1238" s="35"/>
      <c r="CW1238" s="35"/>
      <c r="CX1238" s="35"/>
      <c r="CY1238" s="35"/>
      <c r="CZ1238" s="35"/>
      <c r="DA1238" s="35"/>
      <c r="DB1238" s="35"/>
      <c r="DC1238" s="35"/>
      <c r="DD1238" s="35"/>
      <c r="DE1238" s="35"/>
      <c r="DF1238" s="35"/>
      <c r="DG1238" s="35"/>
      <c r="DH1238" s="35"/>
      <c r="DI1238" s="35"/>
      <c r="DJ1238" s="35"/>
      <c r="DK1238" s="35"/>
      <c r="DL1238" s="35"/>
      <c r="DM1238" s="35"/>
      <c r="DN1238" s="35"/>
      <c r="DO1238" s="35"/>
      <c r="DP1238" s="35"/>
      <c r="DQ1238" s="35"/>
      <c r="DR1238" s="35"/>
      <c r="DS1238" s="35"/>
      <c r="DT1238" s="35"/>
      <c r="DU1238" s="35"/>
      <c r="DV1238" s="35"/>
      <c r="DW1238" s="35"/>
      <c r="DX1238" s="35"/>
      <c r="DY1238" s="35"/>
      <c r="DZ1238" s="35"/>
      <c r="EA1238" s="35"/>
      <c r="EB1238" s="35"/>
      <c r="EC1238" s="35"/>
      <c r="ED1238" s="35"/>
      <c r="EE1238" s="35"/>
      <c r="EF1238" s="35"/>
      <c r="EG1238" s="35"/>
      <c r="EH1238" s="35"/>
      <c r="EI1238" s="35"/>
      <c r="EJ1238" s="35"/>
      <c r="EK1238" s="35"/>
      <c r="EL1238" s="35"/>
      <c r="EM1238" s="35"/>
      <c r="EN1238" s="35"/>
      <c r="EO1238" s="35"/>
      <c r="EP1238" s="35"/>
      <c r="EQ1238" s="35"/>
      <c r="ER1238" s="35"/>
      <c r="ES1238" s="35"/>
      <c r="ET1238" s="35"/>
      <c r="EU1238" s="35"/>
      <c r="EV1238" s="35"/>
      <c r="EW1238" s="35"/>
      <c r="EX1238" s="35"/>
      <c r="EY1238" s="35"/>
      <c r="EZ1238" s="35"/>
      <c r="FA1238" s="35"/>
      <c r="FB1238" s="35"/>
      <c r="FC1238" s="35"/>
      <c r="FD1238" s="35"/>
      <c r="FE1238" s="35"/>
      <c r="FF1238" s="35"/>
      <c r="FG1238" s="35"/>
      <c r="FH1238" s="35"/>
      <c r="FI1238" s="35"/>
      <c r="FJ1238" s="35"/>
      <c r="FK1238" s="35"/>
      <c r="FL1238" s="35"/>
      <c r="FM1238" s="35"/>
      <c r="FN1238" s="35"/>
      <c r="FO1238" s="35"/>
      <c r="FP1238" s="35"/>
      <c r="FQ1238" s="35"/>
      <c r="FR1238" s="35"/>
      <c r="FS1238" s="35"/>
      <c r="FT1238" s="35"/>
      <c r="FU1238" s="35"/>
      <c r="FV1238" s="35"/>
      <c r="FW1238" s="35"/>
      <c r="FX1238" s="35"/>
      <c r="FY1238" s="35"/>
      <c r="FZ1238" s="35"/>
      <c r="GA1238" s="35"/>
      <c r="GB1238" s="35"/>
      <c r="GC1238" s="35"/>
      <c r="GD1238" s="35"/>
      <c r="GE1238" s="42"/>
    </row>
    <row r="1239" spans="1:187" s="25" customFormat="1" ht="20.149999999999999" customHeight="1" x14ac:dyDescent="0.35">
      <c r="A1239" s="211">
        <f t="shared" si="932"/>
        <v>612</v>
      </c>
      <c r="B1239" s="213" t="str">
        <f ca="1">HYPERLINK("#"&amp;"PAINEL!"&amp;ADDRESS(ROW(PAINEL!$B$40)+$A1239,2),TRIM(INDIRECT("PAINEL!"&amp;ADDRESS(ROW(PAINEL!$B$40)+$A1239,COLUMN(LANÇAMENTOS!C1235)))))</f>
        <v/>
      </c>
      <c r="C1239" s="215" t="str">
        <f ca="1">TRIM(INDIRECT("PAINEL!"&amp;ADDRESS(ROW(PAINEL!$B$40)+$A1239,COLUMN(LANÇAMENTOS!E1235))))</f>
        <v/>
      </c>
      <c r="D1239" s="215" t="str">
        <f ca="1">TRIM(INDIRECT("PAINEL!"&amp;ADDRESS(ROW(PAINEL!$B$40)+$A1239,COLUMN(LANÇAMENTOS!K1235))))</f>
        <v/>
      </c>
      <c r="E1239" s="217"/>
      <c r="F1239" s="199" t="str">
        <f t="shared" ref="F1239" ca="1" si="978">IF(B1239&lt;&gt;"",E1239+SUM(H1239:GE1239)-SUM(H1240:GE1240),"")</f>
        <v/>
      </c>
      <c r="G1239" s="27" t="s">
        <v>43</v>
      </c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F1239" s="36"/>
      <c r="AG1239" s="36"/>
      <c r="AH1239" s="36"/>
      <c r="AI1239" s="36"/>
      <c r="AJ1239" s="36"/>
      <c r="AK1239" s="36"/>
      <c r="AL1239" s="36"/>
      <c r="AM1239" s="36"/>
      <c r="AN1239" s="36"/>
      <c r="AO1239" s="36"/>
      <c r="AP1239" s="36"/>
      <c r="AQ1239" s="36"/>
      <c r="AR1239" s="36"/>
      <c r="AS1239" s="36"/>
      <c r="AT1239" s="36"/>
      <c r="AU1239" s="36"/>
      <c r="AV1239" s="36"/>
      <c r="AW1239" s="36"/>
      <c r="AX1239" s="36"/>
      <c r="AY1239" s="36"/>
      <c r="AZ1239" s="36"/>
      <c r="BA1239" s="36"/>
      <c r="BB1239" s="36"/>
      <c r="BC1239" s="36"/>
      <c r="BD1239" s="36"/>
      <c r="BE1239" s="36"/>
      <c r="BF1239" s="36"/>
      <c r="BG1239" s="36"/>
      <c r="BH1239" s="36"/>
      <c r="BI1239" s="36"/>
      <c r="BJ1239" s="36"/>
      <c r="BK1239" s="36"/>
      <c r="BL1239" s="36"/>
      <c r="BM1239" s="36"/>
      <c r="BN1239" s="36"/>
      <c r="BO1239" s="36"/>
      <c r="BP1239" s="36"/>
      <c r="BQ1239" s="36"/>
      <c r="BR1239" s="36"/>
      <c r="BS1239" s="36"/>
      <c r="BT1239" s="36"/>
      <c r="BU1239" s="36"/>
      <c r="BV1239" s="36"/>
      <c r="BW1239" s="36"/>
      <c r="BX1239" s="36"/>
      <c r="BY1239" s="36"/>
      <c r="BZ1239" s="36"/>
      <c r="CA1239" s="36"/>
      <c r="CB1239" s="36"/>
      <c r="CC1239" s="36"/>
      <c r="CD1239" s="36"/>
      <c r="CE1239" s="36"/>
      <c r="CF1239" s="36"/>
      <c r="CG1239" s="36"/>
      <c r="CH1239" s="36"/>
      <c r="CI1239" s="36"/>
      <c r="CJ1239" s="36"/>
      <c r="CK1239" s="36"/>
      <c r="CL1239" s="36"/>
      <c r="CM1239" s="36"/>
      <c r="CN1239" s="36"/>
      <c r="CO1239" s="36"/>
      <c r="CP1239" s="36"/>
      <c r="CQ1239" s="36"/>
      <c r="CR1239" s="36"/>
      <c r="CS1239" s="36"/>
      <c r="CT1239" s="36"/>
      <c r="CU1239" s="36"/>
      <c r="CV1239" s="36"/>
      <c r="CW1239" s="36"/>
      <c r="CX1239" s="36"/>
      <c r="CY1239" s="36"/>
      <c r="CZ1239" s="36"/>
      <c r="DA1239" s="36"/>
      <c r="DB1239" s="36"/>
      <c r="DC1239" s="36"/>
      <c r="DD1239" s="36"/>
      <c r="DE1239" s="36"/>
      <c r="DF1239" s="36"/>
      <c r="DG1239" s="36"/>
      <c r="DH1239" s="36"/>
      <c r="DI1239" s="36"/>
      <c r="DJ1239" s="36"/>
      <c r="DK1239" s="36"/>
      <c r="DL1239" s="36"/>
      <c r="DM1239" s="36"/>
      <c r="DN1239" s="36"/>
      <c r="DO1239" s="36"/>
      <c r="DP1239" s="36"/>
      <c r="DQ1239" s="36"/>
      <c r="DR1239" s="36"/>
      <c r="DS1239" s="36"/>
      <c r="DT1239" s="36"/>
      <c r="DU1239" s="36"/>
      <c r="DV1239" s="36"/>
      <c r="DW1239" s="36"/>
      <c r="DX1239" s="36"/>
      <c r="DY1239" s="36"/>
      <c r="DZ1239" s="36"/>
      <c r="EA1239" s="36"/>
      <c r="EB1239" s="36"/>
      <c r="EC1239" s="36"/>
      <c r="ED1239" s="36"/>
      <c r="EE1239" s="36"/>
      <c r="EF1239" s="36"/>
      <c r="EG1239" s="36"/>
      <c r="EH1239" s="36"/>
      <c r="EI1239" s="36"/>
      <c r="EJ1239" s="36"/>
      <c r="EK1239" s="36"/>
      <c r="EL1239" s="36"/>
      <c r="EM1239" s="36"/>
      <c r="EN1239" s="36"/>
      <c r="EO1239" s="36"/>
      <c r="EP1239" s="36"/>
      <c r="EQ1239" s="36"/>
      <c r="ER1239" s="36"/>
      <c r="ES1239" s="36"/>
      <c r="ET1239" s="36"/>
      <c r="EU1239" s="36"/>
      <c r="EV1239" s="36"/>
      <c r="EW1239" s="36"/>
      <c r="EX1239" s="36"/>
      <c r="EY1239" s="36"/>
      <c r="EZ1239" s="36"/>
      <c r="FA1239" s="36"/>
      <c r="FB1239" s="36"/>
      <c r="FC1239" s="36"/>
      <c r="FD1239" s="36"/>
      <c r="FE1239" s="36"/>
      <c r="FF1239" s="36"/>
      <c r="FG1239" s="36"/>
      <c r="FH1239" s="36"/>
      <c r="FI1239" s="36"/>
      <c r="FJ1239" s="36"/>
      <c r="FK1239" s="36"/>
      <c r="FL1239" s="36"/>
      <c r="FM1239" s="36"/>
      <c r="FN1239" s="36"/>
      <c r="FO1239" s="36"/>
      <c r="FP1239" s="36"/>
      <c r="FQ1239" s="36"/>
      <c r="FR1239" s="36"/>
      <c r="FS1239" s="36"/>
      <c r="FT1239" s="36"/>
      <c r="FU1239" s="36"/>
      <c r="FV1239" s="36"/>
      <c r="FW1239" s="36"/>
      <c r="FX1239" s="36"/>
      <c r="FY1239" s="36"/>
      <c r="FZ1239" s="36"/>
      <c r="GA1239" s="36"/>
      <c r="GB1239" s="36"/>
      <c r="GC1239" s="36"/>
      <c r="GD1239" s="36"/>
      <c r="GE1239" s="37"/>
    </row>
    <row r="1240" spans="1:187" s="25" customFormat="1" ht="20.149999999999999" customHeight="1" x14ac:dyDescent="0.35">
      <c r="A1240" s="212"/>
      <c r="B1240" s="214"/>
      <c r="C1240" s="216"/>
      <c r="D1240" s="216"/>
      <c r="E1240" s="218"/>
      <c r="F1240" s="200"/>
      <c r="G1240" s="28" t="s">
        <v>44</v>
      </c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8"/>
      <c r="AL1240" s="38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  <c r="BF1240" s="38"/>
      <c r="BG1240" s="38"/>
      <c r="BH1240" s="38"/>
      <c r="BI1240" s="38"/>
      <c r="BJ1240" s="38"/>
      <c r="BK1240" s="38"/>
      <c r="BL1240" s="38"/>
      <c r="BM1240" s="38"/>
      <c r="BN1240" s="38"/>
      <c r="BO1240" s="38"/>
      <c r="BP1240" s="38"/>
      <c r="BQ1240" s="38"/>
      <c r="BR1240" s="38"/>
      <c r="BS1240" s="38"/>
      <c r="BT1240" s="38"/>
      <c r="BU1240" s="38"/>
      <c r="BV1240" s="38"/>
      <c r="BW1240" s="38"/>
      <c r="BX1240" s="38"/>
      <c r="BY1240" s="38"/>
      <c r="BZ1240" s="38"/>
      <c r="CA1240" s="38"/>
      <c r="CB1240" s="38"/>
      <c r="CC1240" s="38"/>
      <c r="CD1240" s="38"/>
      <c r="CE1240" s="38"/>
      <c r="CF1240" s="38"/>
      <c r="CG1240" s="38"/>
      <c r="CH1240" s="38"/>
      <c r="CI1240" s="38"/>
      <c r="CJ1240" s="38"/>
      <c r="CK1240" s="38"/>
      <c r="CL1240" s="38"/>
      <c r="CM1240" s="38"/>
      <c r="CN1240" s="38"/>
      <c r="CO1240" s="38"/>
      <c r="CP1240" s="38"/>
      <c r="CQ1240" s="38"/>
      <c r="CR1240" s="38"/>
      <c r="CS1240" s="38"/>
      <c r="CT1240" s="38"/>
      <c r="CU1240" s="38"/>
      <c r="CV1240" s="38"/>
      <c r="CW1240" s="38"/>
      <c r="CX1240" s="38"/>
      <c r="CY1240" s="38"/>
      <c r="CZ1240" s="38"/>
      <c r="DA1240" s="38"/>
      <c r="DB1240" s="38"/>
      <c r="DC1240" s="38"/>
      <c r="DD1240" s="38"/>
      <c r="DE1240" s="38"/>
      <c r="DF1240" s="38"/>
      <c r="DG1240" s="38"/>
      <c r="DH1240" s="38"/>
      <c r="DI1240" s="38"/>
      <c r="DJ1240" s="38"/>
      <c r="DK1240" s="38"/>
      <c r="DL1240" s="38"/>
      <c r="DM1240" s="38"/>
      <c r="DN1240" s="38"/>
      <c r="DO1240" s="38"/>
      <c r="DP1240" s="38"/>
      <c r="DQ1240" s="38"/>
      <c r="DR1240" s="38"/>
      <c r="DS1240" s="38"/>
      <c r="DT1240" s="38"/>
      <c r="DU1240" s="38"/>
      <c r="DV1240" s="38"/>
      <c r="DW1240" s="38"/>
      <c r="DX1240" s="38"/>
      <c r="DY1240" s="38"/>
      <c r="DZ1240" s="38"/>
      <c r="EA1240" s="38"/>
      <c r="EB1240" s="38"/>
      <c r="EC1240" s="38"/>
      <c r="ED1240" s="38"/>
      <c r="EE1240" s="38"/>
      <c r="EF1240" s="38"/>
      <c r="EG1240" s="38"/>
      <c r="EH1240" s="38"/>
      <c r="EI1240" s="38"/>
      <c r="EJ1240" s="38"/>
      <c r="EK1240" s="38"/>
      <c r="EL1240" s="38"/>
      <c r="EM1240" s="38"/>
      <c r="EN1240" s="38"/>
      <c r="EO1240" s="38"/>
      <c r="EP1240" s="38"/>
      <c r="EQ1240" s="38"/>
      <c r="ER1240" s="38"/>
      <c r="ES1240" s="38"/>
      <c r="ET1240" s="38"/>
      <c r="EU1240" s="38"/>
      <c r="EV1240" s="38"/>
      <c r="EW1240" s="38"/>
      <c r="EX1240" s="38"/>
      <c r="EY1240" s="38"/>
      <c r="EZ1240" s="38"/>
      <c r="FA1240" s="38"/>
      <c r="FB1240" s="38"/>
      <c r="FC1240" s="38"/>
      <c r="FD1240" s="38"/>
      <c r="FE1240" s="38"/>
      <c r="FF1240" s="38"/>
      <c r="FG1240" s="38"/>
      <c r="FH1240" s="38"/>
      <c r="FI1240" s="38"/>
      <c r="FJ1240" s="38"/>
      <c r="FK1240" s="38"/>
      <c r="FL1240" s="38"/>
      <c r="FM1240" s="38"/>
      <c r="FN1240" s="38"/>
      <c r="FO1240" s="38"/>
      <c r="FP1240" s="38"/>
      <c r="FQ1240" s="38"/>
      <c r="FR1240" s="38"/>
      <c r="FS1240" s="38"/>
      <c r="FT1240" s="38"/>
      <c r="FU1240" s="38"/>
      <c r="FV1240" s="38"/>
      <c r="FW1240" s="38"/>
      <c r="FX1240" s="38"/>
      <c r="FY1240" s="38"/>
      <c r="FZ1240" s="38"/>
      <c r="GA1240" s="38"/>
      <c r="GB1240" s="38"/>
      <c r="GC1240" s="38"/>
      <c r="GD1240" s="38"/>
      <c r="GE1240" s="39"/>
    </row>
    <row r="1241" spans="1:187" s="25" customFormat="1" ht="20.149999999999999" customHeight="1" x14ac:dyDescent="0.35">
      <c r="A1241" s="203">
        <f t="shared" ref="A1241" si="979">A1239+1</f>
        <v>613</v>
      </c>
      <c r="B1241" s="205" t="str">
        <f ca="1">HYPERLINK("#"&amp;"PAINEL!"&amp;ADDRESS(ROW(PAINEL!$B$40)+$A1241,2),TRIM(INDIRECT("PAINEL!"&amp;ADDRESS(ROW(PAINEL!$B$40)+$A1241,COLUMN(LANÇAMENTOS!C1237)))))</f>
        <v/>
      </c>
      <c r="C1241" s="207" t="str">
        <f ca="1">TRIM(INDIRECT("PAINEL!"&amp;ADDRESS(ROW(PAINEL!$B$40)+$A1241,COLUMN(LANÇAMENTOS!E1237))))</f>
        <v/>
      </c>
      <c r="D1241" s="207" t="str">
        <f ca="1">TRIM(INDIRECT("PAINEL!"&amp;ADDRESS(ROW(PAINEL!$B$40)+$A1241,COLUMN(LANÇAMENTOS!K1237))))</f>
        <v/>
      </c>
      <c r="E1241" s="209"/>
      <c r="F1241" s="201" t="str">
        <f t="shared" ref="F1241" ca="1" si="980">IF(B1241&lt;&gt;"",E1241+SUM(H1241:GE1241)-SUM(H1242:GE1242),"")</f>
        <v/>
      </c>
      <c r="G1241" s="29" t="s">
        <v>43</v>
      </c>
      <c r="H1241" s="40"/>
      <c r="I1241" s="40"/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  <c r="CH1241" s="40"/>
      <c r="CI1241" s="40"/>
      <c r="CJ1241" s="40"/>
      <c r="CK1241" s="40"/>
      <c r="CL1241" s="40"/>
      <c r="CM1241" s="40"/>
      <c r="CN1241" s="40"/>
      <c r="CO1241" s="40"/>
      <c r="CP1241" s="40"/>
      <c r="CQ1241" s="40"/>
      <c r="CR1241" s="40"/>
      <c r="CS1241" s="40"/>
      <c r="CT1241" s="40"/>
      <c r="CU1241" s="40"/>
      <c r="CV1241" s="40"/>
      <c r="CW1241" s="40"/>
      <c r="CX1241" s="40"/>
      <c r="CY1241" s="40"/>
      <c r="CZ1241" s="40"/>
      <c r="DA1241" s="40"/>
      <c r="DB1241" s="40"/>
      <c r="DC1241" s="40"/>
      <c r="DD1241" s="40"/>
      <c r="DE1241" s="40"/>
      <c r="DF1241" s="40"/>
      <c r="DG1241" s="40"/>
      <c r="DH1241" s="40"/>
      <c r="DI1241" s="40"/>
      <c r="DJ1241" s="40"/>
      <c r="DK1241" s="40"/>
      <c r="DL1241" s="40"/>
      <c r="DM1241" s="40"/>
      <c r="DN1241" s="40"/>
      <c r="DO1241" s="40"/>
      <c r="DP1241" s="40"/>
      <c r="DQ1241" s="40"/>
      <c r="DR1241" s="40"/>
      <c r="DS1241" s="40"/>
      <c r="DT1241" s="40"/>
      <c r="DU1241" s="40"/>
      <c r="DV1241" s="40"/>
      <c r="DW1241" s="40"/>
      <c r="DX1241" s="40"/>
      <c r="DY1241" s="40"/>
      <c r="DZ1241" s="40"/>
      <c r="EA1241" s="40"/>
      <c r="EB1241" s="40"/>
      <c r="EC1241" s="40"/>
      <c r="ED1241" s="40"/>
      <c r="EE1241" s="40"/>
      <c r="EF1241" s="40"/>
      <c r="EG1241" s="40"/>
      <c r="EH1241" s="40"/>
      <c r="EI1241" s="40"/>
      <c r="EJ1241" s="40"/>
      <c r="EK1241" s="40"/>
      <c r="EL1241" s="40"/>
      <c r="EM1241" s="40"/>
      <c r="EN1241" s="40"/>
      <c r="EO1241" s="40"/>
      <c r="EP1241" s="40"/>
      <c r="EQ1241" s="40"/>
      <c r="ER1241" s="40"/>
      <c r="ES1241" s="40"/>
      <c r="ET1241" s="40"/>
      <c r="EU1241" s="40"/>
      <c r="EV1241" s="40"/>
      <c r="EW1241" s="40"/>
      <c r="EX1241" s="40"/>
      <c r="EY1241" s="40"/>
      <c r="EZ1241" s="40"/>
      <c r="FA1241" s="40"/>
      <c r="FB1241" s="40"/>
      <c r="FC1241" s="40"/>
      <c r="FD1241" s="40"/>
      <c r="FE1241" s="40"/>
      <c r="FF1241" s="40"/>
      <c r="FG1241" s="40"/>
      <c r="FH1241" s="40"/>
      <c r="FI1241" s="40"/>
      <c r="FJ1241" s="40"/>
      <c r="FK1241" s="40"/>
      <c r="FL1241" s="40"/>
      <c r="FM1241" s="40"/>
      <c r="FN1241" s="40"/>
      <c r="FO1241" s="40"/>
      <c r="FP1241" s="40"/>
      <c r="FQ1241" s="40"/>
      <c r="FR1241" s="40"/>
      <c r="FS1241" s="40"/>
      <c r="FT1241" s="40"/>
      <c r="FU1241" s="40"/>
      <c r="FV1241" s="40"/>
      <c r="FW1241" s="40"/>
      <c r="FX1241" s="40"/>
      <c r="FY1241" s="40"/>
      <c r="FZ1241" s="40"/>
      <c r="GA1241" s="40"/>
      <c r="GB1241" s="40"/>
      <c r="GC1241" s="40"/>
      <c r="GD1241" s="40"/>
      <c r="GE1241" s="41"/>
    </row>
    <row r="1242" spans="1:187" s="25" customFormat="1" ht="20.149999999999999" customHeight="1" x14ac:dyDescent="0.35">
      <c r="A1242" s="204"/>
      <c r="B1242" s="206"/>
      <c r="C1242" s="208"/>
      <c r="D1242" s="208"/>
      <c r="E1242" s="210"/>
      <c r="F1242" s="202"/>
      <c r="G1242" s="26" t="s">
        <v>44</v>
      </c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F1242" s="35"/>
      <c r="AG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5"/>
      <c r="BA1242" s="35"/>
      <c r="BB1242" s="35"/>
      <c r="BC1242" s="35"/>
      <c r="BD1242" s="35"/>
      <c r="BE1242" s="35"/>
      <c r="BF1242" s="35"/>
      <c r="BG1242" s="35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  <c r="BT1242" s="35"/>
      <c r="BU1242" s="35"/>
      <c r="BV1242" s="35"/>
      <c r="BW1242" s="35"/>
      <c r="BX1242" s="35"/>
      <c r="BY1242" s="35"/>
      <c r="BZ1242" s="35"/>
      <c r="CA1242" s="35"/>
      <c r="CB1242" s="35"/>
      <c r="CC1242" s="35"/>
      <c r="CD1242" s="35"/>
      <c r="CE1242" s="35"/>
      <c r="CF1242" s="35"/>
      <c r="CG1242" s="35"/>
      <c r="CH1242" s="35"/>
      <c r="CI1242" s="35"/>
      <c r="CJ1242" s="35"/>
      <c r="CK1242" s="35"/>
      <c r="CL1242" s="35"/>
      <c r="CM1242" s="35"/>
      <c r="CN1242" s="35"/>
      <c r="CO1242" s="35"/>
      <c r="CP1242" s="35"/>
      <c r="CQ1242" s="35"/>
      <c r="CR1242" s="35"/>
      <c r="CS1242" s="35"/>
      <c r="CT1242" s="35"/>
      <c r="CU1242" s="35"/>
      <c r="CV1242" s="35"/>
      <c r="CW1242" s="35"/>
      <c r="CX1242" s="35"/>
      <c r="CY1242" s="35"/>
      <c r="CZ1242" s="35"/>
      <c r="DA1242" s="35"/>
      <c r="DB1242" s="35"/>
      <c r="DC1242" s="35"/>
      <c r="DD1242" s="35"/>
      <c r="DE1242" s="35"/>
      <c r="DF1242" s="35"/>
      <c r="DG1242" s="35"/>
      <c r="DH1242" s="35"/>
      <c r="DI1242" s="35"/>
      <c r="DJ1242" s="35"/>
      <c r="DK1242" s="35"/>
      <c r="DL1242" s="35"/>
      <c r="DM1242" s="35"/>
      <c r="DN1242" s="35"/>
      <c r="DO1242" s="35"/>
      <c r="DP1242" s="35"/>
      <c r="DQ1242" s="35"/>
      <c r="DR1242" s="35"/>
      <c r="DS1242" s="35"/>
      <c r="DT1242" s="35"/>
      <c r="DU1242" s="35"/>
      <c r="DV1242" s="35"/>
      <c r="DW1242" s="35"/>
      <c r="DX1242" s="35"/>
      <c r="DY1242" s="35"/>
      <c r="DZ1242" s="35"/>
      <c r="EA1242" s="35"/>
      <c r="EB1242" s="35"/>
      <c r="EC1242" s="35"/>
      <c r="ED1242" s="35"/>
      <c r="EE1242" s="35"/>
      <c r="EF1242" s="35"/>
      <c r="EG1242" s="35"/>
      <c r="EH1242" s="35"/>
      <c r="EI1242" s="35"/>
      <c r="EJ1242" s="35"/>
      <c r="EK1242" s="35"/>
      <c r="EL1242" s="35"/>
      <c r="EM1242" s="35"/>
      <c r="EN1242" s="35"/>
      <c r="EO1242" s="35"/>
      <c r="EP1242" s="35"/>
      <c r="EQ1242" s="35"/>
      <c r="ER1242" s="35"/>
      <c r="ES1242" s="35"/>
      <c r="ET1242" s="35"/>
      <c r="EU1242" s="35"/>
      <c r="EV1242" s="35"/>
      <c r="EW1242" s="35"/>
      <c r="EX1242" s="35"/>
      <c r="EY1242" s="35"/>
      <c r="EZ1242" s="35"/>
      <c r="FA1242" s="35"/>
      <c r="FB1242" s="35"/>
      <c r="FC1242" s="35"/>
      <c r="FD1242" s="35"/>
      <c r="FE1242" s="35"/>
      <c r="FF1242" s="35"/>
      <c r="FG1242" s="35"/>
      <c r="FH1242" s="35"/>
      <c r="FI1242" s="35"/>
      <c r="FJ1242" s="35"/>
      <c r="FK1242" s="35"/>
      <c r="FL1242" s="35"/>
      <c r="FM1242" s="35"/>
      <c r="FN1242" s="35"/>
      <c r="FO1242" s="35"/>
      <c r="FP1242" s="35"/>
      <c r="FQ1242" s="35"/>
      <c r="FR1242" s="35"/>
      <c r="FS1242" s="35"/>
      <c r="FT1242" s="35"/>
      <c r="FU1242" s="35"/>
      <c r="FV1242" s="35"/>
      <c r="FW1242" s="35"/>
      <c r="FX1242" s="35"/>
      <c r="FY1242" s="35"/>
      <c r="FZ1242" s="35"/>
      <c r="GA1242" s="35"/>
      <c r="GB1242" s="35"/>
      <c r="GC1242" s="35"/>
      <c r="GD1242" s="35"/>
      <c r="GE1242" s="42"/>
    </row>
    <row r="1243" spans="1:187" s="25" customFormat="1" ht="20.149999999999999" customHeight="1" x14ac:dyDescent="0.35">
      <c r="A1243" s="211">
        <f t="shared" ref="A1243:A1295" si="981">A1241+1</f>
        <v>614</v>
      </c>
      <c r="B1243" s="213" t="str">
        <f ca="1">HYPERLINK("#"&amp;"PAINEL!"&amp;ADDRESS(ROW(PAINEL!$B$40)+$A1243,2),TRIM(INDIRECT("PAINEL!"&amp;ADDRESS(ROW(PAINEL!$B$40)+$A1243,COLUMN(LANÇAMENTOS!C1239)))))</f>
        <v/>
      </c>
      <c r="C1243" s="215" t="str">
        <f ca="1">TRIM(INDIRECT("PAINEL!"&amp;ADDRESS(ROW(PAINEL!$B$40)+$A1243,COLUMN(LANÇAMENTOS!E1239))))</f>
        <v/>
      </c>
      <c r="D1243" s="215" t="str">
        <f ca="1">TRIM(INDIRECT("PAINEL!"&amp;ADDRESS(ROW(PAINEL!$B$40)+$A1243,COLUMN(LANÇAMENTOS!K1239))))</f>
        <v/>
      </c>
      <c r="E1243" s="217"/>
      <c r="F1243" s="199" t="str">
        <f t="shared" ref="F1243" ca="1" si="982">IF(B1243&lt;&gt;"",E1243+SUM(H1243:GE1243)-SUM(H1244:GE1244),"")</f>
        <v/>
      </c>
      <c r="G1243" s="27" t="s">
        <v>43</v>
      </c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F1243" s="36"/>
      <c r="AG1243" s="36"/>
      <c r="AH1243" s="36"/>
      <c r="AI1243" s="36"/>
      <c r="AJ1243" s="36"/>
      <c r="AK1243" s="36"/>
      <c r="AL1243" s="36"/>
      <c r="AM1243" s="36"/>
      <c r="AN1243" s="36"/>
      <c r="AO1243" s="36"/>
      <c r="AP1243" s="36"/>
      <c r="AQ1243" s="36"/>
      <c r="AR1243" s="36"/>
      <c r="AS1243" s="36"/>
      <c r="AT1243" s="36"/>
      <c r="AU1243" s="36"/>
      <c r="AV1243" s="36"/>
      <c r="AW1243" s="36"/>
      <c r="AX1243" s="36"/>
      <c r="AY1243" s="36"/>
      <c r="AZ1243" s="36"/>
      <c r="BA1243" s="36"/>
      <c r="BB1243" s="36"/>
      <c r="BC1243" s="36"/>
      <c r="BD1243" s="36"/>
      <c r="BE1243" s="36"/>
      <c r="BF1243" s="36"/>
      <c r="BG1243" s="36"/>
      <c r="BH1243" s="36"/>
      <c r="BI1243" s="36"/>
      <c r="BJ1243" s="36"/>
      <c r="BK1243" s="36"/>
      <c r="BL1243" s="36"/>
      <c r="BM1243" s="36"/>
      <c r="BN1243" s="36"/>
      <c r="BO1243" s="36"/>
      <c r="BP1243" s="36"/>
      <c r="BQ1243" s="36"/>
      <c r="BR1243" s="36"/>
      <c r="BS1243" s="36"/>
      <c r="BT1243" s="36"/>
      <c r="BU1243" s="36"/>
      <c r="BV1243" s="36"/>
      <c r="BW1243" s="36"/>
      <c r="BX1243" s="36"/>
      <c r="BY1243" s="36"/>
      <c r="BZ1243" s="36"/>
      <c r="CA1243" s="36"/>
      <c r="CB1243" s="36"/>
      <c r="CC1243" s="36"/>
      <c r="CD1243" s="36"/>
      <c r="CE1243" s="36"/>
      <c r="CF1243" s="36"/>
      <c r="CG1243" s="36"/>
      <c r="CH1243" s="36"/>
      <c r="CI1243" s="36"/>
      <c r="CJ1243" s="36"/>
      <c r="CK1243" s="36"/>
      <c r="CL1243" s="36"/>
      <c r="CM1243" s="36"/>
      <c r="CN1243" s="36"/>
      <c r="CO1243" s="36"/>
      <c r="CP1243" s="36"/>
      <c r="CQ1243" s="36"/>
      <c r="CR1243" s="36"/>
      <c r="CS1243" s="36"/>
      <c r="CT1243" s="36"/>
      <c r="CU1243" s="36"/>
      <c r="CV1243" s="36"/>
      <c r="CW1243" s="36"/>
      <c r="CX1243" s="36"/>
      <c r="CY1243" s="36"/>
      <c r="CZ1243" s="36"/>
      <c r="DA1243" s="36"/>
      <c r="DB1243" s="36"/>
      <c r="DC1243" s="36"/>
      <c r="DD1243" s="36"/>
      <c r="DE1243" s="36"/>
      <c r="DF1243" s="36"/>
      <c r="DG1243" s="36"/>
      <c r="DH1243" s="36"/>
      <c r="DI1243" s="36"/>
      <c r="DJ1243" s="36"/>
      <c r="DK1243" s="36"/>
      <c r="DL1243" s="36"/>
      <c r="DM1243" s="36"/>
      <c r="DN1243" s="36"/>
      <c r="DO1243" s="36"/>
      <c r="DP1243" s="36"/>
      <c r="DQ1243" s="36"/>
      <c r="DR1243" s="36"/>
      <c r="DS1243" s="36"/>
      <c r="DT1243" s="36"/>
      <c r="DU1243" s="36"/>
      <c r="DV1243" s="36"/>
      <c r="DW1243" s="36"/>
      <c r="DX1243" s="36"/>
      <c r="DY1243" s="36"/>
      <c r="DZ1243" s="36"/>
      <c r="EA1243" s="36"/>
      <c r="EB1243" s="36"/>
      <c r="EC1243" s="36"/>
      <c r="ED1243" s="36"/>
      <c r="EE1243" s="36"/>
      <c r="EF1243" s="36"/>
      <c r="EG1243" s="36"/>
      <c r="EH1243" s="36"/>
      <c r="EI1243" s="36"/>
      <c r="EJ1243" s="36"/>
      <c r="EK1243" s="36"/>
      <c r="EL1243" s="36"/>
      <c r="EM1243" s="36"/>
      <c r="EN1243" s="36"/>
      <c r="EO1243" s="36"/>
      <c r="EP1243" s="36"/>
      <c r="EQ1243" s="36"/>
      <c r="ER1243" s="36"/>
      <c r="ES1243" s="36"/>
      <c r="ET1243" s="36"/>
      <c r="EU1243" s="36"/>
      <c r="EV1243" s="36"/>
      <c r="EW1243" s="36"/>
      <c r="EX1243" s="36"/>
      <c r="EY1243" s="36"/>
      <c r="EZ1243" s="36"/>
      <c r="FA1243" s="36"/>
      <c r="FB1243" s="36"/>
      <c r="FC1243" s="36"/>
      <c r="FD1243" s="36"/>
      <c r="FE1243" s="36"/>
      <c r="FF1243" s="36"/>
      <c r="FG1243" s="36"/>
      <c r="FH1243" s="36"/>
      <c r="FI1243" s="36"/>
      <c r="FJ1243" s="36"/>
      <c r="FK1243" s="36"/>
      <c r="FL1243" s="36"/>
      <c r="FM1243" s="36"/>
      <c r="FN1243" s="36"/>
      <c r="FO1243" s="36"/>
      <c r="FP1243" s="36"/>
      <c r="FQ1243" s="36"/>
      <c r="FR1243" s="36"/>
      <c r="FS1243" s="36"/>
      <c r="FT1243" s="36"/>
      <c r="FU1243" s="36"/>
      <c r="FV1243" s="36"/>
      <c r="FW1243" s="36"/>
      <c r="FX1243" s="36"/>
      <c r="FY1243" s="36"/>
      <c r="FZ1243" s="36"/>
      <c r="GA1243" s="36"/>
      <c r="GB1243" s="36"/>
      <c r="GC1243" s="36"/>
      <c r="GD1243" s="36"/>
      <c r="GE1243" s="37"/>
    </row>
    <row r="1244" spans="1:187" s="25" customFormat="1" ht="20.149999999999999" customHeight="1" x14ac:dyDescent="0.35">
      <c r="A1244" s="212"/>
      <c r="B1244" s="214"/>
      <c r="C1244" s="216"/>
      <c r="D1244" s="216"/>
      <c r="E1244" s="218"/>
      <c r="F1244" s="200"/>
      <c r="G1244" s="28" t="s">
        <v>44</v>
      </c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  <c r="BF1244" s="38"/>
      <c r="BG1244" s="38"/>
      <c r="BH1244" s="38"/>
      <c r="BI1244" s="38"/>
      <c r="BJ1244" s="38"/>
      <c r="BK1244" s="38"/>
      <c r="BL1244" s="38"/>
      <c r="BM1244" s="38"/>
      <c r="BN1244" s="38"/>
      <c r="BO1244" s="38"/>
      <c r="BP1244" s="38"/>
      <c r="BQ1244" s="38"/>
      <c r="BR1244" s="38"/>
      <c r="BS1244" s="38"/>
      <c r="BT1244" s="38"/>
      <c r="BU1244" s="38"/>
      <c r="BV1244" s="38"/>
      <c r="BW1244" s="38"/>
      <c r="BX1244" s="38"/>
      <c r="BY1244" s="38"/>
      <c r="BZ1244" s="38"/>
      <c r="CA1244" s="38"/>
      <c r="CB1244" s="38"/>
      <c r="CC1244" s="38"/>
      <c r="CD1244" s="38"/>
      <c r="CE1244" s="38"/>
      <c r="CF1244" s="38"/>
      <c r="CG1244" s="38"/>
      <c r="CH1244" s="38"/>
      <c r="CI1244" s="38"/>
      <c r="CJ1244" s="38"/>
      <c r="CK1244" s="38"/>
      <c r="CL1244" s="38"/>
      <c r="CM1244" s="38"/>
      <c r="CN1244" s="38"/>
      <c r="CO1244" s="38"/>
      <c r="CP1244" s="38"/>
      <c r="CQ1244" s="38"/>
      <c r="CR1244" s="38"/>
      <c r="CS1244" s="38"/>
      <c r="CT1244" s="38"/>
      <c r="CU1244" s="38"/>
      <c r="CV1244" s="38"/>
      <c r="CW1244" s="38"/>
      <c r="CX1244" s="38"/>
      <c r="CY1244" s="38"/>
      <c r="CZ1244" s="38"/>
      <c r="DA1244" s="38"/>
      <c r="DB1244" s="38"/>
      <c r="DC1244" s="38"/>
      <c r="DD1244" s="38"/>
      <c r="DE1244" s="38"/>
      <c r="DF1244" s="38"/>
      <c r="DG1244" s="38"/>
      <c r="DH1244" s="38"/>
      <c r="DI1244" s="38"/>
      <c r="DJ1244" s="38"/>
      <c r="DK1244" s="38"/>
      <c r="DL1244" s="38"/>
      <c r="DM1244" s="38"/>
      <c r="DN1244" s="38"/>
      <c r="DO1244" s="38"/>
      <c r="DP1244" s="38"/>
      <c r="DQ1244" s="38"/>
      <c r="DR1244" s="38"/>
      <c r="DS1244" s="38"/>
      <c r="DT1244" s="38"/>
      <c r="DU1244" s="38"/>
      <c r="DV1244" s="38"/>
      <c r="DW1244" s="38"/>
      <c r="DX1244" s="38"/>
      <c r="DY1244" s="38"/>
      <c r="DZ1244" s="38"/>
      <c r="EA1244" s="38"/>
      <c r="EB1244" s="38"/>
      <c r="EC1244" s="38"/>
      <c r="ED1244" s="38"/>
      <c r="EE1244" s="38"/>
      <c r="EF1244" s="38"/>
      <c r="EG1244" s="38"/>
      <c r="EH1244" s="38"/>
      <c r="EI1244" s="38"/>
      <c r="EJ1244" s="38"/>
      <c r="EK1244" s="38"/>
      <c r="EL1244" s="38"/>
      <c r="EM1244" s="38"/>
      <c r="EN1244" s="38"/>
      <c r="EO1244" s="38"/>
      <c r="EP1244" s="38"/>
      <c r="EQ1244" s="38"/>
      <c r="ER1244" s="38"/>
      <c r="ES1244" s="38"/>
      <c r="ET1244" s="38"/>
      <c r="EU1244" s="38"/>
      <c r="EV1244" s="38"/>
      <c r="EW1244" s="38"/>
      <c r="EX1244" s="38"/>
      <c r="EY1244" s="38"/>
      <c r="EZ1244" s="38"/>
      <c r="FA1244" s="38"/>
      <c r="FB1244" s="38"/>
      <c r="FC1244" s="38"/>
      <c r="FD1244" s="38"/>
      <c r="FE1244" s="38"/>
      <c r="FF1244" s="38"/>
      <c r="FG1244" s="38"/>
      <c r="FH1244" s="38"/>
      <c r="FI1244" s="38"/>
      <c r="FJ1244" s="38"/>
      <c r="FK1244" s="38"/>
      <c r="FL1244" s="38"/>
      <c r="FM1244" s="38"/>
      <c r="FN1244" s="38"/>
      <c r="FO1244" s="38"/>
      <c r="FP1244" s="38"/>
      <c r="FQ1244" s="38"/>
      <c r="FR1244" s="38"/>
      <c r="FS1244" s="38"/>
      <c r="FT1244" s="38"/>
      <c r="FU1244" s="38"/>
      <c r="FV1244" s="38"/>
      <c r="FW1244" s="38"/>
      <c r="FX1244" s="38"/>
      <c r="FY1244" s="38"/>
      <c r="FZ1244" s="38"/>
      <c r="GA1244" s="38"/>
      <c r="GB1244" s="38"/>
      <c r="GC1244" s="38"/>
      <c r="GD1244" s="38"/>
      <c r="GE1244" s="39"/>
    </row>
    <row r="1245" spans="1:187" s="25" customFormat="1" ht="20.149999999999999" customHeight="1" x14ac:dyDescent="0.35">
      <c r="A1245" s="203">
        <f t="shared" ref="A1245" si="983">A1243+1</f>
        <v>615</v>
      </c>
      <c r="B1245" s="205" t="str">
        <f ca="1">HYPERLINK("#"&amp;"PAINEL!"&amp;ADDRESS(ROW(PAINEL!$B$40)+$A1245,2),TRIM(INDIRECT("PAINEL!"&amp;ADDRESS(ROW(PAINEL!$B$40)+$A1245,COLUMN(LANÇAMENTOS!C1241)))))</f>
        <v/>
      </c>
      <c r="C1245" s="207" t="str">
        <f ca="1">TRIM(INDIRECT("PAINEL!"&amp;ADDRESS(ROW(PAINEL!$B$40)+$A1245,COLUMN(LANÇAMENTOS!E1241))))</f>
        <v/>
      </c>
      <c r="D1245" s="207" t="str">
        <f ca="1">TRIM(INDIRECT("PAINEL!"&amp;ADDRESS(ROW(PAINEL!$B$40)+$A1245,COLUMN(LANÇAMENTOS!K1241))))</f>
        <v/>
      </c>
      <c r="E1245" s="209"/>
      <c r="F1245" s="201" t="str">
        <f t="shared" ref="F1245" ca="1" si="984">IF(B1245&lt;&gt;"",E1245+SUM(H1245:GE1245)-SUM(H1246:GE1246),"")</f>
        <v/>
      </c>
      <c r="G1245" s="29" t="s">
        <v>43</v>
      </c>
      <c r="H1245" s="40"/>
      <c r="I1245" s="40"/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  <c r="CH1245" s="40"/>
      <c r="CI1245" s="40"/>
      <c r="CJ1245" s="40"/>
      <c r="CK1245" s="40"/>
      <c r="CL1245" s="40"/>
      <c r="CM1245" s="40"/>
      <c r="CN1245" s="40"/>
      <c r="CO1245" s="40"/>
      <c r="CP1245" s="40"/>
      <c r="CQ1245" s="40"/>
      <c r="CR1245" s="40"/>
      <c r="CS1245" s="40"/>
      <c r="CT1245" s="40"/>
      <c r="CU1245" s="40"/>
      <c r="CV1245" s="40"/>
      <c r="CW1245" s="40"/>
      <c r="CX1245" s="40"/>
      <c r="CY1245" s="40"/>
      <c r="CZ1245" s="40"/>
      <c r="DA1245" s="40"/>
      <c r="DB1245" s="40"/>
      <c r="DC1245" s="40"/>
      <c r="DD1245" s="40"/>
      <c r="DE1245" s="40"/>
      <c r="DF1245" s="40"/>
      <c r="DG1245" s="40"/>
      <c r="DH1245" s="40"/>
      <c r="DI1245" s="40"/>
      <c r="DJ1245" s="40"/>
      <c r="DK1245" s="40"/>
      <c r="DL1245" s="40"/>
      <c r="DM1245" s="40"/>
      <c r="DN1245" s="40"/>
      <c r="DO1245" s="40"/>
      <c r="DP1245" s="40"/>
      <c r="DQ1245" s="40"/>
      <c r="DR1245" s="40"/>
      <c r="DS1245" s="40"/>
      <c r="DT1245" s="40"/>
      <c r="DU1245" s="40"/>
      <c r="DV1245" s="40"/>
      <c r="DW1245" s="40"/>
      <c r="DX1245" s="40"/>
      <c r="DY1245" s="40"/>
      <c r="DZ1245" s="40"/>
      <c r="EA1245" s="40"/>
      <c r="EB1245" s="40"/>
      <c r="EC1245" s="40"/>
      <c r="ED1245" s="40"/>
      <c r="EE1245" s="40"/>
      <c r="EF1245" s="40"/>
      <c r="EG1245" s="40"/>
      <c r="EH1245" s="40"/>
      <c r="EI1245" s="40"/>
      <c r="EJ1245" s="40"/>
      <c r="EK1245" s="40"/>
      <c r="EL1245" s="40"/>
      <c r="EM1245" s="40"/>
      <c r="EN1245" s="40"/>
      <c r="EO1245" s="40"/>
      <c r="EP1245" s="40"/>
      <c r="EQ1245" s="40"/>
      <c r="ER1245" s="40"/>
      <c r="ES1245" s="40"/>
      <c r="ET1245" s="40"/>
      <c r="EU1245" s="40"/>
      <c r="EV1245" s="40"/>
      <c r="EW1245" s="40"/>
      <c r="EX1245" s="40"/>
      <c r="EY1245" s="40"/>
      <c r="EZ1245" s="40"/>
      <c r="FA1245" s="40"/>
      <c r="FB1245" s="40"/>
      <c r="FC1245" s="40"/>
      <c r="FD1245" s="40"/>
      <c r="FE1245" s="40"/>
      <c r="FF1245" s="40"/>
      <c r="FG1245" s="40"/>
      <c r="FH1245" s="40"/>
      <c r="FI1245" s="40"/>
      <c r="FJ1245" s="40"/>
      <c r="FK1245" s="40"/>
      <c r="FL1245" s="40"/>
      <c r="FM1245" s="40"/>
      <c r="FN1245" s="40"/>
      <c r="FO1245" s="40"/>
      <c r="FP1245" s="40"/>
      <c r="FQ1245" s="40"/>
      <c r="FR1245" s="40"/>
      <c r="FS1245" s="40"/>
      <c r="FT1245" s="40"/>
      <c r="FU1245" s="40"/>
      <c r="FV1245" s="40"/>
      <c r="FW1245" s="40"/>
      <c r="FX1245" s="40"/>
      <c r="FY1245" s="40"/>
      <c r="FZ1245" s="40"/>
      <c r="GA1245" s="40"/>
      <c r="GB1245" s="40"/>
      <c r="GC1245" s="40"/>
      <c r="GD1245" s="40"/>
      <c r="GE1245" s="41"/>
    </row>
    <row r="1246" spans="1:187" s="25" customFormat="1" ht="20.149999999999999" customHeight="1" x14ac:dyDescent="0.35">
      <c r="A1246" s="204"/>
      <c r="B1246" s="206"/>
      <c r="C1246" s="208"/>
      <c r="D1246" s="208"/>
      <c r="E1246" s="210"/>
      <c r="F1246" s="202"/>
      <c r="G1246" s="26" t="s">
        <v>44</v>
      </c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F1246" s="35"/>
      <c r="AG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/>
      <c r="AV1246" s="35"/>
      <c r="AW1246" s="35"/>
      <c r="AX1246" s="35"/>
      <c r="AY1246" s="35"/>
      <c r="AZ1246" s="35"/>
      <c r="BA1246" s="35"/>
      <c r="BB1246" s="35"/>
      <c r="BC1246" s="35"/>
      <c r="BD1246" s="35"/>
      <c r="BE1246" s="35"/>
      <c r="BF1246" s="35"/>
      <c r="BG1246" s="35"/>
      <c r="BH1246" s="35"/>
      <c r="BI1246" s="35"/>
      <c r="BJ1246" s="35"/>
      <c r="BK1246" s="35"/>
      <c r="BL1246" s="35"/>
      <c r="BM1246" s="35"/>
      <c r="BN1246" s="35"/>
      <c r="BO1246" s="35"/>
      <c r="BP1246" s="35"/>
      <c r="BQ1246" s="35"/>
      <c r="BR1246" s="35"/>
      <c r="BS1246" s="35"/>
      <c r="BT1246" s="35"/>
      <c r="BU1246" s="35"/>
      <c r="BV1246" s="35"/>
      <c r="BW1246" s="35"/>
      <c r="BX1246" s="35"/>
      <c r="BY1246" s="35"/>
      <c r="BZ1246" s="35"/>
      <c r="CA1246" s="35"/>
      <c r="CB1246" s="35"/>
      <c r="CC1246" s="35"/>
      <c r="CD1246" s="35"/>
      <c r="CE1246" s="35"/>
      <c r="CF1246" s="35"/>
      <c r="CG1246" s="35"/>
      <c r="CH1246" s="35"/>
      <c r="CI1246" s="35"/>
      <c r="CJ1246" s="35"/>
      <c r="CK1246" s="35"/>
      <c r="CL1246" s="35"/>
      <c r="CM1246" s="35"/>
      <c r="CN1246" s="35"/>
      <c r="CO1246" s="35"/>
      <c r="CP1246" s="35"/>
      <c r="CQ1246" s="35"/>
      <c r="CR1246" s="35"/>
      <c r="CS1246" s="35"/>
      <c r="CT1246" s="35"/>
      <c r="CU1246" s="35"/>
      <c r="CV1246" s="35"/>
      <c r="CW1246" s="35"/>
      <c r="CX1246" s="35"/>
      <c r="CY1246" s="35"/>
      <c r="CZ1246" s="35"/>
      <c r="DA1246" s="35"/>
      <c r="DB1246" s="35"/>
      <c r="DC1246" s="35"/>
      <c r="DD1246" s="35"/>
      <c r="DE1246" s="35"/>
      <c r="DF1246" s="35"/>
      <c r="DG1246" s="35"/>
      <c r="DH1246" s="35"/>
      <c r="DI1246" s="35"/>
      <c r="DJ1246" s="35"/>
      <c r="DK1246" s="35"/>
      <c r="DL1246" s="35"/>
      <c r="DM1246" s="35"/>
      <c r="DN1246" s="35"/>
      <c r="DO1246" s="35"/>
      <c r="DP1246" s="35"/>
      <c r="DQ1246" s="35"/>
      <c r="DR1246" s="35"/>
      <c r="DS1246" s="35"/>
      <c r="DT1246" s="35"/>
      <c r="DU1246" s="35"/>
      <c r="DV1246" s="35"/>
      <c r="DW1246" s="35"/>
      <c r="DX1246" s="35"/>
      <c r="DY1246" s="35"/>
      <c r="DZ1246" s="35"/>
      <c r="EA1246" s="35"/>
      <c r="EB1246" s="35"/>
      <c r="EC1246" s="35"/>
      <c r="ED1246" s="35"/>
      <c r="EE1246" s="35"/>
      <c r="EF1246" s="35"/>
      <c r="EG1246" s="35"/>
      <c r="EH1246" s="35"/>
      <c r="EI1246" s="35"/>
      <c r="EJ1246" s="35"/>
      <c r="EK1246" s="35"/>
      <c r="EL1246" s="35"/>
      <c r="EM1246" s="35"/>
      <c r="EN1246" s="35"/>
      <c r="EO1246" s="35"/>
      <c r="EP1246" s="35"/>
      <c r="EQ1246" s="35"/>
      <c r="ER1246" s="35"/>
      <c r="ES1246" s="35"/>
      <c r="ET1246" s="35"/>
      <c r="EU1246" s="35"/>
      <c r="EV1246" s="35"/>
      <c r="EW1246" s="35"/>
      <c r="EX1246" s="35"/>
      <c r="EY1246" s="35"/>
      <c r="EZ1246" s="35"/>
      <c r="FA1246" s="35"/>
      <c r="FB1246" s="35"/>
      <c r="FC1246" s="35"/>
      <c r="FD1246" s="35"/>
      <c r="FE1246" s="35"/>
      <c r="FF1246" s="35"/>
      <c r="FG1246" s="35"/>
      <c r="FH1246" s="35"/>
      <c r="FI1246" s="35"/>
      <c r="FJ1246" s="35"/>
      <c r="FK1246" s="35"/>
      <c r="FL1246" s="35"/>
      <c r="FM1246" s="35"/>
      <c r="FN1246" s="35"/>
      <c r="FO1246" s="35"/>
      <c r="FP1246" s="35"/>
      <c r="FQ1246" s="35"/>
      <c r="FR1246" s="35"/>
      <c r="FS1246" s="35"/>
      <c r="FT1246" s="35"/>
      <c r="FU1246" s="35"/>
      <c r="FV1246" s="35"/>
      <c r="FW1246" s="35"/>
      <c r="FX1246" s="35"/>
      <c r="FY1246" s="35"/>
      <c r="FZ1246" s="35"/>
      <c r="GA1246" s="35"/>
      <c r="GB1246" s="35"/>
      <c r="GC1246" s="35"/>
      <c r="GD1246" s="35"/>
      <c r="GE1246" s="42"/>
    </row>
    <row r="1247" spans="1:187" s="25" customFormat="1" ht="20.149999999999999" customHeight="1" x14ac:dyDescent="0.35">
      <c r="A1247" s="211">
        <f t="shared" si="981"/>
        <v>616</v>
      </c>
      <c r="B1247" s="213" t="str">
        <f ca="1">HYPERLINK("#"&amp;"PAINEL!"&amp;ADDRESS(ROW(PAINEL!$B$40)+$A1247,2),TRIM(INDIRECT("PAINEL!"&amp;ADDRESS(ROW(PAINEL!$B$40)+$A1247,COLUMN(LANÇAMENTOS!C1243)))))</f>
        <v/>
      </c>
      <c r="C1247" s="215" t="str">
        <f ca="1">TRIM(INDIRECT("PAINEL!"&amp;ADDRESS(ROW(PAINEL!$B$40)+$A1247,COLUMN(LANÇAMENTOS!E1243))))</f>
        <v/>
      </c>
      <c r="D1247" s="215" t="str">
        <f ca="1">TRIM(INDIRECT("PAINEL!"&amp;ADDRESS(ROW(PAINEL!$B$40)+$A1247,COLUMN(LANÇAMENTOS!K1243))))</f>
        <v/>
      </c>
      <c r="E1247" s="217"/>
      <c r="F1247" s="199" t="str">
        <f t="shared" ref="F1247" ca="1" si="985">IF(B1247&lt;&gt;"",E1247+SUM(H1247:GE1247)-SUM(H1248:GE1248),"")</f>
        <v/>
      </c>
      <c r="G1247" s="27" t="s">
        <v>43</v>
      </c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F1247" s="36"/>
      <c r="AG1247" s="36"/>
      <c r="AH1247" s="36"/>
      <c r="AI1247" s="36"/>
      <c r="AJ1247" s="36"/>
      <c r="AK1247" s="36"/>
      <c r="AL1247" s="36"/>
      <c r="AM1247" s="36"/>
      <c r="AN1247" s="36"/>
      <c r="AO1247" s="36"/>
      <c r="AP1247" s="36"/>
      <c r="AQ1247" s="36"/>
      <c r="AR1247" s="36"/>
      <c r="AS1247" s="36"/>
      <c r="AT1247" s="36"/>
      <c r="AU1247" s="36"/>
      <c r="AV1247" s="36"/>
      <c r="AW1247" s="36"/>
      <c r="AX1247" s="36"/>
      <c r="AY1247" s="36"/>
      <c r="AZ1247" s="36"/>
      <c r="BA1247" s="36"/>
      <c r="BB1247" s="36"/>
      <c r="BC1247" s="36"/>
      <c r="BD1247" s="36"/>
      <c r="BE1247" s="36"/>
      <c r="BF1247" s="36"/>
      <c r="BG1247" s="36"/>
      <c r="BH1247" s="36"/>
      <c r="BI1247" s="36"/>
      <c r="BJ1247" s="36"/>
      <c r="BK1247" s="36"/>
      <c r="BL1247" s="36"/>
      <c r="BM1247" s="36"/>
      <c r="BN1247" s="36"/>
      <c r="BO1247" s="36"/>
      <c r="BP1247" s="36"/>
      <c r="BQ1247" s="36"/>
      <c r="BR1247" s="36"/>
      <c r="BS1247" s="36"/>
      <c r="BT1247" s="36"/>
      <c r="BU1247" s="36"/>
      <c r="BV1247" s="36"/>
      <c r="BW1247" s="36"/>
      <c r="BX1247" s="36"/>
      <c r="BY1247" s="36"/>
      <c r="BZ1247" s="36"/>
      <c r="CA1247" s="36"/>
      <c r="CB1247" s="36"/>
      <c r="CC1247" s="36"/>
      <c r="CD1247" s="36"/>
      <c r="CE1247" s="36"/>
      <c r="CF1247" s="36"/>
      <c r="CG1247" s="36"/>
      <c r="CH1247" s="36"/>
      <c r="CI1247" s="36"/>
      <c r="CJ1247" s="36"/>
      <c r="CK1247" s="36"/>
      <c r="CL1247" s="36"/>
      <c r="CM1247" s="36"/>
      <c r="CN1247" s="36"/>
      <c r="CO1247" s="36"/>
      <c r="CP1247" s="36"/>
      <c r="CQ1247" s="36"/>
      <c r="CR1247" s="36"/>
      <c r="CS1247" s="36"/>
      <c r="CT1247" s="36"/>
      <c r="CU1247" s="36"/>
      <c r="CV1247" s="36"/>
      <c r="CW1247" s="36"/>
      <c r="CX1247" s="36"/>
      <c r="CY1247" s="36"/>
      <c r="CZ1247" s="36"/>
      <c r="DA1247" s="36"/>
      <c r="DB1247" s="36"/>
      <c r="DC1247" s="36"/>
      <c r="DD1247" s="36"/>
      <c r="DE1247" s="36"/>
      <c r="DF1247" s="36"/>
      <c r="DG1247" s="36"/>
      <c r="DH1247" s="36"/>
      <c r="DI1247" s="36"/>
      <c r="DJ1247" s="36"/>
      <c r="DK1247" s="36"/>
      <c r="DL1247" s="36"/>
      <c r="DM1247" s="36"/>
      <c r="DN1247" s="36"/>
      <c r="DO1247" s="36"/>
      <c r="DP1247" s="36"/>
      <c r="DQ1247" s="36"/>
      <c r="DR1247" s="36"/>
      <c r="DS1247" s="36"/>
      <c r="DT1247" s="36"/>
      <c r="DU1247" s="36"/>
      <c r="DV1247" s="36"/>
      <c r="DW1247" s="36"/>
      <c r="DX1247" s="36"/>
      <c r="DY1247" s="36"/>
      <c r="DZ1247" s="36"/>
      <c r="EA1247" s="36"/>
      <c r="EB1247" s="36"/>
      <c r="EC1247" s="36"/>
      <c r="ED1247" s="36"/>
      <c r="EE1247" s="36"/>
      <c r="EF1247" s="36"/>
      <c r="EG1247" s="36"/>
      <c r="EH1247" s="36"/>
      <c r="EI1247" s="36"/>
      <c r="EJ1247" s="36"/>
      <c r="EK1247" s="36"/>
      <c r="EL1247" s="36"/>
      <c r="EM1247" s="36"/>
      <c r="EN1247" s="36"/>
      <c r="EO1247" s="36"/>
      <c r="EP1247" s="36"/>
      <c r="EQ1247" s="36"/>
      <c r="ER1247" s="36"/>
      <c r="ES1247" s="36"/>
      <c r="ET1247" s="36"/>
      <c r="EU1247" s="36"/>
      <c r="EV1247" s="36"/>
      <c r="EW1247" s="36"/>
      <c r="EX1247" s="36"/>
      <c r="EY1247" s="36"/>
      <c r="EZ1247" s="36"/>
      <c r="FA1247" s="36"/>
      <c r="FB1247" s="36"/>
      <c r="FC1247" s="36"/>
      <c r="FD1247" s="36"/>
      <c r="FE1247" s="36"/>
      <c r="FF1247" s="36"/>
      <c r="FG1247" s="36"/>
      <c r="FH1247" s="36"/>
      <c r="FI1247" s="36"/>
      <c r="FJ1247" s="36"/>
      <c r="FK1247" s="36"/>
      <c r="FL1247" s="36"/>
      <c r="FM1247" s="36"/>
      <c r="FN1247" s="36"/>
      <c r="FO1247" s="36"/>
      <c r="FP1247" s="36"/>
      <c r="FQ1247" s="36"/>
      <c r="FR1247" s="36"/>
      <c r="FS1247" s="36"/>
      <c r="FT1247" s="36"/>
      <c r="FU1247" s="36"/>
      <c r="FV1247" s="36"/>
      <c r="FW1247" s="36"/>
      <c r="FX1247" s="36"/>
      <c r="FY1247" s="36"/>
      <c r="FZ1247" s="36"/>
      <c r="GA1247" s="36"/>
      <c r="GB1247" s="36"/>
      <c r="GC1247" s="36"/>
      <c r="GD1247" s="36"/>
      <c r="GE1247" s="37"/>
    </row>
    <row r="1248" spans="1:187" s="25" customFormat="1" ht="20.149999999999999" customHeight="1" x14ac:dyDescent="0.35">
      <c r="A1248" s="212"/>
      <c r="B1248" s="214"/>
      <c r="C1248" s="216"/>
      <c r="D1248" s="216"/>
      <c r="E1248" s="218"/>
      <c r="F1248" s="200"/>
      <c r="G1248" s="28" t="s">
        <v>44</v>
      </c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38"/>
      <c r="AI1248" s="38"/>
      <c r="AJ1248" s="38"/>
      <c r="AK1248" s="38"/>
      <c r="AL1248" s="38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  <c r="BF1248" s="38"/>
      <c r="BG1248" s="38"/>
      <c r="BH1248" s="38"/>
      <c r="BI1248" s="38"/>
      <c r="BJ1248" s="38"/>
      <c r="BK1248" s="38"/>
      <c r="BL1248" s="38"/>
      <c r="BM1248" s="38"/>
      <c r="BN1248" s="38"/>
      <c r="BO1248" s="38"/>
      <c r="BP1248" s="38"/>
      <c r="BQ1248" s="38"/>
      <c r="BR1248" s="38"/>
      <c r="BS1248" s="38"/>
      <c r="BT1248" s="38"/>
      <c r="BU1248" s="38"/>
      <c r="BV1248" s="38"/>
      <c r="BW1248" s="38"/>
      <c r="BX1248" s="38"/>
      <c r="BY1248" s="38"/>
      <c r="BZ1248" s="38"/>
      <c r="CA1248" s="38"/>
      <c r="CB1248" s="38"/>
      <c r="CC1248" s="38"/>
      <c r="CD1248" s="38"/>
      <c r="CE1248" s="38"/>
      <c r="CF1248" s="38"/>
      <c r="CG1248" s="38"/>
      <c r="CH1248" s="38"/>
      <c r="CI1248" s="38"/>
      <c r="CJ1248" s="38"/>
      <c r="CK1248" s="38"/>
      <c r="CL1248" s="38"/>
      <c r="CM1248" s="38"/>
      <c r="CN1248" s="38"/>
      <c r="CO1248" s="38"/>
      <c r="CP1248" s="38"/>
      <c r="CQ1248" s="38"/>
      <c r="CR1248" s="38"/>
      <c r="CS1248" s="38"/>
      <c r="CT1248" s="38"/>
      <c r="CU1248" s="38"/>
      <c r="CV1248" s="38"/>
      <c r="CW1248" s="38"/>
      <c r="CX1248" s="38"/>
      <c r="CY1248" s="38"/>
      <c r="CZ1248" s="38"/>
      <c r="DA1248" s="38"/>
      <c r="DB1248" s="38"/>
      <c r="DC1248" s="38"/>
      <c r="DD1248" s="38"/>
      <c r="DE1248" s="38"/>
      <c r="DF1248" s="38"/>
      <c r="DG1248" s="38"/>
      <c r="DH1248" s="38"/>
      <c r="DI1248" s="38"/>
      <c r="DJ1248" s="38"/>
      <c r="DK1248" s="38"/>
      <c r="DL1248" s="38"/>
      <c r="DM1248" s="38"/>
      <c r="DN1248" s="38"/>
      <c r="DO1248" s="38"/>
      <c r="DP1248" s="38"/>
      <c r="DQ1248" s="38"/>
      <c r="DR1248" s="38"/>
      <c r="DS1248" s="38"/>
      <c r="DT1248" s="38"/>
      <c r="DU1248" s="38"/>
      <c r="DV1248" s="38"/>
      <c r="DW1248" s="38"/>
      <c r="DX1248" s="38"/>
      <c r="DY1248" s="38"/>
      <c r="DZ1248" s="38"/>
      <c r="EA1248" s="38"/>
      <c r="EB1248" s="38"/>
      <c r="EC1248" s="38"/>
      <c r="ED1248" s="38"/>
      <c r="EE1248" s="38"/>
      <c r="EF1248" s="38"/>
      <c r="EG1248" s="38"/>
      <c r="EH1248" s="38"/>
      <c r="EI1248" s="38"/>
      <c r="EJ1248" s="38"/>
      <c r="EK1248" s="38"/>
      <c r="EL1248" s="38"/>
      <c r="EM1248" s="38"/>
      <c r="EN1248" s="38"/>
      <c r="EO1248" s="38"/>
      <c r="EP1248" s="38"/>
      <c r="EQ1248" s="38"/>
      <c r="ER1248" s="38"/>
      <c r="ES1248" s="38"/>
      <c r="ET1248" s="38"/>
      <c r="EU1248" s="38"/>
      <c r="EV1248" s="38"/>
      <c r="EW1248" s="38"/>
      <c r="EX1248" s="38"/>
      <c r="EY1248" s="38"/>
      <c r="EZ1248" s="38"/>
      <c r="FA1248" s="38"/>
      <c r="FB1248" s="38"/>
      <c r="FC1248" s="38"/>
      <c r="FD1248" s="38"/>
      <c r="FE1248" s="38"/>
      <c r="FF1248" s="38"/>
      <c r="FG1248" s="38"/>
      <c r="FH1248" s="38"/>
      <c r="FI1248" s="38"/>
      <c r="FJ1248" s="38"/>
      <c r="FK1248" s="38"/>
      <c r="FL1248" s="38"/>
      <c r="FM1248" s="38"/>
      <c r="FN1248" s="38"/>
      <c r="FO1248" s="38"/>
      <c r="FP1248" s="38"/>
      <c r="FQ1248" s="38"/>
      <c r="FR1248" s="38"/>
      <c r="FS1248" s="38"/>
      <c r="FT1248" s="38"/>
      <c r="FU1248" s="38"/>
      <c r="FV1248" s="38"/>
      <c r="FW1248" s="38"/>
      <c r="FX1248" s="38"/>
      <c r="FY1248" s="38"/>
      <c r="FZ1248" s="38"/>
      <c r="GA1248" s="38"/>
      <c r="GB1248" s="38"/>
      <c r="GC1248" s="38"/>
      <c r="GD1248" s="38"/>
      <c r="GE1248" s="39"/>
    </row>
    <row r="1249" spans="1:187" s="25" customFormat="1" ht="20.149999999999999" customHeight="1" x14ac:dyDescent="0.35">
      <c r="A1249" s="203">
        <f t="shared" ref="A1249" si="986">A1247+1</f>
        <v>617</v>
      </c>
      <c r="B1249" s="205" t="str">
        <f ca="1">HYPERLINK("#"&amp;"PAINEL!"&amp;ADDRESS(ROW(PAINEL!$B$40)+$A1249,2),TRIM(INDIRECT("PAINEL!"&amp;ADDRESS(ROW(PAINEL!$B$40)+$A1249,COLUMN(LANÇAMENTOS!C1245)))))</f>
        <v/>
      </c>
      <c r="C1249" s="207" t="str">
        <f ca="1">TRIM(INDIRECT("PAINEL!"&amp;ADDRESS(ROW(PAINEL!$B$40)+$A1249,COLUMN(LANÇAMENTOS!E1245))))</f>
        <v/>
      </c>
      <c r="D1249" s="207" t="str">
        <f ca="1">TRIM(INDIRECT("PAINEL!"&amp;ADDRESS(ROW(PAINEL!$B$40)+$A1249,COLUMN(LANÇAMENTOS!K1245))))</f>
        <v/>
      </c>
      <c r="E1249" s="209"/>
      <c r="F1249" s="201" t="str">
        <f t="shared" ref="F1249" ca="1" si="987">IF(B1249&lt;&gt;"",E1249+SUM(H1249:GE1249)-SUM(H1250:GE1250),"")</f>
        <v/>
      </c>
      <c r="G1249" s="29" t="s">
        <v>43</v>
      </c>
      <c r="H1249" s="40"/>
      <c r="I1249" s="40"/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  <c r="CH1249" s="40"/>
      <c r="CI1249" s="40"/>
      <c r="CJ1249" s="40"/>
      <c r="CK1249" s="40"/>
      <c r="CL1249" s="40"/>
      <c r="CM1249" s="40"/>
      <c r="CN1249" s="40"/>
      <c r="CO1249" s="40"/>
      <c r="CP1249" s="40"/>
      <c r="CQ1249" s="40"/>
      <c r="CR1249" s="40"/>
      <c r="CS1249" s="40"/>
      <c r="CT1249" s="40"/>
      <c r="CU1249" s="40"/>
      <c r="CV1249" s="40"/>
      <c r="CW1249" s="40"/>
      <c r="CX1249" s="40"/>
      <c r="CY1249" s="40"/>
      <c r="CZ1249" s="40"/>
      <c r="DA1249" s="40"/>
      <c r="DB1249" s="40"/>
      <c r="DC1249" s="40"/>
      <c r="DD1249" s="40"/>
      <c r="DE1249" s="40"/>
      <c r="DF1249" s="40"/>
      <c r="DG1249" s="40"/>
      <c r="DH1249" s="40"/>
      <c r="DI1249" s="40"/>
      <c r="DJ1249" s="40"/>
      <c r="DK1249" s="40"/>
      <c r="DL1249" s="40"/>
      <c r="DM1249" s="40"/>
      <c r="DN1249" s="40"/>
      <c r="DO1249" s="40"/>
      <c r="DP1249" s="40"/>
      <c r="DQ1249" s="40"/>
      <c r="DR1249" s="40"/>
      <c r="DS1249" s="40"/>
      <c r="DT1249" s="40"/>
      <c r="DU1249" s="40"/>
      <c r="DV1249" s="40"/>
      <c r="DW1249" s="40"/>
      <c r="DX1249" s="40"/>
      <c r="DY1249" s="40"/>
      <c r="DZ1249" s="40"/>
      <c r="EA1249" s="40"/>
      <c r="EB1249" s="40"/>
      <c r="EC1249" s="40"/>
      <c r="ED1249" s="40"/>
      <c r="EE1249" s="40"/>
      <c r="EF1249" s="40"/>
      <c r="EG1249" s="40"/>
      <c r="EH1249" s="40"/>
      <c r="EI1249" s="40"/>
      <c r="EJ1249" s="40"/>
      <c r="EK1249" s="40"/>
      <c r="EL1249" s="40"/>
      <c r="EM1249" s="40"/>
      <c r="EN1249" s="40"/>
      <c r="EO1249" s="40"/>
      <c r="EP1249" s="40"/>
      <c r="EQ1249" s="40"/>
      <c r="ER1249" s="40"/>
      <c r="ES1249" s="40"/>
      <c r="ET1249" s="40"/>
      <c r="EU1249" s="40"/>
      <c r="EV1249" s="40"/>
      <c r="EW1249" s="40"/>
      <c r="EX1249" s="40"/>
      <c r="EY1249" s="40"/>
      <c r="EZ1249" s="40"/>
      <c r="FA1249" s="40"/>
      <c r="FB1249" s="40"/>
      <c r="FC1249" s="40"/>
      <c r="FD1249" s="40"/>
      <c r="FE1249" s="40"/>
      <c r="FF1249" s="40"/>
      <c r="FG1249" s="40"/>
      <c r="FH1249" s="40"/>
      <c r="FI1249" s="40"/>
      <c r="FJ1249" s="40"/>
      <c r="FK1249" s="40"/>
      <c r="FL1249" s="40"/>
      <c r="FM1249" s="40"/>
      <c r="FN1249" s="40"/>
      <c r="FO1249" s="40"/>
      <c r="FP1249" s="40"/>
      <c r="FQ1249" s="40"/>
      <c r="FR1249" s="40"/>
      <c r="FS1249" s="40"/>
      <c r="FT1249" s="40"/>
      <c r="FU1249" s="40"/>
      <c r="FV1249" s="40"/>
      <c r="FW1249" s="40"/>
      <c r="FX1249" s="40"/>
      <c r="FY1249" s="40"/>
      <c r="FZ1249" s="40"/>
      <c r="GA1249" s="40"/>
      <c r="GB1249" s="40"/>
      <c r="GC1249" s="40"/>
      <c r="GD1249" s="40"/>
      <c r="GE1249" s="41"/>
    </row>
    <row r="1250" spans="1:187" s="25" customFormat="1" ht="20.149999999999999" customHeight="1" x14ac:dyDescent="0.35">
      <c r="A1250" s="204"/>
      <c r="B1250" s="206"/>
      <c r="C1250" s="208"/>
      <c r="D1250" s="208"/>
      <c r="E1250" s="210"/>
      <c r="F1250" s="202"/>
      <c r="G1250" s="26" t="s">
        <v>44</v>
      </c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F1250" s="35"/>
      <c r="AG1250" s="35"/>
      <c r="AH1250" s="35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5"/>
      <c r="AX1250" s="35"/>
      <c r="AY1250" s="35"/>
      <c r="AZ1250" s="35"/>
      <c r="BA1250" s="35"/>
      <c r="BB1250" s="35"/>
      <c r="BC1250" s="35"/>
      <c r="BD1250" s="35"/>
      <c r="BE1250" s="35"/>
      <c r="BF1250" s="35"/>
      <c r="BG1250" s="35"/>
      <c r="BH1250" s="35"/>
      <c r="BI1250" s="35"/>
      <c r="BJ1250" s="35"/>
      <c r="BK1250" s="35"/>
      <c r="BL1250" s="35"/>
      <c r="BM1250" s="35"/>
      <c r="BN1250" s="35"/>
      <c r="BO1250" s="35"/>
      <c r="BP1250" s="35"/>
      <c r="BQ1250" s="35"/>
      <c r="BR1250" s="35"/>
      <c r="BS1250" s="35"/>
      <c r="BT1250" s="35"/>
      <c r="BU1250" s="35"/>
      <c r="BV1250" s="35"/>
      <c r="BW1250" s="35"/>
      <c r="BX1250" s="35"/>
      <c r="BY1250" s="35"/>
      <c r="BZ1250" s="35"/>
      <c r="CA1250" s="35"/>
      <c r="CB1250" s="35"/>
      <c r="CC1250" s="35"/>
      <c r="CD1250" s="35"/>
      <c r="CE1250" s="35"/>
      <c r="CF1250" s="35"/>
      <c r="CG1250" s="35"/>
      <c r="CH1250" s="35"/>
      <c r="CI1250" s="35"/>
      <c r="CJ1250" s="35"/>
      <c r="CK1250" s="35"/>
      <c r="CL1250" s="35"/>
      <c r="CM1250" s="35"/>
      <c r="CN1250" s="35"/>
      <c r="CO1250" s="35"/>
      <c r="CP1250" s="35"/>
      <c r="CQ1250" s="35"/>
      <c r="CR1250" s="35"/>
      <c r="CS1250" s="35"/>
      <c r="CT1250" s="35"/>
      <c r="CU1250" s="35"/>
      <c r="CV1250" s="35"/>
      <c r="CW1250" s="35"/>
      <c r="CX1250" s="35"/>
      <c r="CY1250" s="35"/>
      <c r="CZ1250" s="35"/>
      <c r="DA1250" s="35"/>
      <c r="DB1250" s="35"/>
      <c r="DC1250" s="35"/>
      <c r="DD1250" s="35"/>
      <c r="DE1250" s="35"/>
      <c r="DF1250" s="35"/>
      <c r="DG1250" s="35"/>
      <c r="DH1250" s="35"/>
      <c r="DI1250" s="35"/>
      <c r="DJ1250" s="35"/>
      <c r="DK1250" s="35"/>
      <c r="DL1250" s="35"/>
      <c r="DM1250" s="35"/>
      <c r="DN1250" s="35"/>
      <c r="DO1250" s="35"/>
      <c r="DP1250" s="35"/>
      <c r="DQ1250" s="35"/>
      <c r="DR1250" s="35"/>
      <c r="DS1250" s="35"/>
      <c r="DT1250" s="35"/>
      <c r="DU1250" s="35"/>
      <c r="DV1250" s="35"/>
      <c r="DW1250" s="35"/>
      <c r="DX1250" s="35"/>
      <c r="DY1250" s="35"/>
      <c r="DZ1250" s="35"/>
      <c r="EA1250" s="35"/>
      <c r="EB1250" s="35"/>
      <c r="EC1250" s="35"/>
      <c r="ED1250" s="35"/>
      <c r="EE1250" s="35"/>
      <c r="EF1250" s="35"/>
      <c r="EG1250" s="35"/>
      <c r="EH1250" s="35"/>
      <c r="EI1250" s="35"/>
      <c r="EJ1250" s="35"/>
      <c r="EK1250" s="35"/>
      <c r="EL1250" s="35"/>
      <c r="EM1250" s="35"/>
      <c r="EN1250" s="35"/>
      <c r="EO1250" s="35"/>
      <c r="EP1250" s="35"/>
      <c r="EQ1250" s="35"/>
      <c r="ER1250" s="35"/>
      <c r="ES1250" s="35"/>
      <c r="ET1250" s="35"/>
      <c r="EU1250" s="35"/>
      <c r="EV1250" s="35"/>
      <c r="EW1250" s="35"/>
      <c r="EX1250" s="35"/>
      <c r="EY1250" s="35"/>
      <c r="EZ1250" s="35"/>
      <c r="FA1250" s="35"/>
      <c r="FB1250" s="35"/>
      <c r="FC1250" s="35"/>
      <c r="FD1250" s="35"/>
      <c r="FE1250" s="35"/>
      <c r="FF1250" s="35"/>
      <c r="FG1250" s="35"/>
      <c r="FH1250" s="35"/>
      <c r="FI1250" s="35"/>
      <c r="FJ1250" s="35"/>
      <c r="FK1250" s="35"/>
      <c r="FL1250" s="35"/>
      <c r="FM1250" s="35"/>
      <c r="FN1250" s="35"/>
      <c r="FO1250" s="35"/>
      <c r="FP1250" s="35"/>
      <c r="FQ1250" s="35"/>
      <c r="FR1250" s="35"/>
      <c r="FS1250" s="35"/>
      <c r="FT1250" s="35"/>
      <c r="FU1250" s="35"/>
      <c r="FV1250" s="35"/>
      <c r="FW1250" s="35"/>
      <c r="FX1250" s="35"/>
      <c r="FY1250" s="35"/>
      <c r="FZ1250" s="35"/>
      <c r="GA1250" s="35"/>
      <c r="GB1250" s="35"/>
      <c r="GC1250" s="35"/>
      <c r="GD1250" s="35"/>
      <c r="GE1250" s="42"/>
    </row>
    <row r="1251" spans="1:187" s="25" customFormat="1" ht="20.149999999999999" customHeight="1" x14ac:dyDescent="0.35">
      <c r="A1251" s="211">
        <f t="shared" si="981"/>
        <v>618</v>
      </c>
      <c r="B1251" s="213" t="str">
        <f ca="1">HYPERLINK("#"&amp;"PAINEL!"&amp;ADDRESS(ROW(PAINEL!$B$40)+$A1251,2),TRIM(INDIRECT("PAINEL!"&amp;ADDRESS(ROW(PAINEL!$B$40)+$A1251,COLUMN(LANÇAMENTOS!C1247)))))</f>
        <v/>
      </c>
      <c r="C1251" s="215" t="str">
        <f ca="1">TRIM(INDIRECT("PAINEL!"&amp;ADDRESS(ROW(PAINEL!$B$40)+$A1251,COLUMN(LANÇAMENTOS!E1247))))</f>
        <v/>
      </c>
      <c r="D1251" s="215" t="str">
        <f ca="1">TRIM(INDIRECT("PAINEL!"&amp;ADDRESS(ROW(PAINEL!$B$40)+$A1251,COLUMN(LANÇAMENTOS!K1247))))</f>
        <v/>
      </c>
      <c r="E1251" s="217"/>
      <c r="F1251" s="199" t="str">
        <f t="shared" ref="F1251" ca="1" si="988">IF(B1251&lt;&gt;"",E1251+SUM(H1251:GE1251)-SUM(H1252:GE1252),"")</f>
        <v/>
      </c>
      <c r="G1251" s="27" t="s">
        <v>43</v>
      </c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6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36"/>
      <c r="AR1251" s="36"/>
      <c r="AS1251" s="36"/>
      <c r="AT1251" s="36"/>
      <c r="AU1251" s="36"/>
      <c r="AV1251" s="36"/>
      <c r="AW1251" s="36"/>
      <c r="AX1251" s="36"/>
      <c r="AY1251" s="36"/>
      <c r="AZ1251" s="36"/>
      <c r="BA1251" s="36"/>
      <c r="BB1251" s="36"/>
      <c r="BC1251" s="36"/>
      <c r="BD1251" s="36"/>
      <c r="BE1251" s="36"/>
      <c r="BF1251" s="36"/>
      <c r="BG1251" s="36"/>
      <c r="BH1251" s="36"/>
      <c r="BI1251" s="36"/>
      <c r="BJ1251" s="36"/>
      <c r="BK1251" s="36"/>
      <c r="BL1251" s="36"/>
      <c r="BM1251" s="36"/>
      <c r="BN1251" s="36"/>
      <c r="BO1251" s="36"/>
      <c r="BP1251" s="36"/>
      <c r="BQ1251" s="36"/>
      <c r="BR1251" s="36"/>
      <c r="BS1251" s="36"/>
      <c r="BT1251" s="36"/>
      <c r="BU1251" s="36"/>
      <c r="BV1251" s="36"/>
      <c r="BW1251" s="36"/>
      <c r="BX1251" s="36"/>
      <c r="BY1251" s="36"/>
      <c r="BZ1251" s="36"/>
      <c r="CA1251" s="36"/>
      <c r="CB1251" s="36"/>
      <c r="CC1251" s="36"/>
      <c r="CD1251" s="36"/>
      <c r="CE1251" s="36"/>
      <c r="CF1251" s="36"/>
      <c r="CG1251" s="36"/>
      <c r="CH1251" s="36"/>
      <c r="CI1251" s="36"/>
      <c r="CJ1251" s="36"/>
      <c r="CK1251" s="36"/>
      <c r="CL1251" s="36"/>
      <c r="CM1251" s="36"/>
      <c r="CN1251" s="36"/>
      <c r="CO1251" s="36"/>
      <c r="CP1251" s="36"/>
      <c r="CQ1251" s="36"/>
      <c r="CR1251" s="36"/>
      <c r="CS1251" s="36"/>
      <c r="CT1251" s="36"/>
      <c r="CU1251" s="36"/>
      <c r="CV1251" s="36"/>
      <c r="CW1251" s="36"/>
      <c r="CX1251" s="36"/>
      <c r="CY1251" s="36"/>
      <c r="CZ1251" s="36"/>
      <c r="DA1251" s="36"/>
      <c r="DB1251" s="36"/>
      <c r="DC1251" s="36"/>
      <c r="DD1251" s="36"/>
      <c r="DE1251" s="36"/>
      <c r="DF1251" s="36"/>
      <c r="DG1251" s="36"/>
      <c r="DH1251" s="36"/>
      <c r="DI1251" s="36"/>
      <c r="DJ1251" s="36"/>
      <c r="DK1251" s="36"/>
      <c r="DL1251" s="36"/>
      <c r="DM1251" s="36"/>
      <c r="DN1251" s="36"/>
      <c r="DO1251" s="36"/>
      <c r="DP1251" s="36"/>
      <c r="DQ1251" s="36"/>
      <c r="DR1251" s="36"/>
      <c r="DS1251" s="36"/>
      <c r="DT1251" s="36"/>
      <c r="DU1251" s="36"/>
      <c r="DV1251" s="36"/>
      <c r="DW1251" s="36"/>
      <c r="DX1251" s="36"/>
      <c r="DY1251" s="36"/>
      <c r="DZ1251" s="36"/>
      <c r="EA1251" s="36"/>
      <c r="EB1251" s="36"/>
      <c r="EC1251" s="36"/>
      <c r="ED1251" s="36"/>
      <c r="EE1251" s="36"/>
      <c r="EF1251" s="36"/>
      <c r="EG1251" s="36"/>
      <c r="EH1251" s="36"/>
      <c r="EI1251" s="36"/>
      <c r="EJ1251" s="36"/>
      <c r="EK1251" s="36"/>
      <c r="EL1251" s="36"/>
      <c r="EM1251" s="36"/>
      <c r="EN1251" s="36"/>
      <c r="EO1251" s="36"/>
      <c r="EP1251" s="36"/>
      <c r="EQ1251" s="36"/>
      <c r="ER1251" s="36"/>
      <c r="ES1251" s="36"/>
      <c r="ET1251" s="36"/>
      <c r="EU1251" s="36"/>
      <c r="EV1251" s="36"/>
      <c r="EW1251" s="36"/>
      <c r="EX1251" s="36"/>
      <c r="EY1251" s="36"/>
      <c r="EZ1251" s="36"/>
      <c r="FA1251" s="36"/>
      <c r="FB1251" s="36"/>
      <c r="FC1251" s="36"/>
      <c r="FD1251" s="36"/>
      <c r="FE1251" s="36"/>
      <c r="FF1251" s="36"/>
      <c r="FG1251" s="36"/>
      <c r="FH1251" s="36"/>
      <c r="FI1251" s="36"/>
      <c r="FJ1251" s="36"/>
      <c r="FK1251" s="36"/>
      <c r="FL1251" s="36"/>
      <c r="FM1251" s="36"/>
      <c r="FN1251" s="36"/>
      <c r="FO1251" s="36"/>
      <c r="FP1251" s="36"/>
      <c r="FQ1251" s="36"/>
      <c r="FR1251" s="36"/>
      <c r="FS1251" s="36"/>
      <c r="FT1251" s="36"/>
      <c r="FU1251" s="36"/>
      <c r="FV1251" s="36"/>
      <c r="FW1251" s="36"/>
      <c r="FX1251" s="36"/>
      <c r="FY1251" s="36"/>
      <c r="FZ1251" s="36"/>
      <c r="GA1251" s="36"/>
      <c r="GB1251" s="36"/>
      <c r="GC1251" s="36"/>
      <c r="GD1251" s="36"/>
      <c r="GE1251" s="37"/>
    </row>
    <row r="1252" spans="1:187" s="25" customFormat="1" ht="20.149999999999999" customHeight="1" x14ac:dyDescent="0.35">
      <c r="A1252" s="212"/>
      <c r="B1252" s="214"/>
      <c r="C1252" s="216"/>
      <c r="D1252" s="216"/>
      <c r="E1252" s="218"/>
      <c r="F1252" s="200"/>
      <c r="G1252" s="28" t="s">
        <v>44</v>
      </c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38"/>
      <c r="AI1252" s="38"/>
      <c r="AJ1252" s="38"/>
      <c r="AK1252" s="38"/>
      <c r="AL1252" s="38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  <c r="BF1252" s="38"/>
      <c r="BG1252" s="38"/>
      <c r="BH1252" s="38"/>
      <c r="BI1252" s="38"/>
      <c r="BJ1252" s="38"/>
      <c r="BK1252" s="38"/>
      <c r="BL1252" s="38"/>
      <c r="BM1252" s="38"/>
      <c r="BN1252" s="38"/>
      <c r="BO1252" s="38"/>
      <c r="BP1252" s="38"/>
      <c r="BQ1252" s="38"/>
      <c r="BR1252" s="38"/>
      <c r="BS1252" s="38"/>
      <c r="BT1252" s="38"/>
      <c r="BU1252" s="38"/>
      <c r="BV1252" s="38"/>
      <c r="BW1252" s="38"/>
      <c r="BX1252" s="38"/>
      <c r="BY1252" s="38"/>
      <c r="BZ1252" s="38"/>
      <c r="CA1252" s="38"/>
      <c r="CB1252" s="38"/>
      <c r="CC1252" s="38"/>
      <c r="CD1252" s="38"/>
      <c r="CE1252" s="38"/>
      <c r="CF1252" s="38"/>
      <c r="CG1252" s="38"/>
      <c r="CH1252" s="38"/>
      <c r="CI1252" s="38"/>
      <c r="CJ1252" s="38"/>
      <c r="CK1252" s="38"/>
      <c r="CL1252" s="38"/>
      <c r="CM1252" s="38"/>
      <c r="CN1252" s="38"/>
      <c r="CO1252" s="38"/>
      <c r="CP1252" s="38"/>
      <c r="CQ1252" s="38"/>
      <c r="CR1252" s="38"/>
      <c r="CS1252" s="38"/>
      <c r="CT1252" s="38"/>
      <c r="CU1252" s="38"/>
      <c r="CV1252" s="38"/>
      <c r="CW1252" s="38"/>
      <c r="CX1252" s="38"/>
      <c r="CY1252" s="38"/>
      <c r="CZ1252" s="38"/>
      <c r="DA1252" s="38"/>
      <c r="DB1252" s="38"/>
      <c r="DC1252" s="38"/>
      <c r="DD1252" s="38"/>
      <c r="DE1252" s="38"/>
      <c r="DF1252" s="38"/>
      <c r="DG1252" s="38"/>
      <c r="DH1252" s="38"/>
      <c r="DI1252" s="38"/>
      <c r="DJ1252" s="38"/>
      <c r="DK1252" s="38"/>
      <c r="DL1252" s="38"/>
      <c r="DM1252" s="38"/>
      <c r="DN1252" s="38"/>
      <c r="DO1252" s="38"/>
      <c r="DP1252" s="38"/>
      <c r="DQ1252" s="38"/>
      <c r="DR1252" s="38"/>
      <c r="DS1252" s="38"/>
      <c r="DT1252" s="38"/>
      <c r="DU1252" s="38"/>
      <c r="DV1252" s="38"/>
      <c r="DW1252" s="38"/>
      <c r="DX1252" s="38"/>
      <c r="DY1252" s="38"/>
      <c r="DZ1252" s="38"/>
      <c r="EA1252" s="38"/>
      <c r="EB1252" s="38"/>
      <c r="EC1252" s="38"/>
      <c r="ED1252" s="38"/>
      <c r="EE1252" s="38"/>
      <c r="EF1252" s="38"/>
      <c r="EG1252" s="38"/>
      <c r="EH1252" s="38"/>
      <c r="EI1252" s="38"/>
      <c r="EJ1252" s="38"/>
      <c r="EK1252" s="38"/>
      <c r="EL1252" s="38"/>
      <c r="EM1252" s="38"/>
      <c r="EN1252" s="38"/>
      <c r="EO1252" s="38"/>
      <c r="EP1252" s="38"/>
      <c r="EQ1252" s="38"/>
      <c r="ER1252" s="38"/>
      <c r="ES1252" s="38"/>
      <c r="ET1252" s="38"/>
      <c r="EU1252" s="38"/>
      <c r="EV1252" s="38"/>
      <c r="EW1252" s="38"/>
      <c r="EX1252" s="38"/>
      <c r="EY1252" s="38"/>
      <c r="EZ1252" s="38"/>
      <c r="FA1252" s="38"/>
      <c r="FB1252" s="38"/>
      <c r="FC1252" s="38"/>
      <c r="FD1252" s="38"/>
      <c r="FE1252" s="38"/>
      <c r="FF1252" s="38"/>
      <c r="FG1252" s="38"/>
      <c r="FH1252" s="38"/>
      <c r="FI1252" s="38"/>
      <c r="FJ1252" s="38"/>
      <c r="FK1252" s="38"/>
      <c r="FL1252" s="38"/>
      <c r="FM1252" s="38"/>
      <c r="FN1252" s="38"/>
      <c r="FO1252" s="38"/>
      <c r="FP1252" s="38"/>
      <c r="FQ1252" s="38"/>
      <c r="FR1252" s="38"/>
      <c r="FS1252" s="38"/>
      <c r="FT1252" s="38"/>
      <c r="FU1252" s="38"/>
      <c r="FV1252" s="38"/>
      <c r="FW1252" s="38"/>
      <c r="FX1252" s="38"/>
      <c r="FY1252" s="38"/>
      <c r="FZ1252" s="38"/>
      <c r="GA1252" s="38"/>
      <c r="GB1252" s="38"/>
      <c r="GC1252" s="38"/>
      <c r="GD1252" s="38"/>
      <c r="GE1252" s="39"/>
    </row>
    <row r="1253" spans="1:187" s="25" customFormat="1" ht="20.149999999999999" customHeight="1" x14ac:dyDescent="0.35">
      <c r="A1253" s="203">
        <f t="shared" ref="A1253" si="989">A1251+1</f>
        <v>619</v>
      </c>
      <c r="B1253" s="205" t="str">
        <f ca="1">HYPERLINK("#"&amp;"PAINEL!"&amp;ADDRESS(ROW(PAINEL!$B$40)+$A1253,2),TRIM(INDIRECT("PAINEL!"&amp;ADDRESS(ROW(PAINEL!$B$40)+$A1253,COLUMN(LANÇAMENTOS!C1249)))))</f>
        <v/>
      </c>
      <c r="C1253" s="207" t="str">
        <f ca="1">TRIM(INDIRECT("PAINEL!"&amp;ADDRESS(ROW(PAINEL!$B$40)+$A1253,COLUMN(LANÇAMENTOS!E1249))))</f>
        <v/>
      </c>
      <c r="D1253" s="207" t="str">
        <f ca="1">TRIM(INDIRECT("PAINEL!"&amp;ADDRESS(ROW(PAINEL!$B$40)+$A1253,COLUMN(LANÇAMENTOS!K1249))))</f>
        <v/>
      </c>
      <c r="E1253" s="209"/>
      <c r="F1253" s="201" t="str">
        <f t="shared" ref="F1253" ca="1" si="990">IF(B1253&lt;&gt;"",E1253+SUM(H1253:GE1253)-SUM(H1254:GE1254),"")</f>
        <v/>
      </c>
      <c r="G1253" s="29" t="s">
        <v>43</v>
      </c>
      <c r="H1253" s="40"/>
      <c r="I1253" s="40"/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  <c r="CH1253" s="40"/>
      <c r="CI1253" s="40"/>
      <c r="CJ1253" s="40"/>
      <c r="CK1253" s="40"/>
      <c r="CL1253" s="40"/>
      <c r="CM1253" s="40"/>
      <c r="CN1253" s="40"/>
      <c r="CO1253" s="40"/>
      <c r="CP1253" s="40"/>
      <c r="CQ1253" s="40"/>
      <c r="CR1253" s="40"/>
      <c r="CS1253" s="40"/>
      <c r="CT1253" s="40"/>
      <c r="CU1253" s="40"/>
      <c r="CV1253" s="40"/>
      <c r="CW1253" s="40"/>
      <c r="CX1253" s="40"/>
      <c r="CY1253" s="40"/>
      <c r="CZ1253" s="40"/>
      <c r="DA1253" s="40"/>
      <c r="DB1253" s="40"/>
      <c r="DC1253" s="40"/>
      <c r="DD1253" s="40"/>
      <c r="DE1253" s="40"/>
      <c r="DF1253" s="40"/>
      <c r="DG1253" s="40"/>
      <c r="DH1253" s="40"/>
      <c r="DI1253" s="40"/>
      <c r="DJ1253" s="40"/>
      <c r="DK1253" s="40"/>
      <c r="DL1253" s="40"/>
      <c r="DM1253" s="40"/>
      <c r="DN1253" s="40"/>
      <c r="DO1253" s="40"/>
      <c r="DP1253" s="40"/>
      <c r="DQ1253" s="40"/>
      <c r="DR1253" s="40"/>
      <c r="DS1253" s="40"/>
      <c r="DT1253" s="40"/>
      <c r="DU1253" s="40"/>
      <c r="DV1253" s="40"/>
      <c r="DW1253" s="40"/>
      <c r="DX1253" s="40"/>
      <c r="DY1253" s="40"/>
      <c r="DZ1253" s="40"/>
      <c r="EA1253" s="40"/>
      <c r="EB1253" s="40"/>
      <c r="EC1253" s="40"/>
      <c r="ED1253" s="40"/>
      <c r="EE1253" s="40"/>
      <c r="EF1253" s="40"/>
      <c r="EG1253" s="40"/>
      <c r="EH1253" s="40"/>
      <c r="EI1253" s="40"/>
      <c r="EJ1253" s="40"/>
      <c r="EK1253" s="40"/>
      <c r="EL1253" s="40"/>
      <c r="EM1253" s="40"/>
      <c r="EN1253" s="40"/>
      <c r="EO1253" s="40"/>
      <c r="EP1253" s="40"/>
      <c r="EQ1253" s="40"/>
      <c r="ER1253" s="40"/>
      <c r="ES1253" s="40"/>
      <c r="ET1253" s="40"/>
      <c r="EU1253" s="40"/>
      <c r="EV1253" s="40"/>
      <c r="EW1253" s="40"/>
      <c r="EX1253" s="40"/>
      <c r="EY1253" s="40"/>
      <c r="EZ1253" s="40"/>
      <c r="FA1253" s="40"/>
      <c r="FB1253" s="40"/>
      <c r="FC1253" s="40"/>
      <c r="FD1253" s="40"/>
      <c r="FE1253" s="40"/>
      <c r="FF1253" s="40"/>
      <c r="FG1253" s="40"/>
      <c r="FH1253" s="40"/>
      <c r="FI1253" s="40"/>
      <c r="FJ1253" s="40"/>
      <c r="FK1253" s="40"/>
      <c r="FL1253" s="40"/>
      <c r="FM1253" s="40"/>
      <c r="FN1253" s="40"/>
      <c r="FO1253" s="40"/>
      <c r="FP1253" s="40"/>
      <c r="FQ1253" s="40"/>
      <c r="FR1253" s="40"/>
      <c r="FS1253" s="40"/>
      <c r="FT1253" s="40"/>
      <c r="FU1253" s="40"/>
      <c r="FV1253" s="40"/>
      <c r="FW1253" s="40"/>
      <c r="FX1253" s="40"/>
      <c r="FY1253" s="40"/>
      <c r="FZ1253" s="40"/>
      <c r="GA1253" s="40"/>
      <c r="GB1253" s="40"/>
      <c r="GC1253" s="40"/>
      <c r="GD1253" s="40"/>
      <c r="GE1253" s="41"/>
    </row>
    <row r="1254" spans="1:187" s="25" customFormat="1" ht="20.149999999999999" customHeight="1" x14ac:dyDescent="0.35">
      <c r="A1254" s="204"/>
      <c r="B1254" s="206"/>
      <c r="C1254" s="208"/>
      <c r="D1254" s="208"/>
      <c r="E1254" s="210"/>
      <c r="F1254" s="202"/>
      <c r="G1254" s="26" t="s">
        <v>44</v>
      </c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F1254" s="35"/>
      <c r="AG1254" s="35"/>
      <c r="AH1254" s="35"/>
      <c r="AI1254" s="35"/>
      <c r="AJ1254" s="35"/>
      <c r="AK1254" s="35"/>
      <c r="AL1254" s="35"/>
      <c r="AM1254" s="35"/>
      <c r="AN1254" s="35"/>
      <c r="AO1254" s="35"/>
      <c r="AP1254" s="35"/>
      <c r="AQ1254" s="35"/>
      <c r="AR1254" s="35"/>
      <c r="AS1254" s="35"/>
      <c r="AT1254" s="35"/>
      <c r="AU1254" s="35"/>
      <c r="AV1254" s="35"/>
      <c r="AW1254" s="35"/>
      <c r="AX1254" s="35"/>
      <c r="AY1254" s="35"/>
      <c r="AZ1254" s="35"/>
      <c r="BA1254" s="35"/>
      <c r="BB1254" s="35"/>
      <c r="BC1254" s="35"/>
      <c r="BD1254" s="35"/>
      <c r="BE1254" s="35"/>
      <c r="BF1254" s="35"/>
      <c r="BG1254" s="35"/>
      <c r="BH1254" s="35"/>
      <c r="BI1254" s="35"/>
      <c r="BJ1254" s="35"/>
      <c r="BK1254" s="35"/>
      <c r="BL1254" s="35"/>
      <c r="BM1254" s="35"/>
      <c r="BN1254" s="35"/>
      <c r="BO1254" s="35"/>
      <c r="BP1254" s="35"/>
      <c r="BQ1254" s="35"/>
      <c r="BR1254" s="35"/>
      <c r="BS1254" s="35"/>
      <c r="BT1254" s="35"/>
      <c r="BU1254" s="35"/>
      <c r="BV1254" s="35"/>
      <c r="BW1254" s="35"/>
      <c r="BX1254" s="35"/>
      <c r="BY1254" s="35"/>
      <c r="BZ1254" s="35"/>
      <c r="CA1254" s="35"/>
      <c r="CB1254" s="35"/>
      <c r="CC1254" s="35"/>
      <c r="CD1254" s="35"/>
      <c r="CE1254" s="35"/>
      <c r="CF1254" s="35"/>
      <c r="CG1254" s="35"/>
      <c r="CH1254" s="35"/>
      <c r="CI1254" s="35"/>
      <c r="CJ1254" s="35"/>
      <c r="CK1254" s="35"/>
      <c r="CL1254" s="35"/>
      <c r="CM1254" s="35"/>
      <c r="CN1254" s="35"/>
      <c r="CO1254" s="35"/>
      <c r="CP1254" s="35"/>
      <c r="CQ1254" s="35"/>
      <c r="CR1254" s="35"/>
      <c r="CS1254" s="35"/>
      <c r="CT1254" s="35"/>
      <c r="CU1254" s="35"/>
      <c r="CV1254" s="35"/>
      <c r="CW1254" s="35"/>
      <c r="CX1254" s="35"/>
      <c r="CY1254" s="35"/>
      <c r="CZ1254" s="35"/>
      <c r="DA1254" s="35"/>
      <c r="DB1254" s="35"/>
      <c r="DC1254" s="35"/>
      <c r="DD1254" s="35"/>
      <c r="DE1254" s="35"/>
      <c r="DF1254" s="35"/>
      <c r="DG1254" s="35"/>
      <c r="DH1254" s="35"/>
      <c r="DI1254" s="35"/>
      <c r="DJ1254" s="35"/>
      <c r="DK1254" s="35"/>
      <c r="DL1254" s="35"/>
      <c r="DM1254" s="35"/>
      <c r="DN1254" s="35"/>
      <c r="DO1254" s="35"/>
      <c r="DP1254" s="35"/>
      <c r="DQ1254" s="35"/>
      <c r="DR1254" s="35"/>
      <c r="DS1254" s="35"/>
      <c r="DT1254" s="35"/>
      <c r="DU1254" s="35"/>
      <c r="DV1254" s="35"/>
      <c r="DW1254" s="35"/>
      <c r="DX1254" s="35"/>
      <c r="DY1254" s="35"/>
      <c r="DZ1254" s="35"/>
      <c r="EA1254" s="35"/>
      <c r="EB1254" s="35"/>
      <c r="EC1254" s="35"/>
      <c r="ED1254" s="35"/>
      <c r="EE1254" s="35"/>
      <c r="EF1254" s="35"/>
      <c r="EG1254" s="35"/>
      <c r="EH1254" s="35"/>
      <c r="EI1254" s="35"/>
      <c r="EJ1254" s="35"/>
      <c r="EK1254" s="35"/>
      <c r="EL1254" s="35"/>
      <c r="EM1254" s="35"/>
      <c r="EN1254" s="35"/>
      <c r="EO1254" s="35"/>
      <c r="EP1254" s="35"/>
      <c r="EQ1254" s="35"/>
      <c r="ER1254" s="35"/>
      <c r="ES1254" s="35"/>
      <c r="ET1254" s="35"/>
      <c r="EU1254" s="35"/>
      <c r="EV1254" s="35"/>
      <c r="EW1254" s="35"/>
      <c r="EX1254" s="35"/>
      <c r="EY1254" s="35"/>
      <c r="EZ1254" s="35"/>
      <c r="FA1254" s="35"/>
      <c r="FB1254" s="35"/>
      <c r="FC1254" s="35"/>
      <c r="FD1254" s="35"/>
      <c r="FE1254" s="35"/>
      <c r="FF1254" s="35"/>
      <c r="FG1254" s="35"/>
      <c r="FH1254" s="35"/>
      <c r="FI1254" s="35"/>
      <c r="FJ1254" s="35"/>
      <c r="FK1254" s="35"/>
      <c r="FL1254" s="35"/>
      <c r="FM1254" s="35"/>
      <c r="FN1254" s="35"/>
      <c r="FO1254" s="35"/>
      <c r="FP1254" s="35"/>
      <c r="FQ1254" s="35"/>
      <c r="FR1254" s="35"/>
      <c r="FS1254" s="35"/>
      <c r="FT1254" s="35"/>
      <c r="FU1254" s="35"/>
      <c r="FV1254" s="35"/>
      <c r="FW1254" s="35"/>
      <c r="FX1254" s="35"/>
      <c r="FY1254" s="35"/>
      <c r="FZ1254" s="35"/>
      <c r="GA1254" s="35"/>
      <c r="GB1254" s="35"/>
      <c r="GC1254" s="35"/>
      <c r="GD1254" s="35"/>
      <c r="GE1254" s="42"/>
    </row>
    <row r="1255" spans="1:187" s="25" customFormat="1" ht="20.149999999999999" customHeight="1" x14ac:dyDescent="0.35">
      <c r="A1255" s="211">
        <f t="shared" si="981"/>
        <v>620</v>
      </c>
      <c r="B1255" s="213" t="str">
        <f ca="1">HYPERLINK("#"&amp;"PAINEL!"&amp;ADDRESS(ROW(PAINEL!$B$40)+$A1255,2),TRIM(INDIRECT("PAINEL!"&amp;ADDRESS(ROW(PAINEL!$B$40)+$A1255,COLUMN(LANÇAMENTOS!C1251)))))</f>
        <v/>
      </c>
      <c r="C1255" s="215" t="str">
        <f ca="1">TRIM(INDIRECT("PAINEL!"&amp;ADDRESS(ROW(PAINEL!$B$40)+$A1255,COLUMN(LANÇAMENTOS!E1251))))</f>
        <v/>
      </c>
      <c r="D1255" s="215" t="str">
        <f ca="1">TRIM(INDIRECT("PAINEL!"&amp;ADDRESS(ROW(PAINEL!$B$40)+$A1255,COLUMN(LANÇAMENTOS!K1251))))</f>
        <v/>
      </c>
      <c r="E1255" s="217"/>
      <c r="F1255" s="199" t="str">
        <f t="shared" ref="F1255" ca="1" si="991">IF(B1255&lt;&gt;"",E1255+SUM(H1255:GE1255)-SUM(H1256:GE1256),"")</f>
        <v/>
      </c>
      <c r="G1255" s="27" t="s">
        <v>43</v>
      </c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F1255" s="36"/>
      <c r="AG1255" s="36"/>
      <c r="AH1255" s="36"/>
      <c r="AI1255" s="36"/>
      <c r="AJ1255" s="36"/>
      <c r="AK1255" s="36"/>
      <c r="AL1255" s="36"/>
      <c r="AM1255" s="36"/>
      <c r="AN1255" s="36"/>
      <c r="AO1255" s="36"/>
      <c r="AP1255" s="36"/>
      <c r="AQ1255" s="36"/>
      <c r="AR1255" s="36"/>
      <c r="AS1255" s="36"/>
      <c r="AT1255" s="36"/>
      <c r="AU1255" s="36"/>
      <c r="AV1255" s="36"/>
      <c r="AW1255" s="36"/>
      <c r="AX1255" s="36"/>
      <c r="AY1255" s="36"/>
      <c r="AZ1255" s="36"/>
      <c r="BA1255" s="36"/>
      <c r="BB1255" s="36"/>
      <c r="BC1255" s="36"/>
      <c r="BD1255" s="36"/>
      <c r="BE1255" s="36"/>
      <c r="BF1255" s="36"/>
      <c r="BG1255" s="36"/>
      <c r="BH1255" s="36"/>
      <c r="BI1255" s="36"/>
      <c r="BJ1255" s="36"/>
      <c r="BK1255" s="36"/>
      <c r="BL1255" s="36"/>
      <c r="BM1255" s="36"/>
      <c r="BN1255" s="36"/>
      <c r="BO1255" s="36"/>
      <c r="BP1255" s="36"/>
      <c r="BQ1255" s="36"/>
      <c r="BR1255" s="36"/>
      <c r="BS1255" s="36"/>
      <c r="BT1255" s="36"/>
      <c r="BU1255" s="36"/>
      <c r="BV1255" s="36"/>
      <c r="BW1255" s="36"/>
      <c r="BX1255" s="36"/>
      <c r="BY1255" s="36"/>
      <c r="BZ1255" s="36"/>
      <c r="CA1255" s="36"/>
      <c r="CB1255" s="36"/>
      <c r="CC1255" s="36"/>
      <c r="CD1255" s="36"/>
      <c r="CE1255" s="36"/>
      <c r="CF1255" s="36"/>
      <c r="CG1255" s="36"/>
      <c r="CH1255" s="36"/>
      <c r="CI1255" s="36"/>
      <c r="CJ1255" s="36"/>
      <c r="CK1255" s="36"/>
      <c r="CL1255" s="36"/>
      <c r="CM1255" s="36"/>
      <c r="CN1255" s="36"/>
      <c r="CO1255" s="36"/>
      <c r="CP1255" s="36"/>
      <c r="CQ1255" s="36"/>
      <c r="CR1255" s="36"/>
      <c r="CS1255" s="36"/>
      <c r="CT1255" s="36"/>
      <c r="CU1255" s="36"/>
      <c r="CV1255" s="36"/>
      <c r="CW1255" s="36"/>
      <c r="CX1255" s="36"/>
      <c r="CY1255" s="36"/>
      <c r="CZ1255" s="36"/>
      <c r="DA1255" s="36"/>
      <c r="DB1255" s="36"/>
      <c r="DC1255" s="36"/>
      <c r="DD1255" s="36"/>
      <c r="DE1255" s="36"/>
      <c r="DF1255" s="36"/>
      <c r="DG1255" s="36"/>
      <c r="DH1255" s="36"/>
      <c r="DI1255" s="36"/>
      <c r="DJ1255" s="36"/>
      <c r="DK1255" s="36"/>
      <c r="DL1255" s="36"/>
      <c r="DM1255" s="36"/>
      <c r="DN1255" s="36"/>
      <c r="DO1255" s="36"/>
      <c r="DP1255" s="36"/>
      <c r="DQ1255" s="36"/>
      <c r="DR1255" s="36"/>
      <c r="DS1255" s="36"/>
      <c r="DT1255" s="36"/>
      <c r="DU1255" s="36"/>
      <c r="DV1255" s="36"/>
      <c r="DW1255" s="36"/>
      <c r="DX1255" s="36"/>
      <c r="DY1255" s="36"/>
      <c r="DZ1255" s="36"/>
      <c r="EA1255" s="36"/>
      <c r="EB1255" s="36"/>
      <c r="EC1255" s="36"/>
      <c r="ED1255" s="36"/>
      <c r="EE1255" s="36"/>
      <c r="EF1255" s="36"/>
      <c r="EG1255" s="36"/>
      <c r="EH1255" s="36"/>
      <c r="EI1255" s="36"/>
      <c r="EJ1255" s="36"/>
      <c r="EK1255" s="36"/>
      <c r="EL1255" s="36"/>
      <c r="EM1255" s="36"/>
      <c r="EN1255" s="36"/>
      <c r="EO1255" s="36"/>
      <c r="EP1255" s="36"/>
      <c r="EQ1255" s="36"/>
      <c r="ER1255" s="36"/>
      <c r="ES1255" s="36"/>
      <c r="ET1255" s="36"/>
      <c r="EU1255" s="36"/>
      <c r="EV1255" s="36"/>
      <c r="EW1255" s="36"/>
      <c r="EX1255" s="36"/>
      <c r="EY1255" s="36"/>
      <c r="EZ1255" s="36"/>
      <c r="FA1255" s="36"/>
      <c r="FB1255" s="36"/>
      <c r="FC1255" s="36"/>
      <c r="FD1255" s="36"/>
      <c r="FE1255" s="36"/>
      <c r="FF1255" s="36"/>
      <c r="FG1255" s="36"/>
      <c r="FH1255" s="36"/>
      <c r="FI1255" s="36"/>
      <c r="FJ1255" s="36"/>
      <c r="FK1255" s="36"/>
      <c r="FL1255" s="36"/>
      <c r="FM1255" s="36"/>
      <c r="FN1255" s="36"/>
      <c r="FO1255" s="36"/>
      <c r="FP1255" s="36"/>
      <c r="FQ1255" s="36"/>
      <c r="FR1255" s="36"/>
      <c r="FS1255" s="36"/>
      <c r="FT1255" s="36"/>
      <c r="FU1255" s="36"/>
      <c r="FV1255" s="36"/>
      <c r="FW1255" s="36"/>
      <c r="FX1255" s="36"/>
      <c r="FY1255" s="36"/>
      <c r="FZ1255" s="36"/>
      <c r="GA1255" s="36"/>
      <c r="GB1255" s="36"/>
      <c r="GC1255" s="36"/>
      <c r="GD1255" s="36"/>
      <c r="GE1255" s="37"/>
    </row>
    <row r="1256" spans="1:187" s="25" customFormat="1" ht="20.149999999999999" customHeight="1" x14ac:dyDescent="0.35">
      <c r="A1256" s="212"/>
      <c r="B1256" s="214"/>
      <c r="C1256" s="216"/>
      <c r="D1256" s="216"/>
      <c r="E1256" s="218"/>
      <c r="F1256" s="200"/>
      <c r="G1256" s="28" t="s">
        <v>44</v>
      </c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38"/>
      <c r="AI1256" s="38"/>
      <c r="AJ1256" s="38"/>
      <c r="AK1256" s="38"/>
      <c r="AL1256" s="38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  <c r="BF1256" s="38"/>
      <c r="BG1256" s="38"/>
      <c r="BH1256" s="38"/>
      <c r="BI1256" s="38"/>
      <c r="BJ1256" s="38"/>
      <c r="BK1256" s="38"/>
      <c r="BL1256" s="38"/>
      <c r="BM1256" s="38"/>
      <c r="BN1256" s="38"/>
      <c r="BO1256" s="38"/>
      <c r="BP1256" s="38"/>
      <c r="BQ1256" s="38"/>
      <c r="BR1256" s="38"/>
      <c r="BS1256" s="38"/>
      <c r="BT1256" s="38"/>
      <c r="BU1256" s="38"/>
      <c r="BV1256" s="38"/>
      <c r="BW1256" s="38"/>
      <c r="BX1256" s="38"/>
      <c r="BY1256" s="38"/>
      <c r="BZ1256" s="38"/>
      <c r="CA1256" s="38"/>
      <c r="CB1256" s="38"/>
      <c r="CC1256" s="38"/>
      <c r="CD1256" s="38"/>
      <c r="CE1256" s="38"/>
      <c r="CF1256" s="38"/>
      <c r="CG1256" s="38"/>
      <c r="CH1256" s="38"/>
      <c r="CI1256" s="38"/>
      <c r="CJ1256" s="38"/>
      <c r="CK1256" s="38"/>
      <c r="CL1256" s="38"/>
      <c r="CM1256" s="38"/>
      <c r="CN1256" s="38"/>
      <c r="CO1256" s="38"/>
      <c r="CP1256" s="38"/>
      <c r="CQ1256" s="38"/>
      <c r="CR1256" s="38"/>
      <c r="CS1256" s="38"/>
      <c r="CT1256" s="38"/>
      <c r="CU1256" s="38"/>
      <c r="CV1256" s="38"/>
      <c r="CW1256" s="38"/>
      <c r="CX1256" s="38"/>
      <c r="CY1256" s="38"/>
      <c r="CZ1256" s="38"/>
      <c r="DA1256" s="38"/>
      <c r="DB1256" s="38"/>
      <c r="DC1256" s="38"/>
      <c r="DD1256" s="38"/>
      <c r="DE1256" s="38"/>
      <c r="DF1256" s="38"/>
      <c r="DG1256" s="38"/>
      <c r="DH1256" s="38"/>
      <c r="DI1256" s="38"/>
      <c r="DJ1256" s="38"/>
      <c r="DK1256" s="38"/>
      <c r="DL1256" s="38"/>
      <c r="DM1256" s="38"/>
      <c r="DN1256" s="38"/>
      <c r="DO1256" s="38"/>
      <c r="DP1256" s="38"/>
      <c r="DQ1256" s="38"/>
      <c r="DR1256" s="38"/>
      <c r="DS1256" s="38"/>
      <c r="DT1256" s="38"/>
      <c r="DU1256" s="38"/>
      <c r="DV1256" s="38"/>
      <c r="DW1256" s="38"/>
      <c r="DX1256" s="38"/>
      <c r="DY1256" s="38"/>
      <c r="DZ1256" s="38"/>
      <c r="EA1256" s="38"/>
      <c r="EB1256" s="38"/>
      <c r="EC1256" s="38"/>
      <c r="ED1256" s="38"/>
      <c r="EE1256" s="38"/>
      <c r="EF1256" s="38"/>
      <c r="EG1256" s="38"/>
      <c r="EH1256" s="38"/>
      <c r="EI1256" s="38"/>
      <c r="EJ1256" s="38"/>
      <c r="EK1256" s="38"/>
      <c r="EL1256" s="38"/>
      <c r="EM1256" s="38"/>
      <c r="EN1256" s="38"/>
      <c r="EO1256" s="38"/>
      <c r="EP1256" s="38"/>
      <c r="EQ1256" s="38"/>
      <c r="ER1256" s="38"/>
      <c r="ES1256" s="38"/>
      <c r="ET1256" s="38"/>
      <c r="EU1256" s="38"/>
      <c r="EV1256" s="38"/>
      <c r="EW1256" s="38"/>
      <c r="EX1256" s="38"/>
      <c r="EY1256" s="38"/>
      <c r="EZ1256" s="38"/>
      <c r="FA1256" s="38"/>
      <c r="FB1256" s="38"/>
      <c r="FC1256" s="38"/>
      <c r="FD1256" s="38"/>
      <c r="FE1256" s="38"/>
      <c r="FF1256" s="38"/>
      <c r="FG1256" s="38"/>
      <c r="FH1256" s="38"/>
      <c r="FI1256" s="38"/>
      <c r="FJ1256" s="38"/>
      <c r="FK1256" s="38"/>
      <c r="FL1256" s="38"/>
      <c r="FM1256" s="38"/>
      <c r="FN1256" s="38"/>
      <c r="FO1256" s="38"/>
      <c r="FP1256" s="38"/>
      <c r="FQ1256" s="38"/>
      <c r="FR1256" s="38"/>
      <c r="FS1256" s="38"/>
      <c r="FT1256" s="38"/>
      <c r="FU1256" s="38"/>
      <c r="FV1256" s="38"/>
      <c r="FW1256" s="38"/>
      <c r="FX1256" s="38"/>
      <c r="FY1256" s="38"/>
      <c r="FZ1256" s="38"/>
      <c r="GA1256" s="38"/>
      <c r="GB1256" s="38"/>
      <c r="GC1256" s="38"/>
      <c r="GD1256" s="38"/>
      <c r="GE1256" s="39"/>
    </row>
    <row r="1257" spans="1:187" s="25" customFormat="1" ht="20.149999999999999" customHeight="1" x14ac:dyDescent="0.35">
      <c r="A1257" s="203">
        <f t="shared" ref="A1257" si="992">A1255+1</f>
        <v>621</v>
      </c>
      <c r="B1257" s="205" t="str">
        <f ca="1">HYPERLINK("#"&amp;"PAINEL!"&amp;ADDRESS(ROW(PAINEL!$B$40)+$A1257,2),TRIM(INDIRECT("PAINEL!"&amp;ADDRESS(ROW(PAINEL!$B$40)+$A1257,COLUMN(LANÇAMENTOS!C1253)))))</f>
        <v/>
      </c>
      <c r="C1257" s="207" t="str">
        <f ca="1">TRIM(INDIRECT("PAINEL!"&amp;ADDRESS(ROW(PAINEL!$B$40)+$A1257,COLUMN(LANÇAMENTOS!E1253))))</f>
        <v/>
      </c>
      <c r="D1257" s="207" t="str">
        <f ca="1">TRIM(INDIRECT("PAINEL!"&amp;ADDRESS(ROW(PAINEL!$B$40)+$A1257,COLUMN(LANÇAMENTOS!K1253))))</f>
        <v/>
      </c>
      <c r="E1257" s="209"/>
      <c r="F1257" s="201" t="str">
        <f t="shared" ref="F1257" ca="1" si="993">IF(B1257&lt;&gt;"",E1257+SUM(H1257:GE1257)-SUM(H1258:GE1258),"")</f>
        <v/>
      </c>
      <c r="G1257" s="29" t="s">
        <v>43</v>
      </c>
      <c r="H1257" s="40"/>
      <c r="I1257" s="40"/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  <c r="CH1257" s="40"/>
      <c r="CI1257" s="40"/>
      <c r="CJ1257" s="40"/>
      <c r="CK1257" s="40"/>
      <c r="CL1257" s="40"/>
      <c r="CM1257" s="40"/>
      <c r="CN1257" s="40"/>
      <c r="CO1257" s="40"/>
      <c r="CP1257" s="40"/>
      <c r="CQ1257" s="40"/>
      <c r="CR1257" s="40"/>
      <c r="CS1257" s="40"/>
      <c r="CT1257" s="40"/>
      <c r="CU1257" s="40"/>
      <c r="CV1257" s="40"/>
      <c r="CW1257" s="40"/>
      <c r="CX1257" s="40"/>
      <c r="CY1257" s="40"/>
      <c r="CZ1257" s="40"/>
      <c r="DA1257" s="40"/>
      <c r="DB1257" s="40"/>
      <c r="DC1257" s="40"/>
      <c r="DD1257" s="40"/>
      <c r="DE1257" s="40"/>
      <c r="DF1257" s="40"/>
      <c r="DG1257" s="40"/>
      <c r="DH1257" s="40"/>
      <c r="DI1257" s="40"/>
      <c r="DJ1257" s="40"/>
      <c r="DK1257" s="40"/>
      <c r="DL1257" s="40"/>
      <c r="DM1257" s="40"/>
      <c r="DN1257" s="40"/>
      <c r="DO1257" s="40"/>
      <c r="DP1257" s="40"/>
      <c r="DQ1257" s="40"/>
      <c r="DR1257" s="40"/>
      <c r="DS1257" s="40"/>
      <c r="DT1257" s="40"/>
      <c r="DU1257" s="40"/>
      <c r="DV1257" s="40"/>
      <c r="DW1257" s="40"/>
      <c r="DX1257" s="40"/>
      <c r="DY1257" s="40"/>
      <c r="DZ1257" s="40"/>
      <c r="EA1257" s="40"/>
      <c r="EB1257" s="40"/>
      <c r="EC1257" s="40"/>
      <c r="ED1257" s="40"/>
      <c r="EE1257" s="40"/>
      <c r="EF1257" s="40"/>
      <c r="EG1257" s="40"/>
      <c r="EH1257" s="40"/>
      <c r="EI1257" s="40"/>
      <c r="EJ1257" s="40"/>
      <c r="EK1257" s="40"/>
      <c r="EL1257" s="40"/>
      <c r="EM1257" s="40"/>
      <c r="EN1257" s="40"/>
      <c r="EO1257" s="40"/>
      <c r="EP1257" s="40"/>
      <c r="EQ1257" s="40"/>
      <c r="ER1257" s="40"/>
      <c r="ES1257" s="40"/>
      <c r="ET1257" s="40"/>
      <c r="EU1257" s="40"/>
      <c r="EV1257" s="40"/>
      <c r="EW1257" s="40"/>
      <c r="EX1257" s="40"/>
      <c r="EY1257" s="40"/>
      <c r="EZ1257" s="40"/>
      <c r="FA1257" s="40"/>
      <c r="FB1257" s="40"/>
      <c r="FC1257" s="40"/>
      <c r="FD1257" s="40"/>
      <c r="FE1257" s="40"/>
      <c r="FF1257" s="40"/>
      <c r="FG1257" s="40"/>
      <c r="FH1257" s="40"/>
      <c r="FI1257" s="40"/>
      <c r="FJ1257" s="40"/>
      <c r="FK1257" s="40"/>
      <c r="FL1257" s="40"/>
      <c r="FM1257" s="40"/>
      <c r="FN1257" s="40"/>
      <c r="FO1257" s="40"/>
      <c r="FP1257" s="40"/>
      <c r="FQ1257" s="40"/>
      <c r="FR1257" s="40"/>
      <c r="FS1257" s="40"/>
      <c r="FT1257" s="40"/>
      <c r="FU1257" s="40"/>
      <c r="FV1257" s="40"/>
      <c r="FW1257" s="40"/>
      <c r="FX1257" s="40"/>
      <c r="FY1257" s="40"/>
      <c r="FZ1257" s="40"/>
      <c r="GA1257" s="40"/>
      <c r="GB1257" s="40"/>
      <c r="GC1257" s="40"/>
      <c r="GD1257" s="40"/>
      <c r="GE1257" s="41"/>
    </row>
    <row r="1258" spans="1:187" s="25" customFormat="1" ht="20.149999999999999" customHeight="1" x14ac:dyDescent="0.35">
      <c r="A1258" s="204"/>
      <c r="B1258" s="206"/>
      <c r="C1258" s="208"/>
      <c r="D1258" s="208"/>
      <c r="E1258" s="210"/>
      <c r="F1258" s="202"/>
      <c r="G1258" s="26" t="s">
        <v>44</v>
      </c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F1258" s="35"/>
      <c r="AG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  <c r="AX1258" s="35"/>
      <c r="AY1258" s="35"/>
      <c r="AZ1258" s="35"/>
      <c r="BA1258" s="35"/>
      <c r="BB1258" s="35"/>
      <c r="BC1258" s="35"/>
      <c r="BD1258" s="35"/>
      <c r="BE1258" s="35"/>
      <c r="BF1258" s="35"/>
      <c r="BG1258" s="35"/>
      <c r="BH1258" s="35"/>
      <c r="BI1258" s="35"/>
      <c r="BJ1258" s="35"/>
      <c r="BK1258" s="35"/>
      <c r="BL1258" s="35"/>
      <c r="BM1258" s="35"/>
      <c r="BN1258" s="35"/>
      <c r="BO1258" s="35"/>
      <c r="BP1258" s="35"/>
      <c r="BQ1258" s="35"/>
      <c r="BR1258" s="35"/>
      <c r="BS1258" s="35"/>
      <c r="BT1258" s="35"/>
      <c r="BU1258" s="35"/>
      <c r="BV1258" s="35"/>
      <c r="BW1258" s="35"/>
      <c r="BX1258" s="35"/>
      <c r="BY1258" s="35"/>
      <c r="BZ1258" s="35"/>
      <c r="CA1258" s="35"/>
      <c r="CB1258" s="35"/>
      <c r="CC1258" s="35"/>
      <c r="CD1258" s="35"/>
      <c r="CE1258" s="35"/>
      <c r="CF1258" s="35"/>
      <c r="CG1258" s="35"/>
      <c r="CH1258" s="35"/>
      <c r="CI1258" s="35"/>
      <c r="CJ1258" s="35"/>
      <c r="CK1258" s="35"/>
      <c r="CL1258" s="35"/>
      <c r="CM1258" s="35"/>
      <c r="CN1258" s="35"/>
      <c r="CO1258" s="35"/>
      <c r="CP1258" s="35"/>
      <c r="CQ1258" s="35"/>
      <c r="CR1258" s="35"/>
      <c r="CS1258" s="35"/>
      <c r="CT1258" s="35"/>
      <c r="CU1258" s="35"/>
      <c r="CV1258" s="35"/>
      <c r="CW1258" s="35"/>
      <c r="CX1258" s="35"/>
      <c r="CY1258" s="35"/>
      <c r="CZ1258" s="35"/>
      <c r="DA1258" s="35"/>
      <c r="DB1258" s="35"/>
      <c r="DC1258" s="35"/>
      <c r="DD1258" s="35"/>
      <c r="DE1258" s="35"/>
      <c r="DF1258" s="35"/>
      <c r="DG1258" s="35"/>
      <c r="DH1258" s="35"/>
      <c r="DI1258" s="35"/>
      <c r="DJ1258" s="35"/>
      <c r="DK1258" s="35"/>
      <c r="DL1258" s="35"/>
      <c r="DM1258" s="35"/>
      <c r="DN1258" s="35"/>
      <c r="DO1258" s="35"/>
      <c r="DP1258" s="35"/>
      <c r="DQ1258" s="35"/>
      <c r="DR1258" s="35"/>
      <c r="DS1258" s="35"/>
      <c r="DT1258" s="35"/>
      <c r="DU1258" s="35"/>
      <c r="DV1258" s="35"/>
      <c r="DW1258" s="35"/>
      <c r="DX1258" s="35"/>
      <c r="DY1258" s="35"/>
      <c r="DZ1258" s="35"/>
      <c r="EA1258" s="35"/>
      <c r="EB1258" s="35"/>
      <c r="EC1258" s="35"/>
      <c r="ED1258" s="35"/>
      <c r="EE1258" s="35"/>
      <c r="EF1258" s="35"/>
      <c r="EG1258" s="35"/>
      <c r="EH1258" s="35"/>
      <c r="EI1258" s="35"/>
      <c r="EJ1258" s="35"/>
      <c r="EK1258" s="35"/>
      <c r="EL1258" s="35"/>
      <c r="EM1258" s="35"/>
      <c r="EN1258" s="35"/>
      <c r="EO1258" s="35"/>
      <c r="EP1258" s="35"/>
      <c r="EQ1258" s="35"/>
      <c r="ER1258" s="35"/>
      <c r="ES1258" s="35"/>
      <c r="ET1258" s="35"/>
      <c r="EU1258" s="35"/>
      <c r="EV1258" s="35"/>
      <c r="EW1258" s="35"/>
      <c r="EX1258" s="35"/>
      <c r="EY1258" s="35"/>
      <c r="EZ1258" s="35"/>
      <c r="FA1258" s="35"/>
      <c r="FB1258" s="35"/>
      <c r="FC1258" s="35"/>
      <c r="FD1258" s="35"/>
      <c r="FE1258" s="35"/>
      <c r="FF1258" s="35"/>
      <c r="FG1258" s="35"/>
      <c r="FH1258" s="35"/>
      <c r="FI1258" s="35"/>
      <c r="FJ1258" s="35"/>
      <c r="FK1258" s="35"/>
      <c r="FL1258" s="35"/>
      <c r="FM1258" s="35"/>
      <c r="FN1258" s="35"/>
      <c r="FO1258" s="35"/>
      <c r="FP1258" s="35"/>
      <c r="FQ1258" s="35"/>
      <c r="FR1258" s="35"/>
      <c r="FS1258" s="35"/>
      <c r="FT1258" s="35"/>
      <c r="FU1258" s="35"/>
      <c r="FV1258" s="35"/>
      <c r="FW1258" s="35"/>
      <c r="FX1258" s="35"/>
      <c r="FY1258" s="35"/>
      <c r="FZ1258" s="35"/>
      <c r="GA1258" s="35"/>
      <c r="GB1258" s="35"/>
      <c r="GC1258" s="35"/>
      <c r="GD1258" s="35"/>
      <c r="GE1258" s="42"/>
    </row>
    <row r="1259" spans="1:187" s="25" customFormat="1" ht="20.149999999999999" customHeight="1" x14ac:dyDescent="0.35">
      <c r="A1259" s="211">
        <f t="shared" si="981"/>
        <v>622</v>
      </c>
      <c r="B1259" s="213" t="str">
        <f ca="1">HYPERLINK("#"&amp;"PAINEL!"&amp;ADDRESS(ROW(PAINEL!$B$40)+$A1259,2),TRIM(INDIRECT("PAINEL!"&amp;ADDRESS(ROW(PAINEL!$B$40)+$A1259,COLUMN(LANÇAMENTOS!C1255)))))</f>
        <v/>
      </c>
      <c r="C1259" s="215" t="str">
        <f ca="1">TRIM(INDIRECT("PAINEL!"&amp;ADDRESS(ROW(PAINEL!$B$40)+$A1259,COLUMN(LANÇAMENTOS!E1255))))</f>
        <v/>
      </c>
      <c r="D1259" s="215" t="str">
        <f ca="1">TRIM(INDIRECT("PAINEL!"&amp;ADDRESS(ROW(PAINEL!$B$40)+$A1259,COLUMN(LANÇAMENTOS!K1255))))</f>
        <v/>
      </c>
      <c r="E1259" s="217"/>
      <c r="F1259" s="199" t="str">
        <f t="shared" ref="F1259" ca="1" si="994">IF(B1259&lt;&gt;"",E1259+SUM(H1259:GE1259)-SUM(H1260:GE1260),"")</f>
        <v/>
      </c>
      <c r="G1259" s="27" t="s">
        <v>43</v>
      </c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F1259" s="36"/>
      <c r="AG1259" s="36"/>
      <c r="AH1259" s="36"/>
      <c r="AI1259" s="36"/>
      <c r="AJ1259" s="36"/>
      <c r="AK1259" s="36"/>
      <c r="AL1259" s="36"/>
      <c r="AM1259" s="36"/>
      <c r="AN1259" s="36"/>
      <c r="AO1259" s="36"/>
      <c r="AP1259" s="36"/>
      <c r="AQ1259" s="36"/>
      <c r="AR1259" s="36"/>
      <c r="AS1259" s="36"/>
      <c r="AT1259" s="36"/>
      <c r="AU1259" s="36"/>
      <c r="AV1259" s="36"/>
      <c r="AW1259" s="36"/>
      <c r="AX1259" s="36"/>
      <c r="AY1259" s="36"/>
      <c r="AZ1259" s="36"/>
      <c r="BA1259" s="36"/>
      <c r="BB1259" s="36"/>
      <c r="BC1259" s="36"/>
      <c r="BD1259" s="36"/>
      <c r="BE1259" s="36"/>
      <c r="BF1259" s="36"/>
      <c r="BG1259" s="36"/>
      <c r="BH1259" s="36"/>
      <c r="BI1259" s="36"/>
      <c r="BJ1259" s="36"/>
      <c r="BK1259" s="36"/>
      <c r="BL1259" s="36"/>
      <c r="BM1259" s="36"/>
      <c r="BN1259" s="36"/>
      <c r="BO1259" s="36"/>
      <c r="BP1259" s="36"/>
      <c r="BQ1259" s="36"/>
      <c r="BR1259" s="36"/>
      <c r="BS1259" s="36"/>
      <c r="BT1259" s="36"/>
      <c r="BU1259" s="36"/>
      <c r="BV1259" s="36"/>
      <c r="BW1259" s="36"/>
      <c r="BX1259" s="36"/>
      <c r="BY1259" s="36"/>
      <c r="BZ1259" s="36"/>
      <c r="CA1259" s="36"/>
      <c r="CB1259" s="36"/>
      <c r="CC1259" s="36"/>
      <c r="CD1259" s="36"/>
      <c r="CE1259" s="36"/>
      <c r="CF1259" s="36"/>
      <c r="CG1259" s="36"/>
      <c r="CH1259" s="36"/>
      <c r="CI1259" s="36"/>
      <c r="CJ1259" s="36"/>
      <c r="CK1259" s="36"/>
      <c r="CL1259" s="36"/>
      <c r="CM1259" s="36"/>
      <c r="CN1259" s="36"/>
      <c r="CO1259" s="36"/>
      <c r="CP1259" s="36"/>
      <c r="CQ1259" s="36"/>
      <c r="CR1259" s="36"/>
      <c r="CS1259" s="36"/>
      <c r="CT1259" s="36"/>
      <c r="CU1259" s="36"/>
      <c r="CV1259" s="36"/>
      <c r="CW1259" s="36"/>
      <c r="CX1259" s="36"/>
      <c r="CY1259" s="36"/>
      <c r="CZ1259" s="36"/>
      <c r="DA1259" s="36"/>
      <c r="DB1259" s="36"/>
      <c r="DC1259" s="36"/>
      <c r="DD1259" s="36"/>
      <c r="DE1259" s="36"/>
      <c r="DF1259" s="36"/>
      <c r="DG1259" s="36"/>
      <c r="DH1259" s="36"/>
      <c r="DI1259" s="36"/>
      <c r="DJ1259" s="36"/>
      <c r="DK1259" s="36"/>
      <c r="DL1259" s="36"/>
      <c r="DM1259" s="36"/>
      <c r="DN1259" s="36"/>
      <c r="DO1259" s="36"/>
      <c r="DP1259" s="36"/>
      <c r="DQ1259" s="36"/>
      <c r="DR1259" s="36"/>
      <c r="DS1259" s="36"/>
      <c r="DT1259" s="36"/>
      <c r="DU1259" s="36"/>
      <c r="DV1259" s="36"/>
      <c r="DW1259" s="36"/>
      <c r="DX1259" s="36"/>
      <c r="DY1259" s="36"/>
      <c r="DZ1259" s="36"/>
      <c r="EA1259" s="36"/>
      <c r="EB1259" s="36"/>
      <c r="EC1259" s="36"/>
      <c r="ED1259" s="36"/>
      <c r="EE1259" s="36"/>
      <c r="EF1259" s="36"/>
      <c r="EG1259" s="36"/>
      <c r="EH1259" s="36"/>
      <c r="EI1259" s="36"/>
      <c r="EJ1259" s="36"/>
      <c r="EK1259" s="36"/>
      <c r="EL1259" s="36"/>
      <c r="EM1259" s="36"/>
      <c r="EN1259" s="36"/>
      <c r="EO1259" s="36"/>
      <c r="EP1259" s="36"/>
      <c r="EQ1259" s="36"/>
      <c r="ER1259" s="36"/>
      <c r="ES1259" s="36"/>
      <c r="ET1259" s="36"/>
      <c r="EU1259" s="36"/>
      <c r="EV1259" s="36"/>
      <c r="EW1259" s="36"/>
      <c r="EX1259" s="36"/>
      <c r="EY1259" s="36"/>
      <c r="EZ1259" s="36"/>
      <c r="FA1259" s="36"/>
      <c r="FB1259" s="36"/>
      <c r="FC1259" s="36"/>
      <c r="FD1259" s="36"/>
      <c r="FE1259" s="36"/>
      <c r="FF1259" s="36"/>
      <c r="FG1259" s="36"/>
      <c r="FH1259" s="36"/>
      <c r="FI1259" s="36"/>
      <c r="FJ1259" s="36"/>
      <c r="FK1259" s="36"/>
      <c r="FL1259" s="36"/>
      <c r="FM1259" s="36"/>
      <c r="FN1259" s="36"/>
      <c r="FO1259" s="36"/>
      <c r="FP1259" s="36"/>
      <c r="FQ1259" s="36"/>
      <c r="FR1259" s="36"/>
      <c r="FS1259" s="36"/>
      <c r="FT1259" s="36"/>
      <c r="FU1259" s="36"/>
      <c r="FV1259" s="36"/>
      <c r="FW1259" s="36"/>
      <c r="FX1259" s="36"/>
      <c r="FY1259" s="36"/>
      <c r="FZ1259" s="36"/>
      <c r="GA1259" s="36"/>
      <c r="GB1259" s="36"/>
      <c r="GC1259" s="36"/>
      <c r="GD1259" s="36"/>
      <c r="GE1259" s="37"/>
    </row>
    <row r="1260" spans="1:187" s="25" customFormat="1" ht="20.149999999999999" customHeight="1" x14ac:dyDescent="0.35">
      <c r="A1260" s="212"/>
      <c r="B1260" s="214"/>
      <c r="C1260" s="216"/>
      <c r="D1260" s="216"/>
      <c r="E1260" s="218"/>
      <c r="F1260" s="200"/>
      <c r="G1260" s="28" t="s">
        <v>44</v>
      </c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38"/>
      <c r="AI1260" s="38"/>
      <c r="AJ1260" s="38"/>
      <c r="AK1260" s="38"/>
      <c r="AL1260" s="38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  <c r="BF1260" s="38"/>
      <c r="BG1260" s="38"/>
      <c r="BH1260" s="38"/>
      <c r="BI1260" s="38"/>
      <c r="BJ1260" s="38"/>
      <c r="BK1260" s="38"/>
      <c r="BL1260" s="38"/>
      <c r="BM1260" s="38"/>
      <c r="BN1260" s="38"/>
      <c r="BO1260" s="38"/>
      <c r="BP1260" s="38"/>
      <c r="BQ1260" s="38"/>
      <c r="BR1260" s="38"/>
      <c r="BS1260" s="38"/>
      <c r="BT1260" s="38"/>
      <c r="BU1260" s="38"/>
      <c r="BV1260" s="38"/>
      <c r="BW1260" s="38"/>
      <c r="BX1260" s="38"/>
      <c r="BY1260" s="38"/>
      <c r="BZ1260" s="38"/>
      <c r="CA1260" s="38"/>
      <c r="CB1260" s="38"/>
      <c r="CC1260" s="38"/>
      <c r="CD1260" s="38"/>
      <c r="CE1260" s="38"/>
      <c r="CF1260" s="38"/>
      <c r="CG1260" s="38"/>
      <c r="CH1260" s="38"/>
      <c r="CI1260" s="38"/>
      <c r="CJ1260" s="38"/>
      <c r="CK1260" s="38"/>
      <c r="CL1260" s="38"/>
      <c r="CM1260" s="38"/>
      <c r="CN1260" s="38"/>
      <c r="CO1260" s="38"/>
      <c r="CP1260" s="38"/>
      <c r="CQ1260" s="38"/>
      <c r="CR1260" s="38"/>
      <c r="CS1260" s="38"/>
      <c r="CT1260" s="38"/>
      <c r="CU1260" s="38"/>
      <c r="CV1260" s="38"/>
      <c r="CW1260" s="38"/>
      <c r="CX1260" s="38"/>
      <c r="CY1260" s="38"/>
      <c r="CZ1260" s="38"/>
      <c r="DA1260" s="38"/>
      <c r="DB1260" s="38"/>
      <c r="DC1260" s="38"/>
      <c r="DD1260" s="38"/>
      <c r="DE1260" s="38"/>
      <c r="DF1260" s="38"/>
      <c r="DG1260" s="38"/>
      <c r="DH1260" s="38"/>
      <c r="DI1260" s="38"/>
      <c r="DJ1260" s="38"/>
      <c r="DK1260" s="38"/>
      <c r="DL1260" s="38"/>
      <c r="DM1260" s="38"/>
      <c r="DN1260" s="38"/>
      <c r="DO1260" s="38"/>
      <c r="DP1260" s="38"/>
      <c r="DQ1260" s="38"/>
      <c r="DR1260" s="38"/>
      <c r="DS1260" s="38"/>
      <c r="DT1260" s="38"/>
      <c r="DU1260" s="38"/>
      <c r="DV1260" s="38"/>
      <c r="DW1260" s="38"/>
      <c r="DX1260" s="38"/>
      <c r="DY1260" s="38"/>
      <c r="DZ1260" s="38"/>
      <c r="EA1260" s="38"/>
      <c r="EB1260" s="38"/>
      <c r="EC1260" s="38"/>
      <c r="ED1260" s="38"/>
      <c r="EE1260" s="38"/>
      <c r="EF1260" s="38"/>
      <c r="EG1260" s="38"/>
      <c r="EH1260" s="38"/>
      <c r="EI1260" s="38"/>
      <c r="EJ1260" s="38"/>
      <c r="EK1260" s="38"/>
      <c r="EL1260" s="38"/>
      <c r="EM1260" s="38"/>
      <c r="EN1260" s="38"/>
      <c r="EO1260" s="38"/>
      <c r="EP1260" s="38"/>
      <c r="EQ1260" s="38"/>
      <c r="ER1260" s="38"/>
      <c r="ES1260" s="38"/>
      <c r="ET1260" s="38"/>
      <c r="EU1260" s="38"/>
      <c r="EV1260" s="38"/>
      <c r="EW1260" s="38"/>
      <c r="EX1260" s="38"/>
      <c r="EY1260" s="38"/>
      <c r="EZ1260" s="38"/>
      <c r="FA1260" s="38"/>
      <c r="FB1260" s="38"/>
      <c r="FC1260" s="38"/>
      <c r="FD1260" s="38"/>
      <c r="FE1260" s="38"/>
      <c r="FF1260" s="38"/>
      <c r="FG1260" s="38"/>
      <c r="FH1260" s="38"/>
      <c r="FI1260" s="38"/>
      <c r="FJ1260" s="38"/>
      <c r="FK1260" s="38"/>
      <c r="FL1260" s="38"/>
      <c r="FM1260" s="38"/>
      <c r="FN1260" s="38"/>
      <c r="FO1260" s="38"/>
      <c r="FP1260" s="38"/>
      <c r="FQ1260" s="38"/>
      <c r="FR1260" s="38"/>
      <c r="FS1260" s="38"/>
      <c r="FT1260" s="38"/>
      <c r="FU1260" s="38"/>
      <c r="FV1260" s="38"/>
      <c r="FW1260" s="38"/>
      <c r="FX1260" s="38"/>
      <c r="FY1260" s="38"/>
      <c r="FZ1260" s="38"/>
      <c r="GA1260" s="38"/>
      <c r="GB1260" s="38"/>
      <c r="GC1260" s="38"/>
      <c r="GD1260" s="38"/>
      <c r="GE1260" s="39"/>
    </row>
    <row r="1261" spans="1:187" s="25" customFormat="1" ht="20.149999999999999" customHeight="1" x14ac:dyDescent="0.35">
      <c r="A1261" s="203">
        <f t="shared" ref="A1261" si="995">A1259+1</f>
        <v>623</v>
      </c>
      <c r="B1261" s="205" t="str">
        <f ca="1">HYPERLINK("#"&amp;"PAINEL!"&amp;ADDRESS(ROW(PAINEL!$B$40)+$A1261,2),TRIM(INDIRECT("PAINEL!"&amp;ADDRESS(ROW(PAINEL!$B$40)+$A1261,COLUMN(LANÇAMENTOS!C1257)))))</f>
        <v/>
      </c>
      <c r="C1261" s="207" t="str">
        <f ca="1">TRIM(INDIRECT("PAINEL!"&amp;ADDRESS(ROW(PAINEL!$B$40)+$A1261,COLUMN(LANÇAMENTOS!E1257))))</f>
        <v/>
      </c>
      <c r="D1261" s="207" t="str">
        <f ca="1">TRIM(INDIRECT("PAINEL!"&amp;ADDRESS(ROW(PAINEL!$B$40)+$A1261,COLUMN(LANÇAMENTOS!K1257))))</f>
        <v/>
      </c>
      <c r="E1261" s="209"/>
      <c r="F1261" s="201" t="str">
        <f t="shared" ref="F1261" ca="1" si="996">IF(B1261&lt;&gt;"",E1261+SUM(H1261:GE1261)-SUM(H1262:GE1262),"")</f>
        <v/>
      </c>
      <c r="G1261" s="29" t="s">
        <v>43</v>
      </c>
      <c r="H1261" s="40"/>
      <c r="I1261" s="40"/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  <c r="CH1261" s="40"/>
      <c r="CI1261" s="40"/>
      <c r="CJ1261" s="40"/>
      <c r="CK1261" s="40"/>
      <c r="CL1261" s="40"/>
      <c r="CM1261" s="40"/>
      <c r="CN1261" s="40"/>
      <c r="CO1261" s="40"/>
      <c r="CP1261" s="40"/>
      <c r="CQ1261" s="40"/>
      <c r="CR1261" s="40"/>
      <c r="CS1261" s="40"/>
      <c r="CT1261" s="40"/>
      <c r="CU1261" s="40"/>
      <c r="CV1261" s="40"/>
      <c r="CW1261" s="40"/>
      <c r="CX1261" s="40"/>
      <c r="CY1261" s="40"/>
      <c r="CZ1261" s="40"/>
      <c r="DA1261" s="40"/>
      <c r="DB1261" s="40"/>
      <c r="DC1261" s="40"/>
      <c r="DD1261" s="40"/>
      <c r="DE1261" s="40"/>
      <c r="DF1261" s="40"/>
      <c r="DG1261" s="40"/>
      <c r="DH1261" s="40"/>
      <c r="DI1261" s="40"/>
      <c r="DJ1261" s="40"/>
      <c r="DK1261" s="40"/>
      <c r="DL1261" s="40"/>
      <c r="DM1261" s="40"/>
      <c r="DN1261" s="40"/>
      <c r="DO1261" s="40"/>
      <c r="DP1261" s="40"/>
      <c r="DQ1261" s="40"/>
      <c r="DR1261" s="40"/>
      <c r="DS1261" s="40"/>
      <c r="DT1261" s="40"/>
      <c r="DU1261" s="40"/>
      <c r="DV1261" s="40"/>
      <c r="DW1261" s="40"/>
      <c r="DX1261" s="40"/>
      <c r="DY1261" s="40"/>
      <c r="DZ1261" s="40"/>
      <c r="EA1261" s="40"/>
      <c r="EB1261" s="40"/>
      <c r="EC1261" s="40"/>
      <c r="ED1261" s="40"/>
      <c r="EE1261" s="40"/>
      <c r="EF1261" s="40"/>
      <c r="EG1261" s="40"/>
      <c r="EH1261" s="40"/>
      <c r="EI1261" s="40"/>
      <c r="EJ1261" s="40"/>
      <c r="EK1261" s="40"/>
      <c r="EL1261" s="40"/>
      <c r="EM1261" s="40"/>
      <c r="EN1261" s="40"/>
      <c r="EO1261" s="40"/>
      <c r="EP1261" s="40"/>
      <c r="EQ1261" s="40"/>
      <c r="ER1261" s="40"/>
      <c r="ES1261" s="40"/>
      <c r="ET1261" s="40"/>
      <c r="EU1261" s="40"/>
      <c r="EV1261" s="40"/>
      <c r="EW1261" s="40"/>
      <c r="EX1261" s="40"/>
      <c r="EY1261" s="40"/>
      <c r="EZ1261" s="40"/>
      <c r="FA1261" s="40"/>
      <c r="FB1261" s="40"/>
      <c r="FC1261" s="40"/>
      <c r="FD1261" s="40"/>
      <c r="FE1261" s="40"/>
      <c r="FF1261" s="40"/>
      <c r="FG1261" s="40"/>
      <c r="FH1261" s="40"/>
      <c r="FI1261" s="40"/>
      <c r="FJ1261" s="40"/>
      <c r="FK1261" s="40"/>
      <c r="FL1261" s="40"/>
      <c r="FM1261" s="40"/>
      <c r="FN1261" s="40"/>
      <c r="FO1261" s="40"/>
      <c r="FP1261" s="40"/>
      <c r="FQ1261" s="40"/>
      <c r="FR1261" s="40"/>
      <c r="FS1261" s="40"/>
      <c r="FT1261" s="40"/>
      <c r="FU1261" s="40"/>
      <c r="FV1261" s="40"/>
      <c r="FW1261" s="40"/>
      <c r="FX1261" s="40"/>
      <c r="FY1261" s="40"/>
      <c r="FZ1261" s="40"/>
      <c r="GA1261" s="40"/>
      <c r="GB1261" s="40"/>
      <c r="GC1261" s="40"/>
      <c r="GD1261" s="40"/>
      <c r="GE1261" s="41"/>
    </row>
    <row r="1262" spans="1:187" s="25" customFormat="1" ht="20.149999999999999" customHeight="1" x14ac:dyDescent="0.35">
      <c r="A1262" s="204"/>
      <c r="B1262" s="206"/>
      <c r="C1262" s="208"/>
      <c r="D1262" s="208"/>
      <c r="E1262" s="210"/>
      <c r="F1262" s="202"/>
      <c r="G1262" s="26" t="s">
        <v>44</v>
      </c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F1262" s="35"/>
      <c r="AG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  <c r="AV1262" s="35"/>
      <c r="AW1262" s="35"/>
      <c r="AX1262" s="35"/>
      <c r="AY1262" s="35"/>
      <c r="AZ1262" s="35"/>
      <c r="BA1262" s="35"/>
      <c r="BB1262" s="35"/>
      <c r="BC1262" s="35"/>
      <c r="BD1262" s="35"/>
      <c r="BE1262" s="35"/>
      <c r="BF1262" s="35"/>
      <c r="BG1262" s="35"/>
      <c r="BH1262" s="35"/>
      <c r="BI1262" s="35"/>
      <c r="BJ1262" s="35"/>
      <c r="BK1262" s="35"/>
      <c r="BL1262" s="35"/>
      <c r="BM1262" s="35"/>
      <c r="BN1262" s="35"/>
      <c r="BO1262" s="35"/>
      <c r="BP1262" s="35"/>
      <c r="BQ1262" s="35"/>
      <c r="BR1262" s="35"/>
      <c r="BS1262" s="35"/>
      <c r="BT1262" s="35"/>
      <c r="BU1262" s="35"/>
      <c r="BV1262" s="35"/>
      <c r="BW1262" s="35"/>
      <c r="BX1262" s="35"/>
      <c r="BY1262" s="35"/>
      <c r="BZ1262" s="35"/>
      <c r="CA1262" s="35"/>
      <c r="CB1262" s="35"/>
      <c r="CC1262" s="35"/>
      <c r="CD1262" s="35"/>
      <c r="CE1262" s="35"/>
      <c r="CF1262" s="35"/>
      <c r="CG1262" s="35"/>
      <c r="CH1262" s="35"/>
      <c r="CI1262" s="35"/>
      <c r="CJ1262" s="35"/>
      <c r="CK1262" s="35"/>
      <c r="CL1262" s="35"/>
      <c r="CM1262" s="35"/>
      <c r="CN1262" s="35"/>
      <c r="CO1262" s="35"/>
      <c r="CP1262" s="35"/>
      <c r="CQ1262" s="35"/>
      <c r="CR1262" s="35"/>
      <c r="CS1262" s="35"/>
      <c r="CT1262" s="35"/>
      <c r="CU1262" s="35"/>
      <c r="CV1262" s="35"/>
      <c r="CW1262" s="35"/>
      <c r="CX1262" s="35"/>
      <c r="CY1262" s="35"/>
      <c r="CZ1262" s="35"/>
      <c r="DA1262" s="35"/>
      <c r="DB1262" s="35"/>
      <c r="DC1262" s="35"/>
      <c r="DD1262" s="35"/>
      <c r="DE1262" s="35"/>
      <c r="DF1262" s="35"/>
      <c r="DG1262" s="35"/>
      <c r="DH1262" s="35"/>
      <c r="DI1262" s="35"/>
      <c r="DJ1262" s="35"/>
      <c r="DK1262" s="35"/>
      <c r="DL1262" s="35"/>
      <c r="DM1262" s="35"/>
      <c r="DN1262" s="35"/>
      <c r="DO1262" s="35"/>
      <c r="DP1262" s="35"/>
      <c r="DQ1262" s="35"/>
      <c r="DR1262" s="35"/>
      <c r="DS1262" s="35"/>
      <c r="DT1262" s="35"/>
      <c r="DU1262" s="35"/>
      <c r="DV1262" s="35"/>
      <c r="DW1262" s="35"/>
      <c r="DX1262" s="35"/>
      <c r="DY1262" s="35"/>
      <c r="DZ1262" s="35"/>
      <c r="EA1262" s="35"/>
      <c r="EB1262" s="35"/>
      <c r="EC1262" s="35"/>
      <c r="ED1262" s="35"/>
      <c r="EE1262" s="35"/>
      <c r="EF1262" s="35"/>
      <c r="EG1262" s="35"/>
      <c r="EH1262" s="35"/>
      <c r="EI1262" s="35"/>
      <c r="EJ1262" s="35"/>
      <c r="EK1262" s="35"/>
      <c r="EL1262" s="35"/>
      <c r="EM1262" s="35"/>
      <c r="EN1262" s="35"/>
      <c r="EO1262" s="35"/>
      <c r="EP1262" s="35"/>
      <c r="EQ1262" s="35"/>
      <c r="ER1262" s="35"/>
      <c r="ES1262" s="35"/>
      <c r="ET1262" s="35"/>
      <c r="EU1262" s="35"/>
      <c r="EV1262" s="35"/>
      <c r="EW1262" s="35"/>
      <c r="EX1262" s="35"/>
      <c r="EY1262" s="35"/>
      <c r="EZ1262" s="35"/>
      <c r="FA1262" s="35"/>
      <c r="FB1262" s="35"/>
      <c r="FC1262" s="35"/>
      <c r="FD1262" s="35"/>
      <c r="FE1262" s="35"/>
      <c r="FF1262" s="35"/>
      <c r="FG1262" s="35"/>
      <c r="FH1262" s="35"/>
      <c r="FI1262" s="35"/>
      <c r="FJ1262" s="35"/>
      <c r="FK1262" s="35"/>
      <c r="FL1262" s="35"/>
      <c r="FM1262" s="35"/>
      <c r="FN1262" s="35"/>
      <c r="FO1262" s="35"/>
      <c r="FP1262" s="35"/>
      <c r="FQ1262" s="35"/>
      <c r="FR1262" s="35"/>
      <c r="FS1262" s="35"/>
      <c r="FT1262" s="35"/>
      <c r="FU1262" s="35"/>
      <c r="FV1262" s="35"/>
      <c r="FW1262" s="35"/>
      <c r="FX1262" s="35"/>
      <c r="FY1262" s="35"/>
      <c r="FZ1262" s="35"/>
      <c r="GA1262" s="35"/>
      <c r="GB1262" s="35"/>
      <c r="GC1262" s="35"/>
      <c r="GD1262" s="35"/>
      <c r="GE1262" s="42"/>
    </row>
    <row r="1263" spans="1:187" s="25" customFormat="1" ht="20.149999999999999" customHeight="1" x14ac:dyDescent="0.35">
      <c r="A1263" s="211">
        <f t="shared" si="981"/>
        <v>624</v>
      </c>
      <c r="B1263" s="213" t="str">
        <f ca="1">HYPERLINK("#"&amp;"PAINEL!"&amp;ADDRESS(ROW(PAINEL!$B$40)+$A1263,2),TRIM(INDIRECT("PAINEL!"&amp;ADDRESS(ROW(PAINEL!$B$40)+$A1263,COLUMN(LANÇAMENTOS!C1259)))))</f>
        <v/>
      </c>
      <c r="C1263" s="215" t="str">
        <f ca="1">TRIM(INDIRECT("PAINEL!"&amp;ADDRESS(ROW(PAINEL!$B$40)+$A1263,COLUMN(LANÇAMENTOS!E1259))))</f>
        <v/>
      </c>
      <c r="D1263" s="215" t="str">
        <f ca="1">TRIM(INDIRECT("PAINEL!"&amp;ADDRESS(ROW(PAINEL!$B$40)+$A1263,COLUMN(LANÇAMENTOS!K1259))))</f>
        <v/>
      </c>
      <c r="E1263" s="217"/>
      <c r="F1263" s="199" t="str">
        <f t="shared" ref="F1263" ca="1" si="997">IF(B1263&lt;&gt;"",E1263+SUM(H1263:GE1263)-SUM(H1264:GE1264),"")</f>
        <v/>
      </c>
      <c r="G1263" s="27" t="s">
        <v>43</v>
      </c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F1263" s="36"/>
      <c r="AG1263" s="36"/>
      <c r="AH1263" s="36"/>
      <c r="AI1263" s="36"/>
      <c r="AJ1263" s="36"/>
      <c r="AK1263" s="36"/>
      <c r="AL1263" s="36"/>
      <c r="AM1263" s="36"/>
      <c r="AN1263" s="36"/>
      <c r="AO1263" s="36"/>
      <c r="AP1263" s="36"/>
      <c r="AQ1263" s="36"/>
      <c r="AR1263" s="36"/>
      <c r="AS1263" s="36"/>
      <c r="AT1263" s="36"/>
      <c r="AU1263" s="36"/>
      <c r="AV1263" s="36"/>
      <c r="AW1263" s="36"/>
      <c r="AX1263" s="36"/>
      <c r="AY1263" s="36"/>
      <c r="AZ1263" s="36"/>
      <c r="BA1263" s="36"/>
      <c r="BB1263" s="36"/>
      <c r="BC1263" s="36"/>
      <c r="BD1263" s="36"/>
      <c r="BE1263" s="36"/>
      <c r="BF1263" s="36"/>
      <c r="BG1263" s="36"/>
      <c r="BH1263" s="36"/>
      <c r="BI1263" s="36"/>
      <c r="BJ1263" s="36"/>
      <c r="BK1263" s="36"/>
      <c r="BL1263" s="36"/>
      <c r="BM1263" s="36"/>
      <c r="BN1263" s="36"/>
      <c r="BO1263" s="36"/>
      <c r="BP1263" s="36"/>
      <c r="BQ1263" s="36"/>
      <c r="BR1263" s="36"/>
      <c r="BS1263" s="36"/>
      <c r="BT1263" s="36"/>
      <c r="BU1263" s="36"/>
      <c r="BV1263" s="36"/>
      <c r="BW1263" s="36"/>
      <c r="BX1263" s="36"/>
      <c r="BY1263" s="36"/>
      <c r="BZ1263" s="36"/>
      <c r="CA1263" s="36"/>
      <c r="CB1263" s="36"/>
      <c r="CC1263" s="36"/>
      <c r="CD1263" s="36"/>
      <c r="CE1263" s="36"/>
      <c r="CF1263" s="36"/>
      <c r="CG1263" s="36"/>
      <c r="CH1263" s="36"/>
      <c r="CI1263" s="36"/>
      <c r="CJ1263" s="36"/>
      <c r="CK1263" s="36"/>
      <c r="CL1263" s="36"/>
      <c r="CM1263" s="36"/>
      <c r="CN1263" s="36"/>
      <c r="CO1263" s="36"/>
      <c r="CP1263" s="36"/>
      <c r="CQ1263" s="36"/>
      <c r="CR1263" s="36"/>
      <c r="CS1263" s="36"/>
      <c r="CT1263" s="36"/>
      <c r="CU1263" s="36"/>
      <c r="CV1263" s="36"/>
      <c r="CW1263" s="36"/>
      <c r="CX1263" s="36"/>
      <c r="CY1263" s="36"/>
      <c r="CZ1263" s="36"/>
      <c r="DA1263" s="36"/>
      <c r="DB1263" s="36"/>
      <c r="DC1263" s="36"/>
      <c r="DD1263" s="36"/>
      <c r="DE1263" s="36"/>
      <c r="DF1263" s="36"/>
      <c r="DG1263" s="36"/>
      <c r="DH1263" s="36"/>
      <c r="DI1263" s="36"/>
      <c r="DJ1263" s="36"/>
      <c r="DK1263" s="36"/>
      <c r="DL1263" s="36"/>
      <c r="DM1263" s="36"/>
      <c r="DN1263" s="36"/>
      <c r="DO1263" s="36"/>
      <c r="DP1263" s="36"/>
      <c r="DQ1263" s="36"/>
      <c r="DR1263" s="36"/>
      <c r="DS1263" s="36"/>
      <c r="DT1263" s="36"/>
      <c r="DU1263" s="36"/>
      <c r="DV1263" s="36"/>
      <c r="DW1263" s="36"/>
      <c r="DX1263" s="36"/>
      <c r="DY1263" s="36"/>
      <c r="DZ1263" s="36"/>
      <c r="EA1263" s="36"/>
      <c r="EB1263" s="36"/>
      <c r="EC1263" s="36"/>
      <c r="ED1263" s="36"/>
      <c r="EE1263" s="36"/>
      <c r="EF1263" s="36"/>
      <c r="EG1263" s="36"/>
      <c r="EH1263" s="36"/>
      <c r="EI1263" s="36"/>
      <c r="EJ1263" s="36"/>
      <c r="EK1263" s="36"/>
      <c r="EL1263" s="36"/>
      <c r="EM1263" s="36"/>
      <c r="EN1263" s="36"/>
      <c r="EO1263" s="36"/>
      <c r="EP1263" s="36"/>
      <c r="EQ1263" s="36"/>
      <c r="ER1263" s="36"/>
      <c r="ES1263" s="36"/>
      <c r="ET1263" s="36"/>
      <c r="EU1263" s="36"/>
      <c r="EV1263" s="36"/>
      <c r="EW1263" s="36"/>
      <c r="EX1263" s="36"/>
      <c r="EY1263" s="36"/>
      <c r="EZ1263" s="36"/>
      <c r="FA1263" s="36"/>
      <c r="FB1263" s="36"/>
      <c r="FC1263" s="36"/>
      <c r="FD1263" s="36"/>
      <c r="FE1263" s="36"/>
      <c r="FF1263" s="36"/>
      <c r="FG1263" s="36"/>
      <c r="FH1263" s="36"/>
      <c r="FI1263" s="36"/>
      <c r="FJ1263" s="36"/>
      <c r="FK1263" s="36"/>
      <c r="FL1263" s="36"/>
      <c r="FM1263" s="36"/>
      <c r="FN1263" s="36"/>
      <c r="FO1263" s="36"/>
      <c r="FP1263" s="36"/>
      <c r="FQ1263" s="36"/>
      <c r="FR1263" s="36"/>
      <c r="FS1263" s="36"/>
      <c r="FT1263" s="36"/>
      <c r="FU1263" s="36"/>
      <c r="FV1263" s="36"/>
      <c r="FW1263" s="36"/>
      <c r="FX1263" s="36"/>
      <c r="FY1263" s="36"/>
      <c r="FZ1263" s="36"/>
      <c r="GA1263" s="36"/>
      <c r="GB1263" s="36"/>
      <c r="GC1263" s="36"/>
      <c r="GD1263" s="36"/>
      <c r="GE1263" s="37"/>
    </row>
    <row r="1264" spans="1:187" s="25" customFormat="1" ht="20.149999999999999" customHeight="1" x14ac:dyDescent="0.35">
      <c r="A1264" s="212"/>
      <c r="B1264" s="214"/>
      <c r="C1264" s="216"/>
      <c r="D1264" s="216"/>
      <c r="E1264" s="218"/>
      <c r="F1264" s="200"/>
      <c r="G1264" s="28" t="s">
        <v>44</v>
      </c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  <c r="BF1264" s="38"/>
      <c r="BG1264" s="38"/>
      <c r="BH1264" s="38"/>
      <c r="BI1264" s="38"/>
      <c r="BJ1264" s="38"/>
      <c r="BK1264" s="38"/>
      <c r="BL1264" s="38"/>
      <c r="BM1264" s="38"/>
      <c r="BN1264" s="38"/>
      <c r="BO1264" s="38"/>
      <c r="BP1264" s="38"/>
      <c r="BQ1264" s="38"/>
      <c r="BR1264" s="38"/>
      <c r="BS1264" s="38"/>
      <c r="BT1264" s="38"/>
      <c r="BU1264" s="38"/>
      <c r="BV1264" s="38"/>
      <c r="BW1264" s="38"/>
      <c r="BX1264" s="38"/>
      <c r="BY1264" s="38"/>
      <c r="BZ1264" s="38"/>
      <c r="CA1264" s="38"/>
      <c r="CB1264" s="38"/>
      <c r="CC1264" s="38"/>
      <c r="CD1264" s="38"/>
      <c r="CE1264" s="38"/>
      <c r="CF1264" s="38"/>
      <c r="CG1264" s="38"/>
      <c r="CH1264" s="38"/>
      <c r="CI1264" s="38"/>
      <c r="CJ1264" s="38"/>
      <c r="CK1264" s="38"/>
      <c r="CL1264" s="38"/>
      <c r="CM1264" s="38"/>
      <c r="CN1264" s="38"/>
      <c r="CO1264" s="38"/>
      <c r="CP1264" s="38"/>
      <c r="CQ1264" s="38"/>
      <c r="CR1264" s="38"/>
      <c r="CS1264" s="38"/>
      <c r="CT1264" s="38"/>
      <c r="CU1264" s="38"/>
      <c r="CV1264" s="38"/>
      <c r="CW1264" s="38"/>
      <c r="CX1264" s="38"/>
      <c r="CY1264" s="38"/>
      <c r="CZ1264" s="38"/>
      <c r="DA1264" s="38"/>
      <c r="DB1264" s="38"/>
      <c r="DC1264" s="38"/>
      <c r="DD1264" s="38"/>
      <c r="DE1264" s="38"/>
      <c r="DF1264" s="38"/>
      <c r="DG1264" s="38"/>
      <c r="DH1264" s="38"/>
      <c r="DI1264" s="38"/>
      <c r="DJ1264" s="38"/>
      <c r="DK1264" s="38"/>
      <c r="DL1264" s="38"/>
      <c r="DM1264" s="38"/>
      <c r="DN1264" s="38"/>
      <c r="DO1264" s="38"/>
      <c r="DP1264" s="38"/>
      <c r="DQ1264" s="38"/>
      <c r="DR1264" s="38"/>
      <c r="DS1264" s="38"/>
      <c r="DT1264" s="38"/>
      <c r="DU1264" s="38"/>
      <c r="DV1264" s="38"/>
      <c r="DW1264" s="38"/>
      <c r="DX1264" s="38"/>
      <c r="DY1264" s="38"/>
      <c r="DZ1264" s="38"/>
      <c r="EA1264" s="38"/>
      <c r="EB1264" s="38"/>
      <c r="EC1264" s="38"/>
      <c r="ED1264" s="38"/>
      <c r="EE1264" s="38"/>
      <c r="EF1264" s="38"/>
      <c r="EG1264" s="38"/>
      <c r="EH1264" s="38"/>
      <c r="EI1264" s="38"/>
      <c r="EJ1264" s="38"/>
      <c r="EK1264" s="38"/>
      <c r="EL1264" s="38"/>
      <c r="EM1264" s="38"/>
      <c r="EN1264" s="38"/>
      <c r="EO1264" s="38"/>
      <c r="EP1264" s="38"/>
      <c r="EQ1264" s="38"/>
      <c r="ER1264" s="38"/>
      <c r="ES1264" s="38"/>
      <c r="ET1264" s="38"/>
      <c r="EU1264" s="38"/>
      <c r="EV1264" s="38"/>
      <c r="EW1264" s="38"/>
      <c r="EX1264" s="38"/>
      <c r="EY1264" s="38"/>
      <c r="EZ1264" s="38"/>
      <c r="FA1264" s="38"/>
      <c r="FB1264" s="38"/>
      <c r="FC1264" s="38"/>
      <c r="FD1264" s="38"/>
      <c r="FE1264" s="38"/>
      <c r="FF1264" s="38"/>
      <c r="FG1264" s="38"/>
      <c r="FH1264" s="38"/>
      <c r="FI1264" s="38"/>
      <c r="FJ1264" s="38"/>
      <c r="FK1264" s="38"/>
      <c r="FL1264" s="38"/>
      <c r="FM1264" s="38"/>
      <c r="FN1264" s="38"/>
      <c r="FO1264" s="38"/>
      <c r="FP1264" s="38"/>
      <c r="FQ1264" s="38"/>
      <c r="FR1264" s="38"/>
      <c r="FS1264" s="38"/>
      <c r="FT1264" s="38"/>
      <c r="FU1264" s="38"/>
      <c r="FV1264" s="38"/>
      <c r="FW1264" s="38"/>
      <c r="FX1264" s="38"/>
      <c r="FY1264" s="38"/>
      <c r="FZ1264" s="38"/>
      <c r="GA1264" s="38"/>
      <c r="GB1264" s="38"/>
      <c r="GC1264" s="38"/>
      <c r="GD1264" s="38"/>
      <c r="GE1264" s="39"/>
    </row>
    <row r="1265" spans="1:187" s="25" customFormat="1" ht="20.149999999999999" customHeight="1" x14ac:dyDescent="0.35">
      <c r="A1265" s="203">
        <f t="shared" ref="A1265" si="998">A1263+1</f>
        <v>625</v>
      </c>
      <c r="B1265" s="205" t="str">
        <f ca="1">HYPERLINK("#"&amp;"PAINEL!"&amp;ADDRESS(ROW(PAINEL!$B$40)+$A1265,2),TRIM(INDIRECT("PAINEL!"&amp;ADDRESS(ROW(PAINEL!$B$40)+$A1265,COLUMN(LANÇAMENTOS!C1261)))))</f>
        <v/>
      </c>
      <c r="C1265" s="207" t="str">
        <f ca="1">TRIM(INDIRECT("PAINEL!"&amp;ADDRESS(ROW(PAINEL!$B$40)+$A1265,COLUMN(LANÇAMENTOS!E1261))))</f>
        <v/>
      </c>
      <c r="D1265" s="207" t="str">
        <f ca="1">TRIM(INDIRECT("PAINEL!"&amp;ADDRESS(ROW(PAINEL!$B$40)+$A1265,COLUMN(LANÇAMENTOS!K1261))))</f>
        <v/>
      </c>
      <c r="E1265" s="209"/>
      <c r="F1265" s="201" t="str">
        <f t="shared" ref="F1265" ca="1" si="999">IF(B1265&lt;&gt;"",E1265+SUM(H1265:GE1265)-SUM(H1266:GE1266),"")</f>
        <v/>
      </c>
      <c r="G1265" s="29" t="s">
        <v>43</v>
      </c>
      <c r="H1265" s="40"/>
      <c r="I1265" s="40"/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  <c r="CH1265" s="40"/>
      <c r="CI1265" s="40"/>
      <c r="CJ1265" s="40"/>
      <c r="CK1265" s="40"/>
      <c r="CL1265" s="40"/>
      <c r="CM1265" s="40"/>
      <c r="CN1265" s="40"/>
      <c r="CO1265" s="40"/>
      <c r="CP1265" s="40"/>
      <c r="CQ1265" s="40"/>
      <c r="CR1265" s="40"/>
      <c r="CS1265" s="40"/>
      <c r="CT1265" s="40"/>
      <c r="CU1265" s="40"/>
      <c r="CV1265" s="40"/>
      <c r="CW1265" s="40"/>
      <c r="CX1265" s="40"/>
      <c r="CY1265" s="40"/>
      <c r="CZ1265" s="40"/>
      <c r="DA1265" s="40"/>
      <c r="DB1265" s="40"/>
      <c r="DC1265" s="40"/>
      <c r="DD1265" s="40"/>
      <c r="DE1265" s="40"/>
      <c r="DF1265" s="40"/>
      <c r="DG1265" s="40"/>
      <c r="DH1265" s="40"/>
      <c r="DI1265" s="40"/>
      <c r="DJ1265" s="40"/>
      <c r="DK1265" s="40"/>
      <c r="DL1265" s="40"/>
      <c r="DM1265" s="40"/>
      <c r="DN1265" s="40"/>
      <c r="DO1265" s="40"/>
      <c r="DP1265" s="40"/>
      <c r="DQ1265" s="40"/>
      <c r="DR1265" s="40"/>
      <c r="DS1265" s="40"/>
      <c r="DT1265" s="40"/>
      <c r="DU1265" s="40"/>
      <c r="DV1265" s="40"/>
      <c r="DW1265" s="40"/>
      <c r="DX1265" s="40"/>
      <c r="DY1265" s="40"/>
      <c r="DZ1265" s="40"/>
      <c r="EA1265" s="40"/>
      <c r="EB1265" s="40"/>
      <c r="EC1265" s="40"/>
      <c r="ED1265" s="40"/>
      <c r="EE1265" s="40"/>
      <c r="EF1265" s="40"/>
      <c r="EG1265" s="40"/>
      <c r="EH1265" s="40"/>
      <c r="EI1265" s="40"/>
      <c r="EJ1265" s="40"/>
      <c r="EK1265" s="40"/>
      <c r="EL1265" s="40"/>
      <c r="EM1265" s="40"/>
      <c r="EN1265" s="40"/>
      <c r="EO1265" s="40"/>
      <c r="EP1265" s="40"/>
      <c r="EQ1265" s="40"/>
      <c r="ER1265" s="40"/>
      <c r="ES1265" s="40"/>
      <c r="ET1265" s="40"/>
      <c r="EU1265" s="40"/>
      <c r="EV1265" s="40"/>
      <c r="EW1265" s="40"/>
      <c r="EX1265" s="40"/>
      <c r="EY1265" s="40"/>
      <c r="EZ1265" s="40"/>
      <c r="FA1265" s="40"/>
      <c r="FB1265" s="40"/>
      <c r="FC1265" s="40"/>
      <c r="FD1265" s="40"/>
      <c r="FE1265" s="40"/>
      <c r="FF1265" s="40"/>
      <c r="FG1265" s="40"/>
      <c r="FH1265" s="40"/>
      <c r="FI1265" s="40"/>
      <c r="FJ1265" s="40"/>
      <c r="FK1265" s="40"/>
      <c r="FL1265" s="40"/>
      <c r="FM1265" s="40"/>
      <c r="FN1265" s="40"/>
      <c r="FO1265" s="40"/>
      <c r="FP1265" s="40"/>
      <c r="FQ1265" s="40"/>
      <c r="FR1265" s="40"/>
      <c r="FS1265" s="40"/>
      <c r="FT1265" s="40"/>
      <c r="FU1265" s="40"/>
      <c r="FV1265" s="40"/>
      <c r="FW1265" s="40"/>
      <c r="FX1265" s="40"/>
      <c r="FY1265" s="40"/>
      <c r="FZ1265" s="40"/>
      <c r="GA1265" s="40"/>
      <c r="GB1265" s="40"/>
      <c r="GC1265" s="40"/>
      <c r="GD1265" s="40"/>
      <c r="GE1265" s="41"/>
    </row>
    <row r="1266" spans="1:187" s="25" customFormat="1" ht="20.149999999999999" customHeight="1" x14ac:dyDescent="0.35">
      <c r="A1266" s="204"/>
      <c r="B1266" s="206"/>
      <c r="C1266" s="208"/>
      <c r="D1266" s="208"/>
      <c r="E1266" s="210"/>
      <c r="F1266" s="202"/>
      <c r="G1266" s="26" t="s">
        <v>44</v>
      </c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5"/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  <c r="AX1266" s="35"/>
      <c r="AY1266" s="35"/>
      <c r="AZ1266" s="35"/>
      <c r="BA1266" s="35"/>
      <c r="BB1266" s="35"/>
      <c r="BC1266" s="35"/>
      <c r="BD1266" s="35"/>
      <c r="BE1266" s="35"/>
      <c r="BF1266" s="35"/>
      <c r="BG1266" s="35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  <c r="BT1266" s="35"/>
      <c r="BU1266" s="35"/>
      <c r="BV1266" s="35"/>
      <c r="BW1266" s="35"/>
      <c r="BX1266" s="35"/>
      <c r="BY1266" s="35"/>
      <c r="BZ1266" s="35"/>
      <c r="CA1266" s="35"/>
      <c r="CB1266" s="35"/>
      <c r="CC1266" s="35"/>
      <c r="CD1266" s="35"/>
      <c r="CE1266" s="35"/>
      <c r="CF1266" s="35"/>
      <c r="CG1266" s="35"/>
      <c r="CH1266" s="35"/>
      <c r="CI1266" s="35"/>
      <c r="CJ1266" s="35"/>
      <c r="CK1266" s="35"/>
      <c r="CL1266" s="35"/>
      <c r="CM1266" s="35"/>
      <c r="CN1266" s="35"/>
      <c r="CO1266" s="35"/>
      <c r="CP1266" s="35"/>
      <c r="CQ1266" s="35"/>
      <c r="CR1266" s="35"/>
      <c r="CS1266" s="35"/>
      <c r="CT1266" s="35"/>
      <c r="CU1266" s="35"/>
      <c r="CV1266" s="35"/>
      <c r="CW1266" s="35"/>
      <c r="CX1266" s="35"/>
      <c r="CY1266" s="35"/>
      <c r="CZ1266" s="35"/>
      <c r="DA1266" s="35"/>
      <c r="DB1266" s="35"/>
      <c r="DC1266" s="35"/>
      <c r="DD1266" s="35"/>
      <c r="DE1266" s="35"/>
      <c r="DF1266" s="35"/>
      <c r="DG1266" s="35"/>
      <c r="DH1266" s="35"/>
      <c r="DI1266" s="35"/>
      <c r="DJ1266" s="35"/>
      <c r="DK1266" s="35"/>
      <c r="DL1266" s="35"/>
      <c r="DM1266" s="35"/>
      <c r="DN1266" s="35"/>
      <c r="DO1266" s="35"/>
      <c r="DP1266" s="35"/>
      <c r="DQ1266" s="35"/>
      <c r="DR1266" s="35"/>
      <c r="DS1266" s="35"/>
      <c r="DT1266" s="35"/>
      <c r="DU1266" s="35"/>
      <c r="DV1266" s="35"/>
      <c r="DW1266" s="35"/>
      <c r="DX1266" s="35"/>
      <c r="DY1266" s="35"/>
      <c r="DZ1266" s="35"/>
      <c r="EA1266" s="35"/>
      <c r="EB1266" s="35"/>
      <c r="EC1266" s="35"/>
      <c r="ED1266" s="35"/>
      <c r="EE1266" s="35"/>
      <c r="EF1266" s="35"/>
      <c r="EG1266" s="35"/>
      <c r="EH1266" s="35"/>
      <c r="EI1266" s="35"/>
      <c r="EJ1266" s="35"/>
      <c r="EK1266" s="35"/>
      <c r="EL1266" s="35"/>
      <c r="EM1266" s="35"/>
      <c r="EN1266" s="35"/>
      <c r="EO1266" s="35"/>
      <c r="EP1266" s="35"/>
      <c r="EQ1266" s="35"/>
      <c r="ER1266" s="35"/>
      <c r="ES1266" s="35"/>
      <c r="ET1266" s="35"/>
      <c r="EU1266" s="35"/>
      <c r="EV1266" s="35"/>
      <c r="EW1266" s="35"/>
      <c r="EX1266" s="35"/>
      <c r="EY1266" s="35"/>
      <c r="EZ1266" s="35"/>
      <c r="FA1266" s="35"/>
      <c r="FB1266" s="35"/>
      <c r="FC1266" s="35"/>
      <c r="FD1266" s="35"/>
      <c r="FE1266" s="35"/>
      <c r="FF1266" s="35"/>
      <c r="FG1266" s="35"/>
      <c r="FH1266" s="35"/>
      <c r="FI1266" s="35"/>
      <c r="FJ1266" s="35"/>
      <c r="FK1266" s="35"/>
      <c r="FL1266" s="35"/>
      <c r="FM1266" s="35"/>
      <c r="FN1266" s="35"/>
      <c r="FO1266" s="35"/>
      <c r="FP1266" s="35"/>
      <c r="FQ1266" s="35"/>
      <c r="FR1266" s="35"/>
      <c r="FS1266" s="35"/>
      <c r="FT1266" s="35"/>
      <c r="FU1266" s="35"/>
      <c r="FV1266" s="35"/>
      <c r="FW1266" s="35"/>
      <c r="FX1266" s="35"/>
      <c r="FY1266" s="35"/>
      <c r="FZ1266" s="35"/>
      <c r="GA1266" s="35"/>
      <c r="GB1266" s="35"/>
      <c r="GC1266" s="35"/>
      <c r="GD1266" s="35"/>
      <c r="GE1266" s="42"/>
    </row>
    <row r="1267" spans="1:187" s="25" customFormat="1" ht="20.149999999999999" customHeight="1" x14ac:dyDescent="0.35">
      <c r="A1267" s="211">
        <f t="shared" si="981"/>
        <v>626</v>
      </c>
      <c r="B1267" s="213" t="str">
        <f ca="1">HYPERLINK("#"&amp;"PAINEL!"&amp;ADDRESS(ROW(PAINEL!$B$40)+$A1267,2),TRIM(INDIRECT("PAINEL!"&amp;ADDRESS(ROW(PAINEL!$B$40)+$A1267,COLUMN(LANÇAMENTOS!C1263)))))</f>
        <v/>
      </c>
      <c r="C1267" s="215" t="str">
        <f ca="1">TRIM(INDIRECT("PAINEL!"&amp;ADDRESS(ROW(PAINEL!$B$40)+$A1267,COLUMN(LANÇAMENTOS!E1263))))</f>
        <v/>
      </c>
      <c r="D1267" s="215" t="str">
        <f ca="1">TRIM(INDIRECT("PAINEL!"&amp;ADDRESS(ROW(PAINEL!$B$40)+$A1267,COLUMN(LANÇAMENTOS!K1263))))</f>
        <v/>
      </c>
      <c r="E1267" s="217"/>
      <c r="F1267" s="199" t="str">
        <f t="shared" ref="F1267" ca="1" si="1000">IF(B1267&lt;&gt;"",E1267+SUM(H1267:GE1267)-SUM(H1268:GE1268),"")</f>
        <v/>
      </c>
      <c r="G1267" s="27" t="s">
        <v>43</v>
      </c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F1267" s="36"/>
      <c r="AG1267" s="36"/>
      <c r="AH1267" s="36"/>
      <c r="AI1267" s="36"/>
      <c r="AJ1267" s="36"/>
      <c r="AK1267" s="36"/>
      <c r="AL1267" s="36"/>
      <c r="AM1267" s="36"/>
      <c r="AN1267" s="36"/>
      <c r="AO1267" s="36"/>
      <c r="AP1267" s="36"/>
      <c r="AQ1267" s="36"/>
      <c r="AR1267" s="36"/>
      <c r="AS1267" s="36"/>
      <c r="AT1267" s="36"/>
      <c r="AU1267" s="36"/>
      <c r="AV1267" s="36"/>
      <c r="AW1267" s="36"/>
      <c r="AX1267" s="36"/>
      <c r="AY1267" s="36"/>
      <c r="AZ1267" s="36"/>
      <c r="BA1267" s="36"/>
      <c r="BB1267" s="36"/>
      <c r="BC1267" s="36"/>
      <c r="BD1267" s="36"/>
      <c r="BE1267" s="36"/>
      <c r="BF1267" s="36"/>
      <c r="BG1267" s="36"/>
      <c r="BH1267" s="36"/>
      <c r="BI1267" s="36"/>
      <c r="BJ1267" s="36"/>
      <c r="BK1267" s="36"/>
      <c r="BL1267" s="36"/>
      <c r="BM1267" s="36"/>
      <c r="BN1267" s="36"/>
      <c r="BO1267" s="36"/>
      <c r="BP1267" s="36"/>
      <c r="BQ1267" s="36"/>
      <c r="BR1267" s="36"/>
      <c r="BS1267" s="36"/>
      <c r="BT1267" s="36"/>
      <c r="BU1267" s="36"/>
      <c r="BV1267" s="36"/>
      <c r="BW1267" s="36"/>
      <c r="BX1267" s="36"/>
      <c r="BY1267" s="36"/>
      <c r="BZ1267" s="36"/>
      <c r="CA1267" s="36"/>
      <c r="CB1267" s="36"/>
      <c r="CC1267" s="36"/>
      <c r="CD1267" s="36"/>
      <c r="CE1267" s="36"/>
      <c r="CF1267" s="36"/>
      <c r="CG1267" s="36"/>
      <c r="CH1267" s="36"/>
      <c r="CI1267" s="36"/>
      <c r="CJ1267" s="36"/>
      <c r="CK1267" s="36"/>
      <c r="CL1267" s="36"/>
      <c r="CM1267" s="36"/>
      <c r="CN1267" s="36"/>
      <c r="CO1267" s="36"/>
      <c r="CP1267" s="36"/>
      <c r="CQ1267" s="36"/>
      <c r="CR1267" s="36"/>
      <c r="CS1267" s="36"/>
      <c r="CT1267" s="36"/>
      <c r="CU1267" s="36"/>
      <c r="CV1267" s="36"/>
      <c r="CW1267" s="36"/>
      <c r="CX1267" s="36"/>
      <c r="CY1267" s="36"/>
      <c r="CZ1267" s="36"/>
      <c r="DA1267" s="36"/>
      <c r="DB1267" s="36"/>
      <c r="DC1267" s="36"/>
      <c r="DD1267" s="36"/>
      <c r="DE1267" s="36"/>
      <c r="DF1267" s="36"/>
      <c r="DG1267" s="36"/>
      <c r="DH1267" s="36"/>
      <c r="DI1267" s="36"/>
      <c r="DJ1267" s="36"/>
      <c r="DK1267" s="36"/>
      <c r="DL1267" s="36"/>
      <c r="DM1267" s="36"/>
      <c r="DN1267" s="36"/>
      <c r="DO1267" s="36"/>
      <c r="DP1267" s="36"/>
      <c r="DQ1267" s="36"/>
      <c r="DR1267" s="36"/>
      <c r="DS1267" s="36"/>
      <c r="DT1267" s="36"/>
      <c r="DU1267" s="36"/>
      <c r="DV1267" s="36"/>
      <c r="DW1267" s="36"/>
      <c r="DX1267" s="36"/>
      <c r="DY1267" s="36"/>
      <c r="DZ1267" s="36"/>
      <c r="EA1267" s="36"/>
      <c r="EB1267" s="36"/>
      <c r="EC1267" s="36"/>
      <c r="ED1267" s="36"/>
      <c r="EE1267" s="36"/>
      <c r="EF1267" s="36"/>
      <c r="EG1267" s="36"/>
      <c r="EH1267" s="36"/>
      <c r="EI1267" s="36"/>
      <c r="EJ1267" s="36"/>
      <c r="EK1267" s="36"/>
      <c r="EL1267" s="36"/>
      <c r="EM1267" s="36"/>
      <c r="EN1267" s="36"/>
      <c r="EO1267" s="36"/>
      <c r="EP1267" s="36"/>
      <c r="EQ1267" s="36"/>
      <c r="ER1267" s="36"/>
      <c r="ES1267" s="36"/>
      <c r="ET1267" s="36"/>
      <c r="EU1267" s="36"/>
      <c r="EV1267" s="36"/>
      <c r="EW1267" s="36"/>
      <c r="EX1267" s="36"/>
      <c r="EY1267" s="36"/>
      <c r="EZ1267" s="36"/>
      <c r="FA1267" s="36"/>
      <c r="FB1267" s="36"/>
      <c r="FC1267" s="36"/>
      <c r="FD1267" s="36"/>
      <c r="FE1267" s="36"/>
      <c r="FF1267" s="36"/>
      <c r="FG1267" s="36"/>
      <c r="FH1267" s="36"/>
      <c r="FI1267" s="36"/>
      <c r="FJ1267" s="36"/>
      <c r="FK1267" s="36"/>
      <c r="FL1267" s="36"/>
      <c r="FM1267" s="36"/>
      <c r="FN1267" s="36"/>
      <c r="FO1267" s="36"/>
      <c r="FP1267" s="36"/>
      <c r="FQ1267" s="36"/>
      <c r="FR1267" s="36"/>
      <c r="FS1267" s="36"/>
      <c r="FT1267" s="36"/>
      <c r="FU1267" s="36"/>
      <c r="FV1267" s="36"/>
      <c r="FW1267" s="36"/>
      <c r="FX1267" s="36"/>
      <c r="FY1267" s="36"/>
      <c r="FZ1267" s="36"/>
      <c r="GA1267" s="36"/>
      <c r="GB1267" s="36"/>
      <c r="GC1267" s="36"/>
      <c r="GD1267" s="36"/>
      <c r="GE1267" s="37"/>
    </row>
    <row r="1268" spans="1:187" s="25" customFormat="1" ht="20.149999999999999" customHeight="1" x14ac:dyDescent="0.35">
      <c r="A1268" s="212"/>
      <c r="B1268" s="214"/>
      <c r="C1268" s="216"/>
      <c r="D1268" s="216"/>
      <c r="E1268" s="218"/>
      <c r="F1268" s="200"/>
      <c r="G1268" s="28" t="s">
        <v>44</v>
      </c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38"/>
      <c r="AI1268" s="38"/>
      <c r="AJ1268" s="38"/>
      <c r="AK1268" s="38"/>
      <c r="AL1268" s="38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  <c r="BF1268" s="38"/>
      <c r="BG1268" s="38"/>
      <c r="BH1268" s="38"/>
      <c r="BI1268" s="38"/>
      <c r="BJ1268" s="38"/>
      <c r="BK1268" s="38"/>
      <c r="BL1268" s="38"/>
      <c r="BM1268" s="38"/>
      <c r="BN1268" s="38"/>
      <c r="BO1268" s="38"/>
      <c r="BP1268" s="38"/>
      <c r="BQ1268" s="38"/>
      <c r="BR1268" s="38"/>
      <c r="BS1268" s="38"/>
      <c r="BT1268" s="38"/>
      <c r="BU1268" s="38"/>
      <c r="BV1268" s="38"/>
      <c r="BW1268" s="38"/>
      <c r="BX1268" s="38"/>
      <c r="BY1268" s="38"/>
      <c r="BZ1268" s="38"/>
      <c r="CA1268" s="38"/>
      <c r="CB1268" s="38"/>
      <c r="CC1268" s="38"/>
      <c r="CD1268" s="38"/>
      <c r="CE1268" s="38"/>
      <c r="CF1268" s="38"/>
      <c r="CG1268" s="38"/>
      <c r="CH1268" s="38"/>
      <c r="CI1268" s="38"/>
      <c r="CJ1268" s="38"/>
      <c r="CK1268" s="38"/>
      <c r="CL1268" s="38"/>
      <c r="CM1268" s="38"/>
      <c r="CN1268" s="38"/>
      <c r="CO1268" s="38"/>
      <c r="CP1268" s="38"/>
      <c r="CQ1268" s="38"/>
      <c r="CR1268" s="38"/>
      <c r="CS1268" s="38"/>
      <c r="CT1268" s="38"/>
      <c r="CU1268" s="38"/>
      <c r="CV1268" s="38"/>
      <c r="CW1268" s="38"/>
      <c r="CX1268" s="38"/>
      <c r="CY1268" s="38"/>
      <c r="CZ1268" s="38"/>
      <c r="DA1268" s="38"/>
      <c r="DB1268" s="38"/>
      <c r="DC1268" s="38"/>
      <c r="DD1268" s="38"/>
      <c r="DE1268" s="38"/>
      <c r="DF1268" s="38"/>
      <c r="DG1268" s="38"/>
      <c r="DH1268" s="38"/>
      <c r="DI1268" s="38"/>
      <c r="DJ1268" s="38"/>
      <c r="DK1268" s="38"/>
      <c r="DL1268" s="38"/>
      <c r="DM1268" s="38"/>
      <c r="DN1268" s="38"/>
      <c r="DO1268" s="38"/>
      <c r="DP1268" s="38"/>
      <c r="DQ1268" s="38"/>
      <c r="DR1268" s="38"/>
      <c r="DS1268" s="38"/>
      <c r="DT1268" s="38"/>
      <c r="DU1268" s="38"/>
      <c r="DV1268" s="38"/>
      <c r="DW1268" s="38"/>
      <c r="DX1268" s="38"/>
      <c r="DY1268" s="38"/>
      <c r="DZ1268" s="38"/>
      <c r="EA1268" s="38"/>
      <c r="EB1268" s="38"/>
      <c r="EC1268" s="38"/>
      <c r="ED1268" s="38"/>
      <c r="EE1268" s="38"/>
      <c r="EF1268" s="38"/>
      <c r="EG1268" s="38"/>
      <c r="EH1268" s="38"/>
      <c r="EI1268" s="38"/>
      <c r="EJ1268" s="38"/>
      <c r="EK1268" s="38"/>
      <c r="EL1268" s="38"/>
      <c r="EM1268" s="38"/>
      <c r="EN1268" s="38"/>
      <c r="EO1268" s="38"/>
      <c r="EP1268" s="38"/>
      <c r="EQ1268" s="38"/>
      <c r="ER1268" s="38"/>
      <c r="ES1268" s="38"/>
      <c r="ET1268" s="38"/>
      <c r="EU1268" s="38"/>
      <c r="EV1268" s="38"/>
      <c r="EW1268" s="38"/>
      <c r="EX1268" s="38"/>
      <c r="EY1268" s="38"/>
      <c r="EZ1268" s="38"/>
      <c r="FA1268" s="38"/>
      <c r="FB1268" s="38"/>
      <c r="FC1268" s="38"/>
      <c r="FD1268" s="38"/>
      <c r="FE1268" s="38"/>
      <c r="FF1268" s="38"/>
      <c r="FG1268" s="38"/>
      <c r="FH1268" s="38"/>
      <c r="FI1268" s="38"/>
      <c r="FJ1268" s="38"/>
      <c r="FK1268" s="38"/>
      <c r="FL1268" s="38"/>
      <c r="FM1268" s="38"/>
      <c r="FN1268" s="38"/>
      <c r="FO1268" s="38"/>
      <c r="FP1268" s="38"/>
      <c r="FQ1268" s="38"/>
      <c r="FR1268" s="38"/>
      <c r="FS1268" s="38"/>
      <c r="FT1268" s="38"/>
      <c r="FU1268" s="38"/>
      <c r="FV1268" s="38"/>
      <c r="FW1268" s="38"/>
      <c r="FX1268" s="38"/>
      <c r="FY1268" s="38"/>
      <c r="FZ1268" s="38"/>
      <c r="GA1268" s="38"/>
      <c r="GB1268" s="38"/>
      <c r="GC1268" s="38"/>
      <c r="GD1268" s="38"/>
      <c r="GE1268" s="39"/>
    </row>
    <row r="1269" spans="1:187" s="25" customFormat="1" ht="20.149999999999999" customHeight="1" x14ac:dyDescent="0.35">
      <c r="A1269" s="203">
        <f t="shared" ref="A1269" si="1001">A1267+1</f>
        <v>627</v>
      </c>
      <c r="B1269" s="205" t="str">
        <f ca="1">HYPERLINK("#"&amp;"PAINEL!"&amp;ADDRESS(ROW(PAINEL!$B$40)+$A1269,2),TRIM(INDIRECT("PAINEL!"&amp;ADDRESS(ROW(PAINEL!$B$40)+$A1269,COLUMN(LANÇAMENTOS!C1265)))))</f>
        <v/>
      </c>
      <c r="C1269" s="207" t="str">
        <f ca="1">TRIM(INDIRECT("PAINEL!"&amp;ADDRESS(ROW(PAINEL!$B$40)+$A1269,COLUMN(LANÇAMENTOS!E1265))))</f>
        <v/>
      </c>
      <c r="D1269" s="207" t="str">
        <f ca="1">TRIM(INDIRECT("PAINEL!"&amp;ADDRESS(ROW(PAINEL!$B$40)+$A1269,COLUMN(LANÇAMENTOS!K1265))))</f>
        <v/>
      </c>
      <c r="E1269" s="209"/>
      <c r="F1269" s="201" t="str">
        <f t="shared" ref="F1269" ca="1" si="1002">IF(B1269&lt;&gt;"",E1269+SUM(H1269:GE1269)-SUM(H1270:GE1270),"")</f>
        <v/>
      </c>
      <c r="G1269" s="29" t="s">
        <v>43</v>
      </c>
      <c r="H1269" s="40"/>
      <c r="I1269" s="40"/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  <c r="CH1269" s="40"/>
      <c r="CI1269" s="40"/>
      <c r="CJ1269" s="40"/>
      <c r="CK1269" s="40"/>
      <c r="CL1269" s="40"/>
      <c r="CM1269" s="40"/>
      <c r="CN1269" s="40"/>
      <c r="CO1269" s="40"/>
      <c r="CP1269" s="40"/>
      <c r="CQ1269" s="40"/>
      <c r="CR1269" s="40"/>
      <c r="CS1269" s="40"/>
      <c r="CT1269" s="40"/>
      <c r="CU1269" s="40"/>
      <c r="CV1269" s="40"/>
      <c r="CW1269" s="40"/>
      <c r="CX1269" s="40"/>
      <c r="CY1269" s="40"/>
      <c r="CZ1269" s="40"/>
      <c r="DA1269" s="40"/>
      <c r="DB1269" s="40"/>
      <c r="DC1269" s="40"/>
      <c r="DD1269" s="40"/>
      <c r="DE1269" s="40"/>
      <c r="DF1269" s="40"/>
      <c r="DG1269" s="40"/>
      <c r="DH1269" s="40"/>
      <c r="DI1269" s="40"/>
      <c r="DJ1269" s="40"/>
      <c r="DK1269" s="40"/>
      <c r="DL1269" s="40"/>
      <c r="DM1269" s="40"/>
      <c r="DN1269" s="40"/>
      <c r="DO1269" s="40"/>
      <c r="DP1269" s="40"/>
      <c r="DQ1269" s="40"/>
      <c r="DR1269" s="40"/>
      <c r="DS1269" s="40"/>
      <c r="DT1269" s="40"/>
      <c r="DU1269" s="40"/>
      <c r="DV1269" s="40"/>
      <c r="DW1269" s="40"/>
      <c r="DX1269" s="40"/>
      <c r="DY1269" s="40"/>
      <c r="DZ1269" s="40"/>
      <c r="EA1269" s="40"/>
      <c r="EB1269" s="40"/>
      <c r="EC1269" s="40"/>
      <c r="ED1269" s="40"/>
      <c r="EE1269" s="40"/>
      <c r="EF1269" s="40"/>
      <c r="EG1269" s="40"/>
      <c r="EH1269" s="40"/>
      <c r="EI1269" s="40"/>
      <c r="EJ1269" s="40"/>
      <c r="EK1269" s="40"/>
      <c r="EL1269" s="40"/>
      <c r="EM1269" s="40"/>
      <c r="EN1269" s="40"/>
      <c r="EO1269" s="40"/>
      <c r="EP1269" s="40"/>
      <c r="EQ1269" s="40"/>
      <c r="ER1269" s="40"/>
      <c r="ES1269" s="40"/>
      <c r="ET1269" s="40"/>
      <c r="EU1269" s="40"/>
      <c r="EV1269" s="40"/>
      <c r="EW1269" s="40"/>
      <c r="EX1269" s="40"/>
      <c r="EY1269" s="40"/>
      <c r="EZ1269" s="40"/>
      <c r="FA1269" s="40"/>
      <c r="FB1269" s="40"/>
      <c r="FC1269" s="40"/>
      <c r="FD1269" s="40"/>
      <c r="FE1269" s="40"/>
      <c r="FF1269" s="40"/>
      <c r="FG1269" s="40"/>
      <c r="FH1269" s="40"/>
      <c r="FI1269" s="40"/>
      <c r="FJ1269" s="40"/>
      <c r="FK1269" s="40"/>
      <c r="FL1269" s="40"/>
      <c r="FM1269" s="40"/>
      <c r="FN1269" s="40"/>
      <c r="FO1269" s="40"/>
      <c r="FP1269" s="40"/>
      <c r="FQ1269" s="40"/>
      <c r="FR1269" s="40"/>
      <c r="FS1269" s="40"/>
      <c r="FT1269" s="40"/>
      <c r="FU1269" s="40"/>
      <c r="FV1269" s="40"/>
      <c r="FW1269" s="40"/>
      <c r="FX1269" s="40"/>
      <c r="FY1269" s="40"/>
      <c r="FZ1269" s="40"/>
      <c r="GA1269" s="40"/>
      <c r="GB1269" s="40"/>
      <c r="GC1269" s="40"/>
      <c r="GD1269" s="40"/>
      <c r="GE1269" s="41"/>
    </row>
    <row r="1270" spans="1:187" s="25" customFormat="1" ht="20.149999999999999" customHeight="1" x14ac:dyDescent="0.35">
      <c r="A1270" s="204"/>
      <c r="B1270" s="206"/>
      <c r="C1270" s="208"/>
      <c r="D1270" s="208"/>
      <c r="E1270" s="210"/>
      <c r="F1270" s="202"/>
      <c r="G1270" s="26" t="s">
        <v>44</v>
      </c>
      <c r="H1270" s="35"/>
      <c r="I1270" s="35"/>
      <c r="J1270" s="35"/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F1270" s="35"/>
      <c r="AG1270" s="35"/>
      <c r="AH1270" s="35"/>
      <c r="AI1270" s="35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  <c r="AV1270" s="35"/>
      <c r="AW1270" s="35"/>
      <c r="AX1270" s="35"/>
      <c r="AY1270" s="35"/>
      <c r="AZ1270" s="35"/>
      <c r="BA1270" s="35"/>
      <c r="BB1270" s="35"/>
      <c r="BC1270" s="35"/>
      <c r="BD1270" s="35"/>
      <c r="BE1270" s="35"/>
      <c r="BF1270" s="35"/>
      <c r="BG1270" s="35"/>
      <c r="BH1270" s="35"/>
      <c r="BI1270" s="35"/>
      <c r="BJ1270" s="35"/>
      <c r="BK1270" s="35"/>
      <c r="BL1270" s="35"/>
      <c r="BM1270" s="35"/>
      <c r="BN1270" s="35"/>
      <c r="BO1270" s="35"/>
      <c r="BP1270" s="35"/>
      <c r="BQ1270" s="35"/>
      <c r="BR1270" s="35"/>
      <c r="BS1270" s="35"/>
      <c r="BT1270" s="35"/>
      <c r="BU1270" s="35"/>
      <c r="BV1270" s="35"/>
      <c r="BW1270" s="35"/>
      <c r="BX1270" s="35"/>
      <c r="BY1270" s="35"/>
      <c r="BZ1270" s="35"/>
      <c r="CA1270" s="35"/>
      <c r="CB1270" s="35"/>
      <c r="CC1270" s="35"/>
      <c r="CD1270" s="35"/>
      <c r="CE1270" s="35"/>
      <c r="CF1270" s="35"/>
      <c r="CG1270" s="35"/>
      <c r="CH1270" s="35"/>
      <c r="CI1270" s="35"/>
      <c r="CJ1270" s="35"/>
      <c r="CK1270" s="35"/>
      <c r="CL1270" s="35"/>
      <c r="CM1270" s="35"/>
      <c r="CN1270" s="35"/>
      <c r="CO1270" s="35"/>
      <c r="CP1270" s="35"/>
      <c r="CQ1270" s="35"/>
      <c r="CR1270" s="35"/>
      <c r="CS1270" s="35"/>
      <c r="CT1270" s="35"/>
      <c r="CU1270" s="35"/>
      <c r="CV1270" s="35"/>
      <c r="CW1270" s="35"/>
      <c r="CX1270" s="35"/>
      <c r="CY1270" s="35"/>
      <c r="CZ1270" s="35"/>
      <c r="DA1270" s="35"/>
      <c r="DB1270" s="35"/>
      <c r="DC1270" s="35"/>
      <c r="DD1270" s="35"/>
      <c r="DE1270" s="35"/>
      <c r="DF1270" s="35"/>
      <c r="DG1270" s="35"/>
      <c r="DH1270" s="35"/>
      <c r="DI1270" s="35"/>
      <c r="DJ1270" s="35"/>
      <c r="DK1270" s="35"/>
      <c r="DL1270" s="35"/>
      <c r="DM1270" s="35"/>
      <c r="DN1270" s="35"/>
      <c r="DO1270" s="35"/>
      <c r="DP1270" s="35"/>
      <c r="DQ1270" s="35"/>
      <c r="DR1270" s="35"/>
      <c r="DS1270" s="35"/>
      <c r="DT1270" s="35"/>
      <c r="DU1270" s="35"/>
      <c r="DV1270" s="35"/>
      <c r="DW1270" s="35"/>
      <c r="DX1270" s="35"/>
      <c r="DY1270" s="35"/>
      <c r="DZ1270" s="35"/>
      <c r="EA1270" s="35"/>
      <c r="EB1270" s="35"/>
      <c r="EC1270" s="35"/>
      <c r="ED1270" s="35"/>
      <c r="EE1270" s="35"/>
      <c r="EF1270" s="35"/>
      <c r="EG1270" s="35"/>
      <c r="EH1270" s="35"/>
      <c r="EI1270" s="35"/>
      <c r="EJ1270" s="35"/>
      <c r="EK1270" s="35"/>
      <c r="EL1270" s="35"/>
      <c r="EM1270" s="35"/>
      <c r="EN1270" s="35"/>
      <c r="EO1270" s="35"/>
      <c r="EP1270" s="35"/>
      <c r="EQ1270" s="35"/>
      <c r="ER1270" s="35"/>
      <c r="ES1270" s="35"/>
      <c r="ET1270" s="35"/>
      <c r="EU1270" s="35"/>
      <c r="EV1270" s="35"/>
      <c r="EW1270" s="35"/>
      <c r="EX1270" s="35"/>
      <c r="EY1270" s="35"/>
      <c r="EZ1270" s="35"/>
      <c r="FA1270" s="35"/>
      <c r="FB1270" s="35"/>
      <c r="FC1270" s="35"/>
      <c r="FD1270" s="35"/>
      <c r="FE1270" s="35"/>
      <c r="FF1270" s="35"/>
      <c r="FG1270" s="35"/>
      <c r="FH1270" s="35"/>
      <c r="FI1270" s="35"/>
      <c r="FJ1270" s="35"/>
      <c r="FK1270" s="35"/>
      <c r="FL1270" s="35"/>
      <c r="FM1270" s="35"/>
      <c r="FN1270" s="35"/>
      <c r="FO1270" s="35"/>
      <c r="FP1270" s="35"/>
      <c r="FQ1270" s="35"/>
      <c r="FR1270" s="35"/>
      <c r="FS1270" s="35"/>
      <c r="FT1270" s="35"/>
      <c r="FU1270" s="35"/>
      <c r="FV1270" s="35"/>
      <c r="FW1270" s="35"/>
      <c r="FX1270" s="35"/>
      <c r="FY1270" s="35"/>
      <c r="FZ1270" s="35"/>
      <c r="GA1270" s="35"/>
      <c r="GB1270" s="35"/>
      <c r="GC1270" s="35"/>
      <c r="GD1270" s="35"/>
      <c r="GE1270" s="42"/>
    </row>
    <row r="1271" spans="1:187" s="25" customFormat="1" ht="20.149999999999999" customHeight="1" x14ac:dyDescent="0.35">
      <c r="A1271" s="211">
        <f t="shared" si="981"/>
        <v>628</v>
      </c>
      <c r="B1271" s="213" t="str">
        <f ca="1">HYPERLINK("#"&amp;"PAINEL!"&amp;ADDRESS(ROW(PAINEL!$B$40)+$A1271,2),TRIM(INDIRECT("PAINEL!"&amp;ADDRESS(ROW(PAINEL!$B$40)+$A1271,COLUMN(LANÇAMENTOS!C1267)))))</f>
        <v/>
      </c>
      <c r="C1271" s="215" t="str">
        <f ca="1">TRIM(INDIRECT("PAINEL!"&amp;ADDRESS(ROW(PAINEL!$B$40)+$A1271,COLUMN(LANÇAMENTOS!E1267))))</f>
        <v/>
      </c>
      <c r="D1271" s="215" t="str">
        <f ca="1">TRIM(INDIRECT("PAINEL!"&amp;ADDRESS(ROW(PAINEL!$B$40)+$A1271,COLUMN(LANÇAMENTOS!K1267))))</f>
        <v/>
      </c>
      <c r="E1271" s="217"/>
      <c r="F1271" s="199" t="str">
        <f t="shared" ref="F1271" ca="1" si="1003">IF(B1271&lt;&gt;"",E1271+SUM(H1271:GE1271)-SUM(H1272:GE1272),"")</f>
        <v/>
      </c>
      <c r="G1271" s="27" t="s">
        <v>43</v>
      </c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F1271" s="36"/>
      <c r="AG1271" s="36"/>
      <c r="AH1271" s="36"/>
      <c r="AI1271" s="36"/>
      <c r="AJ1271" s="36"/>
      <c r="AK1271" s="36"/>
      <c r="AL1271" s="36"/>
      <c r="AM1271" s="36"/>
      <c r="AN1271" s="36"/>
      <c r="AO1271" s="36"/>
      <c r="AP1271" s="36"/>
      <c r="AQ1271" s="36"/>
      <c r="AR1271" s="36"/>
      <c r="AS1271" s="36"/>
      <c r="AT1271" s="36"/>
      <c r="AU1271" s="36"/>
      <c r="AV1271" s="36"/>
      <c r="AW1271" s="36"/>
      <c r="AX1271" s="36"/>
      <c r="AY1271" s="36"/>
      <c r="AZ1271" s="36"/>
      <c r="BA1271" s="36"/>
      <c r="BB1271" s="36"/>
      <c r="BC1271" s="36"/>
      <c r="BD1271" s="36"/>
      <c r="BE1271" s="36"/>
      <c r="BF1271" s="36"/>
      <c r="BG1271" s="36"/>
      <c r="BH1271" s="36"/>
      <c r="BI1271" s="36"/>
      <c r="BJ1271" s="36"/>
      <c r="BK1271" s="36"/>
      <c r="BL1271" s="36"/>
      <c r="BM1271" s="36"/>
      <c r="BN1271" s="36"/>
      <c r="BO1271" s="36"/>
      <c r="BP1271" s="36"/>
      <c r="BQ1271" s="36"/>
      <c r="BR1271" s="36"/>
      <c r="BS1271" s="36"/>
      <c r="BT1271" s="36"/>
      <c r="BU1271" s="36"/>
      <c r="BV1271" s="36"/>
      <c r="BW1271" s="36"/>
      <c r="BX1271" s="36"/>
      <c r="BY1271" s="36"/>
      <c r="BZ1271" s="36"/>
      <c r="CA1271" s="36"/>
      <c r="CB1271" s="36"/>
      <c r="CC1271" s="36"/>
      <c r="CD1271" s="36"/>
      <c r="CE1271" s="36"/>
      <c r="CF1271" s="36"/>
      <c r="CG1271" s="36"/>
      <c r="CH1271" s="36"/>
      <c r="CI1271" s="36"/>
      <c r="CJ1271" s="36"/>
      <c r="CK1271" s="36"/>
      <c r="CL1271" s="36"/>
      <c r="CM1271" s="36"/>
      <c r="CN1271" s="36"/>
      <c r="CO1271" s="36"/>
      <c r="CP1271" s="36"/>
      <c r="CQ1271" s="36"/>
      <c r="CR1271" s="36"/>
      <c r="CS1271" s="36"/>
      <c r="CT1271" s="36"/>
      <c r="CU1271" s="36"/>
      <c r="CV1271" s="36"/>
      <c r="CW1271" s="36"/>
      <c r="CX1271" s="36"/>
      <c r="CY1271" s="36"/>
      <c r="CZ1271" s="36"/>
      <c r="DA1271" s="36"/>
      <c r="DB1271" s="36"/>
      <c r="DC1271" s="36"/>
      <c r="DD1271" s="36"/>
      <c r="DE1271" s="36"/>
      <c r="DF1271" s="36"/>
      <c r="DG1271" s="36"/>
      <c r="DH1271" s="36"/>
      <c r="DI1271" s="36"/>
      <c r="DJ1271" s="36"/>
      <c r="DK1271" s="36"/>
      <c r="DL1271" s="36"/>
      <c r="DM1271" s="36"/>
      <c r="DN1271" s="36"/>
      <c r="DO1271" s="36"/>
      <c r="DP1271" s="36"/>
      <c r="DQ1271" s="36"/>
      <c r="DR1271" s="36"/>
      <c r="DS1271" s="36"/>
      <c r="DT1271" s="36"/>
      <c r="DU1271" s="36"/>
      <c r="DV1271" s="36"/>
      <c r="DW1271" s="36"/>
      <c r="DX1271" s="36"/>
      <c r="DY1271" s="36"/>
      <c r="DZ1271" s="36"/>
      <c r="EA1271" s="36"/>
      <c r="EB1271" s="36"/>
      <c r="EC1271" s="36"/>
      <c r="ED1271" s="36"/>
      <c r="EE1271" s="36"/>
      <c r="EF1271" s="36"/>
      <c r="EG1271" s="36"/>
      <c r="EH1271" s="36"/>
      <c r="EI1271" s="36"/>
      <c r="EJ1271" s="36"/>
      <c r="EK1271" s="36"/>
      <c r="EL1271" s="36"/>
      <c r="EM1271" s="36"/>
      <c r="EN1271" s="36"/>
      <c r="EO1271" s="36"/>
      <c r="EP1271" s="36"/>
      <c r="EQ1271" s="36"/>
      <c r="ER1271" s="36"/>
      <c r="ES1271" s="36"/>
      <c r="ET1271" s="36"/>
      <c r="EU1271" s="36"/>
      <c r="EV1271" s="36"/>
      <c r="EW1271" s="36"/>
      <c r="EX1271" s="36"/>
      <c r="EY1271" s="36"/>
      <c r="EZ1271" s="36"/>
      <c r="FA1271" s="36"/>
      <c r="FB1271" s="36"/>
      <c r="FC1271" s="36"/>
      <c r="FD1271" s="36"/>
      <c r="FE1271" s="36"/>
      <c r="FF1271" s="36"/>
      <c r="FG1271" s="36"/>
      <c r="FH1271" s="36"/>
      <c r="FI1271" s="36"/>
      <c r="FJ1271" s="36"/>
      <c r="FK1271" s="36"/>
      <c r="FL1271" s="36"/>
      <c r="FM1271" s="36"/>
      <c r="FN1271" s="36"/>
      <c r="FO1271" s="36"/>
      <c r="FP1271" s="36"/>
      <c r="FQ1271" s="36"/>
      <c r="FR1271" s="36"/>
      <c r="FS1271" s="36"/>
      <c r="FT1271" s="36"/>
      <c r="FU1271" s="36"/>
      <c r="FV1271" s="36"/>
      <c r="FW1271" s="36"/>
      <c r="FX1271" s="36"/>
      <c r="FY1271" s="36"/>
      <c r="FZ1271" s="36"/>
      <c r="GA1271" s="36"/>
      <c r="GB1271" s="36"/>
      <c r="GC1271" s="36"/>
      <c r="GD1271" s="36"/>
      <c r="GE1271" s="37"/>
    </row>
    <row r="1272" spans="1:187" s="25" customFormat="1" ht="20.149999999999999" customHeight="1" x14ac:dyDescent="0.35">
      <c r="A1272" s="212"/>
      <c r="B1272" s="214"/>
      <c r="C1272" s="216"/>
      <c r="D1272" s="216"/>
      <c r="E1272" s="218"/>
      <c r="F1272" s="200"/>
      <c r="G1272" s="28" t="s">
        <v>44</v>
      </c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38"/>
      <c r="AI1272" s="38"/>
      <c r="AJ1272" s="38"/>
      <c r="AK1272" s="38"/>
      <c r="AL1272" s="38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  <c r="BF1272" s="38"/>
      <c r="BG1272" s="38"/>
      <c r="BH1272" s="38"/>
      <c r="BI1272" s="38"/>
      <c r="BJ1272" s="38"/>
      <c r="BK1272" s="38"/>
      <c r="BL1272" s="38"/>
      <c r="BM1272" s="38"/>
      <c r="BN1272" s="38"/>
      <c r="BO1272" s="38"/>
      <c r="BP1272" s="38"/>
      <c r="BQ1272" s="38"/>
      <c r="BR1272" s="38"/>
      <c r="BS1272" s="38"/>
      <c r="BT1272" s="38"/>
      <c r="BU1272" s="38"/>
      <c r="BV1272" s="38"/>
      <c r="BW1272" s="38"/>
      <c r="BX1272" s="38"/>
      <c r="BY1272" s="38"/>
      <c r="BZ1272" s="38"/>
      <c r="CA1272" s="38"/>
      <c r="CB1272" s="38"/>
      <c r="CC1272" s="38"/>
      <c r="CD1272" s="38"/>
      <c r="CE1272" s="38"/>
      <c r="CF1272" s="38"/>
      <c r="CG1272" s="38"/>
      <c r="CH1272" s="38"/>
      <c r="CI1272" s="38"/>
      <c r="CJ1272" s="38"/>
      <c r="CK1272" s="38"/>
      <c r="CL1272" s="38"/>
      <c r="CM1272" s="38"/>
      <c r="CN1272" s="38"/>
      <c r="CO1272" s="38"/>
      <c r="CP1272" s="38"/>
      <c r="CQ1272" s="38"/>
      <c r="CR1272" s="38"/>
      <c r="CS1272" s="38"/>
      <c r="CT1272" s="38"/>
      <c r="CU1272" s="38"/>
      <c r="CV1272" s="38"/>
      <c r="CW1272" s="38"/>
      <c r="CX1272" s="38"/>
      <c r="CY1272" s="38"/>
      <c r="CZ1272" s="38"/>
      <c r="DA1272" s="38"/>
      <c r="DB1272" s="38"/>
      <c r="DC1272" s="38"/>
      <c r="DD1272" s="38"/>
      <c r="DE1272" s="38"/>
      <c r="DF1272" s="38"/>
      <c r="DG1272" s="38"/>
      <c r="DH1272" s="38"/>
      <c r="DI1272" s="38"/>
      <c r="DJ1272" s="38"/>
      <c r="DK1272" s="38"/>
      <c r="DL1272" s="38"/>
      <c r="DM1272" s="38"/>
      <c r="DN1272" s="38"/>
      <c r="DO1272" s="38"/>
      <c r="DP1272" s="38"/>
      <c r="DQ1272" s="38"/>
      <c r="DR1272" s="38"/>
      <c r="DS1272" s="38"/>
      <c r="DT1272" s="38"/>
      <c r="DU1272" s="38"/>
      <c r="DV1272" s="38"/>
      <c r="DW1272" s="38"/>
      <c r="DX1272" s="38"/>
      <c r="DY1272" s="38"/>
      <c r="DZ1272" s="38"/>
      <c r="EA1272" s="38"/>
      <c r="EB1272" s="38"/>
      <c r="EC1272" s="38"/>
      <c r="ED1272" s="38"/>
      <c r="EE1272" s="38"/>
      <c r="EF1272" s="38"/>
      <c r="EG1272" s="38"/>
      <c r="EH1272" s="38"/>
      <c r="EI1272" s="38"/>
      <c r="EJ1272" s="38"/>
      <c r="EK1272" s="38"/>
      <c r="EL1272" s="38"/>
      <c r="EM1272" s="38"/>
      <c r="EN1272" s="38"/>
      <c r="EO1272" s="38"/>
      <c r="EP1272" s="38"/>
      <c r="EQ1272" s="38"/>
      <c r="ER1272" s="38"/>
      <c r="ES1272" s="38"/>
      <c r="ET1272" s="38"/>
      <c r="EU1272" s="38"/>
      <c r="EV1272" s="38"/>
      <c r="EW1272" s="38"/>
      <c r="EX1272" s="38"/>
      <c r="EY1272" s="38"/>
      <c r="EZ1272" s="38"/>
      <c r="FA1272" s="38"/>
      <c r="FB1272" s="38"/>
      <c r="FC1272" s="38"/>
      <c r="FD1272" s="38"/>
      <c r="FE1272" s="38"/>
      <c r="FF1272" s="38"/>
      <c r="FG1272" s="38"/>
      <c r="FH1272" s="38"/>
      <c r="FI1272" s="38"/>
      <c r="FJ1272" s="38"/>
      <c r="FK1272" s="38"/>
      <c r="FL1272" s="38"/>
      <c r="FM1272" s="38"/>
      <c r="FN1272" s="38"/>
      <c r="FO1272" s="38"/>
      <c r="FP1272" s="38"/>
      <c r="FQ1272" s="38"/>
      <c r="FR1272" s="38"/>
      <c r="FS1272" s="38"/>
      <c r="FT1272" s="38"/>
      <c r="FU1272" s="38"/>
      <c r="FV1272" s="38"/>
      <c r="FW1272" s="38"/>
      <c r="FX1272" s="38"/>
      <c r="FY1272" s="38"/>
      <c r="FZ1272" s="38"/>
      <c r="GA1272" s="38"/>
      <c r="GB1272" s="38"/>
      <c r="GC1272" s="38"/>
      <c r="GD1272" s="38"/>
      <c r="GE1272" s="39"/>
    </row>
    <row r="1273" spans="1:187" s="25" customFormat="1" ht="20.149999999999999" customHeight="1" x14ac:dyDescent="0.35">
      <c r="A1273" s="203">
        <f t="shared" ref="A1273" si="1004">A1271+1</f>
        <v>629</v>
      </c>
      <c r="B1273" s="205" t="str">
        <f ca="1">HYPERLINK("#"&amp;"PAINEL!"&amp;ADDRESS(ROW(PAINEL!$B$40)+$A1273,2),TRIM(INDIRECT("PAINEL!"&amp;ADDRESS(ROW(PAINEL!$B$40)+$A1273,COLUMN(LANÇAMENTOS!C1269)))))</f>
        <v/>
      </c>
      <c r="C1273" s="207" t="str">
        <f ca="1">TRIM(INDIRECT("PAINEL!"&amp;ADDRESS(ROW(PAINEL!$B$40)+$A1273,COLUMN(LANÇAMENTOS!E1269))))</f>
        <v/>
      </c>
      <c r="D1273" s="207" t="str">
        <f ca="1">TRIM(INDIRECT("PAINEL!"&amp;ADDRESS(ROW(PAINEL!$B$40)+$A1273,COLUMN(LANÇAMENTOS!K1269))))</f>
        <v/>
      </c>
      <c r="E1273" s="209"/>
      <c r="F1273" s="201" t="str">
        <f t="shared" ref="F1273" ca="1" si="1005">IF(B1273&lt;&gt;"",E1273+SUM(H1273:GE1273)-SUM(H1274:GE1274),"")</f>
        <v/>
      </c>
      <c r="G1273" s="29" t="s">
        <v>43</v>
      </c>
      <c r="H1273" s="40"/>
      <c r="I1273" s="40"/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  <c r="CH1273" s="40"/>
      <c r="CI1273" s="40"/>
      <c r="CJ1273" s="40"/>
      <c r="CK1273" s="40"/>
      <c r="CL1273" s="40"/>
      <c r="CM1273" s="40"/>
      <c r="CN1273" s="40"/>
      <c r="CO1273" s="40"/>
      <c r="CP1273" s="40"/>
      <c r="CQ1273" s="40"/>
      <c r="CR1273" s="40"/>
      <c r="CS1273" s="40"/>
      <c r="CT1273" s="40"/>
      <c r="CU1273" s="40"/>
      <c r="CV1273" s="40"/>
      <c r="CW1273" s="40"/>
      <c r="CX1273" s="40"/>
      <c r="CY1273" s="40"/>
      <c r="CZ1273" s="40"/>
      <c r="DA1273" s="40"/>
      <c r="DB1273" s="40"/>
      <c r="DC1273" s="40"/>
      <c r="DD1273" s="40"/>
      <c r="DE1273" s="40"/>
      <c r="DF1273" s="40"/>
      <c r="DG1273" s="40"/>
      <c r="DH1273" s="40"/>
      <c r="DI1273" s="40"/>
      <c r="DJ1273" s="40"/>
      <c r="DK1273" s="40"/>
      <c r="DL1273" s="40"/>
      <c r="DM1273" s="40"/>
      <c r="DN1273" s="40"/>
      <c r="DO1273" s="40"/>
      <c r="DP1273" s="40"/>
      <c r="DQ1273" s="40"/>
      <c r="DR1273" s="40"/>
      <c r="DS1273" s="40"/>
      <c r="DT1273" s="40"/>
      <c r="DU1273" s="40"/>
      <c r="DV1273" s="40"/>
      <c r="DW1273" s="40"/>
      <c r="DX1273" s="40"/>
      <c r="DY1273" s="40"/>
      <c r="DZ1273" s="40"/>
      <c r="EA1273" s="40"/>
      <c r="EB1273" s="40"/>
      <c r="EC1273" s="40"/>
      <c r="ED1273" s="40"/>
      <c r="EE1273" s="40"/>
      <c r="EF1273" s="40"/>
      <c r="EG1273" s="40"/>
      <c r="EH1273" s="40"/>
      <c r="EI1273" s="40"/>
      <c r="EJ1273" s="40"/>
      <c r="EK1273" s="40"/>
      <c r="EL1273" s="40"/>
      <c r="EM1273" s="40"/>
      <c r="EN1273" s="40"/>
      <c r="EO1273" s="40"/>
      <c r="EP1273" s="40"/>
      <c r="EQ1273" s="40"/>
      <c r="ER1273" s="40"/>
      <c r="ES1273" s="40"/>
      <c r="ET1273" s="40"/>
      <c r="EU1273" s="40"/>
      <c r="EV1273" s="40"/>
      <c r="EW1273" s="40"/>
      <c r="EX1273" s="40"/>
      <c r="EY1273" s="40"/>
      <c r="EZ1273" s="40"/>
      <c r="FA1273" s="40"/>
      <c r="FB1273" s="40"/>
      <c r="FC1273" s="40"/>
      <c r="FD1273" s="40"/>
      <c r="FE1273" s="40"/>
      <c r="FF1273" s="40"/>
      <c r="FG1273" s="40"/>
      <c r="FH1273" s="40"/>
      <c r="FI1273" s="40"/>
      <c r="FJ1273" s="40"/>
      <c r="FK1273" s="40"/>
      <c r="FL1273" s="40"/>
      <c r="FM1273" s="40"/>
      <c r="FN1273" s="40"/>
      <c r="FO1273" s="40"/>
      <c r="FP1273" s="40"/>
      <c r="FQ1273" s="40"/>
      <c r="FR1273" s="40"/>
      <c r="FS1273" s="40"/>
      <c r="FT1273" s="40"/>
      <c r="FU1273" s="40"/>
      <c r="FV1273" s="40"/>
      <c r="FW1273" s="40"/>
      <c r="FX1273" s="40"/>
      <c r="FY1273" s="40"/>
      <c r="FZ1273" s="40"/>
      <c r="GA1273" s="40"/>
      <c r="GB1273" s="40"/>
      <c r="GC1273" s="40"/>
      <c r="GD1273" s="40"/>
      <c r="GE1273" s="41"/>
    </row>
    <row r="1274" spans="1:187" s="25" customFormat="1" ht="20.149999999999999" customHeight="1" x14ac:dyDescent="0.35">
      <c r="A1274" s="204"/>
      <c r="B1274" s="206"/>
      <c r="C1274" s="208"/>
      <c r="D1274" s="208"/>
      <c r="E1274" s="210"/>
      <c r="F1274" s="202"/>
      <c r="G1274" s="26" t="s">
        <v>44</v>
      </c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F1274" s="35"/>
      <c r="AG1274" s="35"/>
      <c r="AH1274" s="35"/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  <c r="AX1274" s="35"/>
      <c r="AY1274" s="35"/>
      <c r="AZ1274" s="35"/>
      <c r="BA1274" s="35"/>
      <c r="BB1274" s="35"/>
      <c r="BC1274" s="35"/>
      <c r="BD1274" s="35"/>
      <c r="BE1274" s="35"/>
      <c r="BF1274" s="35"/>
      <c r="BG1274" s="35"/>
      <c r="BH1274" s="35"/>
      <c r="BI1274" s="35"/>
      <c r="BJ1274" s="35"/>
      <c r="BK1274" s="35"/>
      <c r="BL1274" s="35"/>
      <c r="BM1274" s="35"/>
      <c r="BN1274" s="35"/>
      <c r="BO1274" s="35"/>
      <c r="BP1274" s="35"/>
      <c r="BQ1274" s="35"/>
      <c r="BR1274" s="35"/>
      <c r="BS1274" s="35"/>
      <c r="BT1274" s="35"/>
      <c r="BU1274" s="35"/>
      <c r="BV1274" s="35"/>
      <c r="BW1274" s="35"/>
      <c r="BX1274" s="35"/>
      <c r="BY1274" s="35"/>
      <c r="BZ1274" s="35"/>
      <c r="CA1274" s="35"/>
      <c r="CB1274" s="35"/>
      <c r="CC1274" s="35"/>
      <c r="CD1274" s="35"/>
      <c r="CE1274" s="35"/>
      <c r="CF1274" s="35"/>
      <c r="CG1274" s="35"/>
      <c r="CH1274" s="35"/>
      <c r="CI1274" s="35"/>
      <c r="CJ1274" s="35"/>
      <c r="CK1274" s="35"/>
      <c r="CL1274" s="35"/>
      <c r="CM1274" s="35"/>
      <c r="CN1274" s="35"/>
      <c r="CO1274" s="35"/>
      <c r="CP1274" s="35"/>
      <c r="CQ1274" s="35"/>
      <c r="CR1274" s="35"/>
      <c r="CS1274" s="35"/>
      <c r="CT1274" s="35"/>
      <c r="CU1274" s="35"/>
      <c r="CV1274" s="35"/>
      <c r="CW1274" s="35"/>
      <c r="CX1274" s="35"/>
      <c r="CY1274" s="35"/>
      <c r="CZ1274" s="35"/>
      <c r="DA1274" s="35"/>
      <c r="DB1274" s="35"/>
      <c r="DC1274" s="35"/>
      <c r="DD1274" s="35"/>
      <c r="DE1274" s="35"/>
      <c r="DF1274" s="35"/>
      <c r="DG1274" s="35"/>
      <c r="DH1274" s="35"/>
      <c r="DI1274" s="35"/>
      <c r="DJ1274" s="35"/>
      <c r="DK1274" s="35"/>
      <c r="DL1274" s="35"/>
      <c r="DM1274" s="35"/>
      <c r="DN1274" s="35"/>
      <c r="DO1274" s="35"/>
      <c r="DP1274" s="35"/>
      <c r="DQ1274" s="35"/>
      <c r="DR1274" s="35"/>
      <c r="DS1274" s="35"/>
      <c r="DT1274" s="35"/>
      <c r="DU1274" s="35"/>
      <c r="DV1274" s="35"/>
      <c r="DW1274" s="35"/>
      <c r="DX1274" s="35"/>
      <c r="DY1274" s="35"/>
      <c r="DZ1274" s="35"/>
      <c r="EA1274" s="35"/>
      <c r="EB1274" s="35"/>
      <c r="EC1274" s="35"/>
      <c r="ED1274" s="35"/>
      <c r="EE1274" s="35"/>
      <c r="EF1274" s="35"/>
      <c r="EG1274" s="35"/>
      <c r="EH1274" s="35"/>
      <c r="EI1274" s="35"/>
      <c r="EJ1274" s="35"/>
      <c r="EK1274" s="35"/>
      <c r="EL1274" s="35"/>
      <c r="EM1274" s="35"/>
      <c r="EN1274" s="35"/>
      <c r="EO1274" s="35"/>
      <c r="EP1274" s="35"/>
      <c r="EQ1274" s="35"/>
      <c r="ER1274" s="35"/>
      <c r="ES1274" s="35"/>
      <c r="ET1274" s="35"/>
      <c r="EU1274" s="35"/>
      <c r="EV1274" s="35"/>
      <c r="EW1274" s="35"/>
      <c r="EX1274" s="35"/>
      <c r="EY1274" s="35"/>
      <c r="EZ1274" s="35"/>
      <c r="FA1274" s="35"/>
      <c r="FB1274" s="35"/>
      <c r="FC1274" s="35"/>
      <c r="FD1274" s="35"/>
      <c r="FE1274" s="35"/>
      <c r="FF1274" s="35"/>
      <c r="FG1274" s="35"/>
      <c r="FH1274" s="35"/>
      <c r="FI1274" s="35"/>
      <c r="FJ1274" s="35"/>
      <c r="FK1274" s="35"/>
      <c r="FL1274" s="35"/>
      <c r="FM1274" s="35"/>
      <c r="FN1274" s="35"/>
      <c r="FO1274" s="35"/>
      <c r="FP1274" s="35"/>
      <c r="FQ1274" s="35"/>
      <c r="FR1274" s="35"/>
      <c r="FS1274" s="35"/>
      <c r="FT1274" s="35"/>
      <c r="FU1274" s="35"/>
      <c r="FV1274" s="35"/>
      <c r="FW1274" s="35"/>
      <c r="FX1274" s="35"/>
      <c r="FY1274" s="35"/>
      <c r="FZ1274" s="35"/>
      <c r="GA1274" s="35"/>
      <c r="GB1274" s="35"/>
      <c r="GC1274" s="35"/>
      <c r="GD1274" s="35"/>
      <c r="GE1274" s="42"/>
    </row>
    <row r="1275" spans="1:187" s="25" customFormat="1" ht="20.149999999999999" customHeight="1" x14ac:dyDescent="0.35">
      <c r="A1275" s="211">
        <f t="shared" si="981"/>
        <v>630</v>
      </c>
      <c r="B1275" s="213" t="str">
        <f ca="1">HYPERLINK("#"&amp;"PAINEL!"&amp;ADDRESS(ROW(PAINEL!$B$40)+$A1275,2),TRIM(INDIRECT("PAINEL!"&amp;ADDRESS(ROW(PAINEL!$B$40)+$A1275,COLUMN(LANÇAMENTOS!C1271)))))</f>
        <v/>
      </c>
      <c r="C1275" s="215" t="str">
        <f ca="1">TRIM(INDIRECT("PAINEL!"&amp;ADDRESS(ROW(PAINEL!$B$40)+$A1275,COLUMN(LANÇAMENTOS!E1271))))</f>
        <v/>
      </c>
      <c r="D1275" s="215" t="str">
        <f ca="1">TRIM(INDIRECT("PAINEL!"&amp;ADDRESS(ROW(PAINEL!$B$40)+$A1275,COLUMN(LANÇAMENTOS!K1271))))</f>
        <v/>
      </c>
      <c r="E1275" s="217"/>
      <c r="F1275" s="199" t="str">
        <f t="shared" ref="F1275" ca="1" si="1006">IF(B1275&lt;&gt;"",E1275+SUM(H1275:GE1275)-SUM(H1276:GE1276),"")</f>
        <v/>
      </c>
      <c r="G1275" s="27" t="s">
        <v>43</v>
      </c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F1275" s="36"/>
      <c r="AG1275" s="36"/>
      <c r="AH1275" s="36"/>
      <c r="AI1275" s="36"/>
      <c r="AJ1275" s="36"/>
      <c r="AK1275" s="36"/>
      <c r="AL1275" s="36"/>
      <c r="AM1275" s="36"/>
      <c r="AN1275" s="36"/>
      <c r="AO1275" s="36"/>
      <c r="AP1275" s="36"/>
      <c r="AQ1275" s="36"/>
      <c r="AR1275" s="36"/>
      <c r="AS1275" s="36"/>
      <c r="AT1275" s="36"/>
      <c r="AU1275" s="36"/>
      <c r="AV1275" s="36"/>
      <c r="AW1275" s="36"/>
      <c r="AX1275" s="36"/>
      <c r="AY1275" s="36"/>
      <c r="AZ1275" s="36"/>
      <c r="BA1275" s="36"/>
      <c r="BB1275" s="36"/>
      <c r="BC1275" s="36"/>
      <c r="BD1275" s="36"/>
      <c r="BE1275" s="36"/>
      <c r="BF1275" s="36"/>
      <c r="BG1275" s="36"/>
      <c r="BH1275" s="36"/>
      <c r="BI1275" s="36"/>
      <c r="BJ1275" s="36"/>
      <c r="BK1275" s="36"/>
      <c r="BL1275" s="36"/>
      <c r="BM1275" s="36"/>
      <c r="BN1275" s="36"/>
      <c r="BO1275" s="36"/>
      <c r="BP1275" s="36"/>
      <c r="BQ1275" s="36"/>
      <c r="BR1275" s="36"/>
      <c r="BS1275" s="36"/>
      <c r="BT1275" s="36"/>
      <c r="BU1275" s="36"/>
      <c r="BV1275" s="36"/>
      <c r="BW1275" s="36"/>
      <c r="BX1275" s="36"/>
      <c r="BY1275" s="36"/>
      <c r="BZ1275" s="36"/>
      <c r="CA1275" s="36"/>
      <c r="CB1275" s="36"/>
      <c r="CC1275" s="36"/>
      <c r="CD1275" s="36"/>
      <c r="CE1275" s="36"/>
      <c r="CF1275" s="36"/>
      <c r="CG1275" s="36"/>
      <c r="CH1275" s="36"/>
      <c r="CI1275" s="36"/>
      <c r="CJ1275" s="36"/>
      <c r="CK1275" s="36"/>
      <c r="CL1275" s="36"/>
      <c r="CM1275" s="36"/>
      <c r="CN1275" s="36"/>
      <c r="CO1275" s="36"/>
      <c r="CP1275" s="36"/>
      <c r="CQ1275" s="36"/>
      <c r="CR1275" s="36"/>
      <c r="CS1275" s="36"/>
      <c r="CT1275" s="36"/>
      <c r="CU1275" s="36"/>
      <c r="CV1275" s="36"/>
      <c r="CW1275" s="36"/>
      <c r="CX1275" s="36"/>
      <c r="CY1275" s="36"/>
      <c r="CZ1275" s="36"/>
      <c r="DA1275" s="36"/>
      <c r="DB1275" s="36"/>
      <c r="DC1275" s="36"/>
      <c r="DD1275" s="36"/>
      <c r="DE1275" s="36"/>
      <c r="DF1275" s="36"/>
      <c r="DG1275" s="36"/>
      <c r="DH1275" s="36"/>
      <c r="DI1275" s="36"/>
      <c r="DJ1275" s="36"/>
      <c r="DK1275" s="36"/>
      <c r="DL1275" s="36"/>
      <c r="DM1275" s="36"/>
      <c r="DN1275" s="36"/>
      <c r="DO1275" s="36"/>
      <c r="DP1275" s="36"/>
      <c r="DQ1275" s="36"/>
      <c r="DR1275" s="36"/>
      <c r="DS1275" s="36"/>
      <c r="DT1275" s="36"/>
      <c r="DU1275" s="36"/>
      <c r="DV1275" s="36"/>
      <c r="DW1275" s="36"/>
      <c r="DX1275" s="36"/>
      <c r="DY1275" s="36"/>
      <c r="DZ1275" s="36"/>
      <c r="EA1275" s="36"/>
      <c r="EB1275" s="36"/>
      <c r="EC1275" s="36"/>
      <c r="ED1275" s="36"/>
      <c r="EE1275" s="36"/>
      <c r="EF1275" s="36"/>
      <c r="EG1275" s="36"/>
      <c r="EH1275" s="36"/>
      <c r="EI1275" s="36"/>
      <c r="EJ1275" s="36"/>
      <c r="EK1275" s="36"/>
      <c r="EL1275" s="36"/>
      <c r="EM1275" s="36"/>
      <c r="EN1275" s="36"/>
      <c r="EO1275" s="36"/>
      <c r="EP1275" s="36"/>
      <c r="EQ1275" s="36"/>
      <c r="ER1275" s="36"/>
      <c r="ES1275" s="36"/>
      <c r="ET1275" s="36"/>
      <c r="EU1275" s="36"/>
      <c r="EV1275" s="36"/>
      <c r="EW1275" s="36"/>
      <c r="EX1275" s="36"/>
      <c r="EY1275" s="36"/>
      <c r="EZ1275" s="36"/>
      <c r="FA1275" s="36"/>
      <c r="FB1275" s="36"/>
      <c r="FC1275" s="36"/>
      <c r="FD1275" s="36"/>
      <c r="FE1275" s="36"/>
      <c r="FF1275" s="36"/>
      <c r="FG1275" s="36"/>
      <c r="FH1275" s="36"/>
      <c r="FI1275" s="36"/>
      <c r="FJ1275" s="36"/>
      <c r="FK1275" s="36"/>
      <c r="FL1275" s="36"/>
      <c r="FM1275" s="36"/>
      <c r="FN1275" s="36"/>
      <c r="FO1275" s="36"/>
      <c r="FP1275" s="36"/>
      <c r="FQ1275" s="36"/>
      <c r="FR1275" s="36"/>
      <c r="FS1275" s="36"/>
      <c r="FT1275" s="36"/>
      <c r="FU1275" s="36"/>
      <c r="FV1275" s="36"/>
      <c r="FW1275" s="36"/>
      <c r="FX1275" s="36"/>
      <c r="FY1275" s="36"/>
      <c r="FZ1275" s="36"/>
      <c r="GA1275" s="36"/>
      <c r="GB1275" s="36"/>
      <c r="GC1275" s="36"/>
      <c r="GD1275" s="36"/>
      <c r="GE1275" s="37"/>
    </row>
    <row r="1276" spans="1:187" s="25" customFormat="1" ht="20.149999999999999" customHeight="1" x14ac:dyDescent="0.35">
      <c r="A1276" s="212"/>
      <c r="B1276" s="214"/>
      <c r="C1276" s="216"/>
      <c r="D1276" s="216"/>
      <c r="E1276" s="218"/>
      <c r="F1276" s="200"/>
      <c r="G1276" s="28" t="s">
        <v>44</v>
      </c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38"/>
      <c r="AI1276" s="38"/>
      <c r="AJ1276" s="38"/>
      <c r="AK1276" s="38"/>
      <c r="AL1276" s="38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  <c r="BF1276" s="38"/>
      <c r="BG1276" s="38"/>
      <c r="BH1276" s="38"/>
      <c r="BI1276" s="38"/>
      <c r="BJ1276" s="38"/>
      <c r="BK1276" s="38"/>
      <c r="BL1276" s="38"/>
      <c r="BM1276" s="38"/>
      <c r="BN1276" s="38"/>
      <c r="BO1276" s="38"/>
      <c r="BP1276" s="38"/>
      <c r="BQ1276" s="38"/>
      <c r="BR1276" s="38"/>
      <c r="BS1276" s="38"/>
      <c r="BT1276" s="38"/>
      <c r="BU1276" s="38"/>
      <c r="BV1276" s="38"/>
      <c r="BW1276" s="38"/>
      <c r="BX1276" s="38"/>
      <c r="BY1276" s="38"/>
      <c r="BZ1276" s="38"/>
      <c r="CA1276" s="38"/>
      <c r="CB1276" s="38"/>
      <c r="CC1276" s="38"/>
      <c r="CD1276" s="38"/>
      <c r="CE1276" s="38"/>
      <c r="CF1276" s="38"/>
      <c r="CG1276" s="38"/>
      <c r="CH1276" s="38"/>
      <c r="CI1276" s="38"/>
      <c r="CJ1276" s="38"/>
      <c r="CK1276" s="38"/>
      <c r="CL1276" s="38"/>
      <c r="CM1276" s="38"/>
      <c r="CN1276" s="38"/>
      <c r="CO1276" s="38"/>
      <c r="CP1276" s="38"/>
      <c r="CQ1276" s="38"/>
      <c r="CR1276" s="38"/>
      <c r="CS1276" s="38"/>
      <c r="CT1276" s="38"/>
      <c r="CU1276" s="38"/>
      <c r="CV1276" s="38"/>
      <c r="CW1276" s="38"/>
      <c r="CX1276" s="38"/>
      <c r="CY1276" s="38"/>
      <c r="CZ1276" s="38"/>
      <c r="DA1276" s="38"/>
      <c r="DB1276" s="38"/>
      <c r="DC1276" s="38"/>
      <c r="DD1276" s="38"/>
      <c r="DE1276" s="38"/>
      <c r="DF1276" s="38"/>
      <c r="DG1276" s="38"/>
      <c r="DH1276" s="38"/>
      <c r="DI1276" s="38"/>
      <c r="DJ1276" s="38"/>
      <c r="DK1276" s="38"/>
      <c r="DL1276" s="38"/>
      <c r="DM1276" s="38"/>
      <c r="DN1276" s="38"/>
      <c r="DO1276" s="38"/>
      <c r="DP1276" s="38"/>
      <c r="DQ1276" s="38"/>
      <c r="DR1276" s="38"/>
      <c r="DS1276" s="38"/>
      <c r="DT1276" s="38"/>
      <c r="DU1276" s="38"/>
      <c r="DV1276" s="38"/>
      <c r="DW1276" s="38"/>
      <c r="DX1276" s="38"/>
      <c r="DY1276" s="38"/>
      <c r="DZ1276" s="38"/>
      <c r="EA1276" s="38"/>
      <c r="EB1276" s="38"/>
      <c r="EC1276" s="38"/>
      <c r="ED1276" s="38"/>
      <c r="EE1276" s="38"/>
      <c r="EF1276" s="38"/>
      <c r="EG1276" s="38"/>
      <c r="EH1276" s="38"/>
      <c r="EI1276" s="38"/>
      <c r="EJ1276" s="38"/>
      <c r="EK1276" s="38"/>
      <c r="EL1276" s="38"/>
      <c r="EM1276" s="38"/>
      <c r="EN1276" s="38"/>
      <c r="EO1276" s="38"/>
      <c r="EP1276" s="38"/>
      <c r="EQ1276" s="38"/>
      <c r="ER1276" s="38"/>
      <c r="ES1276" s="38"/>
      <c r="ET1276" s="38"/>
      <c r="EU1276" s="38"/>
      <c r="EV1276" s="38"/>
      <c r="EW1276" s="38"/>
      <c r="EX1276" s="38"/>
      <c r="EY1276" s="38"/>
      <c r="EZ1276" s="38"/>
      <c r="FA1276" s="38"/>
      <c r="FB1276" s="38"/>
      <c r="FC1276" s="38"/>
      <c r="FD1276" s="38"/>
      <c r="FE1276" s="38"/>
      <c r="FF1276" s="38"/>
      <c r="FG1276" s="38"/>
      <c r="FH1276" s="38"/>
      <c r="FI1276" s="38"/>
      <c r="FJ1276" s="38"/>
      <c r="FK1276" s="38"/>
      <c r="FL1276" s="38"/>
      <c r="FM1276" s="38"/>
      <c r="FN1276" s="38"/>
      <c r="FO1276" s="38"/>
      <c r="FP1276" s="38"/>
      <c r="FQ1276" s="38"/>
      <c r="FR1276" s="38"/>
      <c r="FS1276" s="38"/>
      <c r="FT1276" s="38"/>
      <c r="FU1276" s="38"/>
      <c r="FV1276" s="38"/>
      <c r="FW1276" s="38"/>
      <c r="FX1276" s="38"/>
      <c r="FY1276" s="38"/>
      <c r="FZ1276" s="38"/>
      <c r="GA1276" s="38"/>
      <c r="GB1276" s="38"/>
      <c r="GC1276" s="38"/>
      <c r="GD1276" s="38"/>
      <c r="GE1276" s="39"/>
    </row>
    <row r="1277" spans="1:187" s="25" customFormat="1" ht="20.149999999999999" customHeight="1" x14ac:dyDescent="0.35">
      <c r="A1277" s="203">
        <f t="shared" ref="A1277" si="1007">A1275+1</f>
        <v>631</v>
      </c>
      <c r="B1277" s="205" t="str">
        <f ca="1">HYPERLINK("#"&amp;"PAINEL!"&amp;ADDRESS(ROW(PAINEL!$B$40)+$A1277,2),TRIM(INDIRECT("PAINEL!"&amp;ADDRESS(ROW(PAINEL!$B$40)+$A1277,COLUMN(LANÇAMENTOS!C1273)))))</f>
        <v/>
      </c>
      <c r="C1277" s="207" t="str">
        <f ca="1">TRIM(INDIRECT("PAINEL!"&amp;ADDRESS(ROW(PAINEL!$B$40)+$A1277,COLUMN(LANÇAMENTOS!E1273))))</f>
        <v/>
      </c>
      <c r="D1277" s="207" t="str">
        <f ca="1">TRIM(INDIRECT("PAINEL!"&amp;ADDRESS(ROW(PAINEL!$B$40)+$A1277,COLUMN(LANÇAMENTOS!K1273))))</f>
        <v/>
      </c>
      <c r="E1277" s="209"/>
      <c r="F1277" s="201" t="str">
        <f t="shared" ref="F1277" ca="1" si="1008">IF(B1277&lt;&gt;"",E1277+SUM(H1277:GE1277)-SUM(H1278:GE1278),"")</f>
        <v/>
      </c>
      <c r="G1277" s="29" t="s">
        <v>43</v>
      </c>
      <c r="H1277" s="40"/>
      <c r="I1277" s="40"/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  <c r="CH1277" s="40"/>
      <c r="CI1277" s="40"/>
      <c r="CJ1277" s="40"/>
      <c r="CK1277" s="40"/>
      <c r="CL1277" s="40"/>
      <c r="CM1277" s="40"/>
      <c r="CN1277" s="40"/>
      <c r="CO1277" s="40"/>
      <c r="CP1277" s="40"/>
      <c r="CQ1277" s="40"/>
      <c r="CR1277" s="40"/>
      <c r="CS1277" s="40"/>
      <c r="CT1277" s="40"/>
      <c r="CU1277" s="40"/>
      <c r="CV1277" s="40"/>
      <c r="CW1277" s="40"/>
      <c r="CX1277" s="40"/>
      <c r="CY1277" s="40"/>
      <c r="CZ1277" s="40"/>
      <c r="DA1277" s="40"/>
      <c r="DB1277" s="40"/>
      <c r="DC1277" s="40"/>
      <c r="DD1277" s="40"/>
      <c r="DE1277" s="40"/>
      <c r="DF1277" s="40"/>
      <c r="DG1277" s="40"/>
      <c r="DH1277" s="40"/>
      <c r="DI1277" s="40"/>
      <c r="DJ1277" s="40"/>
      <c r="DK1277" s="40"/>
      <c r="DL1277" s="40"/>
      <c r="DM1277" s="40"/>
      <c r="DN1277" s="40"/>
      <c r="DO1277" s="40"/>
      <c r="DP1277" s="40"/>
      <c r="DQ1277" s="40"/>
      <c r="DR1277" s="40"/>
      <c r="DS1277" s="40"/>
      <c r="DT1277" s="40"/>
      <c r="DU1277" s="40"/>
      <c r="DV1277" s="40"/>
      <c r="DW1277" s="40"/>
      <c r="DX1277" s="40"/>
      <c r="DY1277" s="40"/>
      <c r="DZ1277" s="40"/>
      <c r="EA1277" s="40"/>
      <c r="EB1277" s="40"/>
      <c r="EC1277" s="40"/>
      <c r="ED1277" s="40"/>
      <c r="EE1277" s="40"/>
      <c r="EF1277" s="40"/>
      <c r="EG1277" s="40"/>
      <c r="EH1277" s="40"/>
      <c r="EI1277" s="40"/>
      <c r="EJ1277" s="40"/>
      <c r="EK1277" s="40"/>
      <c r="EL1277" s="40"/>
      <c r="EM1277" s="40"/>
      <c r="EN1277" s="40"/>
      <c r="EO1277" s="40"/>
      <c r="EP1277" s="40"/>
      <c r="EQ1277" s="40"/>
      <c r="ER1277" s="40"/>
      <c r="ES1277" s="40"/>
      <c r="ET1277" s="40"/>
      <c r="EU1277" s="40"/>
      <c r="EV1277" s="40"/>
      <c r="EW1277" s="40"/>
      <c r="EX1277" s="40"/>
      <c r="EY1277" s="40"/>
      <c r="EZ1277" s="40"/>
      <c r="FA1277" s="40"/>
      <c r="FB1277" s="40"/>
      <c r="FC1277" s="40"/>
      <c r="FD1277" s="40"/>
      <c r="FE1277" s="40"/>
      <c r="FF1277" s="40"/>
      <c r="FG1277" s="40"/>
      <c r="FH1277" s="40"/>
      <c r="FI1277" s="40"/>
      <c r="FJ1277" s="40"/>
      <c r="FK1277" s="40"/>
      <c r="FL1277" s="40"/>
      <c r="FM1277" s="40"/>
      <c r="FN1277" s="40"/>
      <c r="FO1277" s="40"/>
      <c r="FP1277" s="40"/>
      <c r="FQ1277" s="40"/>
      <c r="FR1277" s="40"/>
      <c r="FS1277" s="40"/>
      <c r="FT1277" s="40"/>
      <c r="FU1277" s="40"/>
      <c r="FV1277" s="40"/>
      <c r="FW1277" s="40"/>
      <c r="FX1277" s="40"/>
      <c r="FY1277" s="40"/>
      <c r="FZ1277" s="40"/>
      <c r="GA1277" s="40"/>
      <c r="GB1277" s="40"/>
      <c r="GC1277" s="40"/>
      <c r="GD1277" s="40"/>
      <c r="GE1277" s="41"/>
    </row>
    <row r="1278" spans="1:187" s="25" customFormat="1" ht="20.149999999999999" customHeight="1" x14ac:dyDescent="0.35">
      <c r="A1278" s="204"/>
      <c r="B1278" s="206"/>
      <c r="C1278" s="208"/>
      <c r="D1278" s="208"/>
      <c r="E1278" s="210"/>
      <c r="F1278" s="202"/>
      <c r="G1278" s="26" t="s">
        <v>44</v>
      </c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F1278" s="35"/>
      <c r="AG1278" s="35"/>
      <c r="AH1278" s="35"/>
      <c r="AI1278" s="35"/>
      <c r="AJ1278" s="35"/>
      <c r="AK1278" s="35"/>
      <c r="AL1278" s="35"/>
      <c r="AM1278" s="35"/>
      <c r="AN1278" s="35"/>
      <c r="AO1278" s="35"/>
      <c r="AP1278" s="35"/>
      <c r="AQ1278" s="35"/>
      <c r="AR1278" s="35"/>
      <c r="AS1278" s="35"/>
      <c r="AT1278" s="35"/>
      <c r="AU1278" s="35"/>
      <c r="AV1278" s="35"/>
      <c r="AW1278" s="35"/>
      <c r="AX1278" s="35"/>
      <c r="AY1278" s="35"/>
      <c r="AZ1278" s="35"/>
      <c r="BA1278" s="35"/>
      <c r="BB1278" s="35"/>
      <c r="BC1278" s="35"/>
      <c r="BD1278" s="35"/>
      <c r="BE1278" s="35"/>
      <c r="BF1278" s="35"/>
      <c r="BG1278" s="35"/>
      <c r="BH1278" s="35"/>
      <c r="BI1278" s="35"/>
      <c r="BJ1278" s="35"/>
      <c r="BK1278" s="35"/>
      <c r="BL1278" s="35"/>
      <c r="BM1278" s="35"/>
      <c r="BN1278" s="35"/>
      <c r="BO1278" s="35"/>
      <c r="BP1278" s="35"/>
      <c r="BQ1278" s="35"/>
      <c r="BR1278" s="35"/>
      <c r="BS1278" s="35"/>
      <c r="BT1278" s="35"/>
      <c r="BU1278" s="35"/>
      <c r="BV1278" s="35"/>
      <c r="BW1278" s="35"/>
      <c r="BX1278" s="35"/>
      <c r="BY1278" s="35"/>
      <c r="BZ1278" s="35"/>
      <c r="CA1278" s="35"/>
      <c r="CB1278" s="35"/>
      <c r="CC1278" s="35"/>
      <c r="CD1278" s="35"/>
      <c r="CE1278" s="35"/>
      <c r="CF1278" s="35"/>
      <c r="CG1278" s="35"/>
      <c r="CH1278" s="35"/>
      <c r="CI1278" s="35"/>
      <c r="CJ1278" s="35"/>
      <c r="CK1278" s="35"/>
      <c r="CL1278" s="35"/>
      <c r="CM1278" s="35"/>
      <c r="CN1278" s="35"/>
      <c r="CO1278" s="35"/>
      <c r="CP1278" s="35"/>
      <c r="CQ1278" s="35"/>
      <c r="CR1278" s="35"/>
      <c r="CS1278" s="35"/>
      <c r="CT1278" s="35"/>
      <c r="CU1278" s="35"/>
      <c r="CV1278" s="35"/>
      <c r="CW1278" s="35"/>
      <c r="CX1278" s="35"/>
      <c r="CY1278" s="35"/>
      <c r="CZ1278" s="35"/>
      <c r="DA1278" s="35"/>
      <c r="DB1278" s="35"/>
      <c r="DC1278" s="35"/>
      <c r="DD1278" s="35"/>
      <c r="DE1278" s="35"/>
      <c r="DF1278" s="35"/>
      <c r="DG1278" s="35"/>
      <c r="DH1278" s="35"/>
      <c r="DI1278" s="35"/>
      <c r="DJ1278" s="35"/>
      <c r="DK1278" s="35"/>
      <c r="DL1278" s="35"/>
      <c r="DM1278" s="35"/>
      <c r="DN1278" s="35"/>
      <c r="DO1278" s="35"/>
      <c r="DP1278" s="35"/>
      <c r="DQ1278" s="35"/>
      <c r="DR1278" s="35"/>
      <c r="DS1278" s="35"/>
      <c r="DT1278" s="35"/>
      <c r="DU1278" s="35"/>
      <c r="DV1278" s="35"/>
      <c r="DW1278" s="35"/>
      <c r="DX1278" s="35"/>
      <c r="DY1278" s="35"/>
      <c r="DZ1278" s="35"/>
      <c r="EA1278" s="35"/>
      <c r="EB1278" s="35"/>
      <c r="EC1278" s="35"/>
      <c r="ED1278" s="35"/>
      <c r="EE1278" s="35"/>
      <c r="EF1278" s="35"/>
      <c r="EG1278" s="35"/>
      <c r="EH1278" s="35"/>
      <c r="EI1278" s="35"/>
      <c r="EJ1278" s="35"/>
      <c r="EK1278" s="35"/>
      <c r="EL1278" s="35"/>
      <c r="EM1278" s="35"/>
      <c r="EN1278" s="35"/>
      <c r="EO1278" s="35"/>
      <c r="EP1278" s="35"/>
      <c r="EQ1278" s="35"/>
      <c r="ER1278" s="35"/>
      <c r="ES1278" s="35"/>
      <c r="ET1278" s="35"/>
      <c r="EU1278" s="35"/>
      <c r="EV1278" s="35"/>
      <c r="EW1278" s="35"/>
      <c r="EX1278" s="35"/>
      <c r="EY1278" s="35"/>
      <c r="EZ1278" s="35"/>
      <c r="FA1278" s="35"/>
      <c r="FB1278" s="35"/>
      <c r="FC1278" s="35"/>
      <c r="FD1278" s="35"/>
      <c r="FE1278" s="35"/>
      <c r="FF1278" s="35"/>
      <c r="FG1278" s="35"/>
      <c r="FH1278" s="35"/>
      <c r="FI1278" s="35"/>
      <c r="FJ1278" s="35"/>
      <c r="FK1278" s="35"/>
      <c r="FL1278" s="35"/>
      <c r="FM1278" s="35"/>
      <c r="FN1278" s="35"/>
      <c r="FO1278" s="35"/>
      <c r="FP1278" s="35"/>
      <c r="FQ1278" s="35"/>
      <c r="FR1278" s="35"/>
      <c r="FS1278" s="35"/>
      <c r="FT1278" s="35"/>
      <c r="FU1278" s="35"/>
      <c r="FV1278" s="35"/>
      <c r="FW1278" s="35"/>
      <c r="FX1278" s="35"/>
      <c r="FY1278" s="35"/>
      <c r="FZ1278" s="35"/>
      <c r="GA1278" s="35"/>
      <c r="GB1278" s="35"/>
      <c r="GC1278" s="35"/>
      <c r="GD1278" s="35"/>
      <c r="GE1278" s="42"/>
    </row>
    <row r="1279" spans="1:187" s="25" customFormat="1" ht="20.149999999999999" customHeight="1" x14ac:dyDescent="0.35">
      <c r="A1279" s="211">
        <f t="shared" si="981"/>
        <v>632</v>
      </c>
      <c r="B1279" s="213" t="str">
        <f ca="1">HYPERLINK("#"&amp;"PAINEL!"&amp;ADDRESS(ROW(PAINEL!$B$40)+$A1279,2),TRIM(INDIRECT("PAINEL!"&amp;ADDRESS(ROW(PAINEL!$B$40)+$A1279,COLUMN(LANÇAMENTOS!C1275)))))</f>
        <v/>
      </c>
      <c r="C1279" s="215" t="str">
        <f ca="1">TRIM(INDIRECT("PAINEL!"&amp;ADDRESS(ROW(PAINEL!$B$40)+$A1279,COLUMN(LANÇAMENTOS!E1275))))</f>
        <v/>
      </c>
      <c r="D1279" s="215" t="str">
        <f ca="1">TRIM(INDIRECT("PAINEL!"&amp;ADDRESS(ROW(PAINEL!$B$40)+$A1279,COLUMN(LANÇAMENTOS!K1275))))</f>
        <v/>
      </c>
      <c r="E1279" s="217"/>
      <c r="F1279" s="199" t="str">
        <f t="shared" ref="F1279" ca="1" si="1009">IF(B1279&lt;&gt;"",E1279+SUM(H1279:GE1279)-SUM(H1280:GE1280),"")</f>
        <v/>
      </c>
      <c r="G1279" s="27" t="s">
        <v>43</v>
      </c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F1279" s="36"/>
      <c r="AG1279" s="36"/>
      <c r="AH1279" s="36"/>
      <c r="AI1279" s="36"/>
      <c r="AJ1279" s="36"/>
      <c r="AK1279" s="36"/>
      <c r="AL1279" s="36"/>
      <c r="AM1279" s="36"/>
      <c r="AN1279" s="36"/>
      <c r="AO1279" s="36"/>
      <c r="AP1279" s="36"/>
      <c r="AQ1279" s="36"/>
      <c r="AR1279" s="36"/>
      <c r="AS1279" s="36"/>
      <c r="AT1279" s="36"/>
      <c r="AU1279" s="36"/>
      <c r="AV1279" s="36"/>
      <c r="AW1279" s="36"/>
      <c r="AX1279" s="36"/>
      <c r="AY1279" s="36"/>
      <c r="AZ1279" s="36"/>
      <c r="BA1279" s="36"/>
      <c r="BB1279" s="36"/>
      <c r="BC1279" s="36"/>
      <c r="BD1279" s="36"/>
      <c r="BE1279" s="36"/>
      <c r="BF1279" s="36"/>
      <c r="BG1279" s="36"/>
      <c r="BH1279" s="36"/>
      <c r="BI1279" s="36"/>
      <c r="BJ1279" s="36"/>
      <c r="BK1279" s="36"/>
      <c r="BL1279" s="36"/>
      <c r="BM1279" s="36"/>
      <c r="BN1279" s="36"/>
      <c r="BO1279" s="36"/>
      <c r="BP1279" s="36"/>
      <c r="BQ1279" s="36"/>
      <c r="BR1279" s="36"/>
      <c r="BS1279" s="36"/>
      <c r="BT1279" s="36"/>
      <c r="BU1279" s="36"/>
      <c r="BV1279" s="36"/>
      <c r="BW1279" s="36"/>
      <c r="BX1279" s="36"/>
      <c r="BY1279" s="36"/>
      <c r="BZ1279" s="36"/>
      <c r="CA1279" s="36"/>
      <c r="CB1279" s="36"/>
      <c r="CC1279" s="36"/>
      <c r="CD1279" s="36"/>
      <c r="CE1279" s="36"/>
      <c r="CF1279" s="36"/>
      <c r="CG1279" s="36"/>
      <c r="CH1279" s="36"/>
      <c r="CI1279" s="36"/>
      <c r="CJ1279" s="36"/>
      <c r="CK1279" s="36"/>
      <c r="CL1279" s="36"/>
      <c r="CM1279" s="36"/>
      <c r="CN1279" s="36"/>
      <c r="CO1279" s="36"/>
      <c r="CP1279" s="36"/>
      <c r="CQ1279" s="36"/>
      <c r="CR1279" s="36"/>
      <c r="CS1279" s="36"/>
      <c r="CT1279" s="36"/>
      <c r="CU1279" s="36"/>
      <c r="CV1279" s="36"/>
      <c r="CW1279" s="36"/>
      <c r="CX1279" s="36"/>
      <c r="CY1279" s="36"/>
      <c r="CZ1279" s="36"/>
      <c r="DA1279" s="36"/>
      <c r="DB1279" s="36"/>
      <c r="DC1279" s="36"/>
      <c r="DD1279" s="36"/>
      <c r="DE1279" s="36"/>
      <c r="DF1279" s="36"/>
      <c r="DG1279" s="36"/>
      <c r="DH1279" s="36"/>
      <c r="DI1279" s="36"/>
      <c r="DJ1279" s="36"/>
      <c r="DK1279" s="36"/>
      <c r="DL1279" s="36"/>
      <c r="DM1279" s="36"/>
      <c r="DN1279" s="36"/>
      <c r="DO1279" s="36"/>
      <c r="DP1279" s="36"/>
      <c r="DQ1279" s="36"/>
      <c r="DR1279" s="36"/>
      <c r="DS1279" s="36"/>
      <c r="DT1279" s="36"/>
      <c r="DU1279" s="36"/>
      <c r="DV1279" s="36"/>
      <c r="DW1279" s="36"/>
      <c r="DX1279" s="36"/>
      <c r="DY1279" s="36"/>
      <c r="DZ1279" s="36"/>
      <c r="EA1279" s="36"/>
      <c r="EB1279" s="36"/>
      <c r="EC1279" s="36"/>
      <c r="ED1279" s="36"/>
      <c r="EE1279" s="36"/>
      <c r="EF1279" s="36"/>
      <c r="EG1279" s="36"/>
      <c r="EH1279" s="36"/>
      <c r="EI1279" s="36"/>
      <c r="EJ1279" s="36"/>
      <c r="EK1279" s="36"/>
      <c r="EL1279" s="36"/>
      <c r="EM1279" s="36"/>
      <c r="EN1279" s="36"/>
      <c r="EO1279" s="36"/>
      <c r="EP1279" s="36"/>
      <c r="EQ1279" s="36"/>
      <c r="ER1279" s="36"/>
      <c r="ES1279" s="36"/>
      <c r="ET1279" s="36"/>
      <c r="EU1279" s="36"/>
      <c r="EV1279" s="36"/>
      <c r="EW1279" s="36"/>
      <c r="EX1279" s="36"/>
      <c r="EY1279" s="36"/>
      <c r="EZ1279" s="36"/>
      <c r="FA1279" s="36"/>
      <c r="FB1279" s="36"/>
      <c r="FC1279" s="36"/>
      <c r="FD1279" s="36"/>
      <c r="FE1279" s="36"/>
      <c r="FF1279" s="36"/>
      <c r="FG1279" s="36"/>
      <c r="FH1279" s="36"/>
      <c r="FI1279" s="36"/>
      <c r="FJ1279" s="36"/>
      <c r="FK1279" s="36"/>
      <c r="FL1279" s="36"/>
      <c r="FM1279" s="36"/>
      <c r="FN1279" s="36"/>
      <c r="FO1279" s="36"/>
      <c r="FP1279" s="36"/>
      <c r="FQ1279" s="36"/>
      <c r="FR1279" s="36"/>
      <c r="FS1279" s="36"/>
      <c r="FT1279" s="36"/>
      <c r="FU1279" s="36"/>
      <c r="FV1279" s="36"/>
      <c r="FW1279" s="36"/>
      <c r="FX1279" s="36"/>
      <c r="FY1279" s="36"/>
      <c r="FZ1279" s="36"/>
      <c r="GA1279" s="36"/>
      <c r="GB1279" s="36"/>
      <c r="GC1279" s="36"/>
      <c r="GD1279" s="36"/>
      <c r="GE1279" s="37"/>
    </row>
    <row r="1280" spans="1:187" s="25" customFormat="1" ht="20.149999999999999" customHeight="1" x14ac:dyDescent="0.35">
      <c r="A1280" s="212"/>
      <c r="B1280" s="214"/>
      <c r="C1280" s="216"/>
      <c r="D1280" s="216"/>
      <c r="E1280" s="218"/>
      <c r="F1280" s="200"/>
      <c r="G1280" s="28" t="s">
        <v>44</v>
      </c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38"/>
      <c r="AI1280" s="38"/>
      <c r="AJ1280" s="38"/>
      <c r="AK1280" s="38"/>
      <c r="AL1280" s="38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  <c r="BF1280" s="38"/>
      <c r="BG1280" s="38"/>
      <c r="BH1280" s="38"/>
      <c r="BI1280" s="38"/>
      <c r="BJ1280" s="38"/>
      <c r="BK1280" s="38"/>
      <c r="BL1280" s="38"/>
      <c r="BM1280" s="38"/>
      <c r="BN1280" s="38"/>
      <c r="BO1280" s="38"/>
      <c r="BP1280" s="38"/>
      <c r="BQ1280" s="38"/>
      <c r="BR1280" s="38"/>
      <c r="BS1280" s="38"/>
      <c r="BT1280" s="38"/>
      <c r="BU1280" s="38"/>
      <c r="BV1280" s="38"/>
      <c r="BW1280" s="38"/>
      <c r="BX1280" s="38"/>
      <c r="BY1280" s="38"/>
      <c r="BZ1280" s="38"/>
      <c r="CA1280" s="38"/>
      <c r="CB1280" s="38"/>
      <c r="CC1280" s="38"/>
      <c r="CD1280" s="38"/>
      <c r="CE1280" s="38"/>
      <c r="CF1280" s="38"/>
      <c r="CG1280" s="38"/>
      <c r="CH1280" s="38"/>
      <c r="CI1280" s="38"/>
      <c r="CJ1280" s="38"/>
      <c r="CK1280" s="38"/>
      <c r="CL1280" s="38"/>
      <c r="CM1280" s="38"/>
      <c r="CN1280" s="38"/>
      <c r="CO1280" s="38"/>
      <c r="CP1280" s="38"/>
      <c r="CQ1280" s="38"/>
      <c r="CR1280" s="38"/>
      <c r="CS1280" s="38"/>
      <c r="CT1280" s="38"/>
      <c r="CU1280" s="38"/>
      <c r="CV1280" s="38"/>
      <c r="CW1280" s="38"/>
      <c r="CX1280" s="38"/>
      <c r="CY1280" s="38"/>
      <c r="CZ1280" s="38"/>
      <c r="DA1280" s="38"/>
      <c r="DB1280" s="38"/>
      <c r="DC1280" s="38"/>
      <c r="DD1280" s="38"/>
      <c r="DE1280" s="38"/>
      <c r="DF1280" s="38"/>
      <c r="DG1280" s="38"/>
      <c r="DH1280" s="38"/>
      <c r="DI1280" s="38"/>
      <c r="DJ1280" s="38"/>
      <c r="DK1280" s="38"/>
      <c r="DL1280" s="38"/>
      <c r="DM1280" s="38"/>
      <c r="DN1280" s="38"/>
      <c r="DO1280" s="38"/>
      <c r="DP1280" s="38"/>
      <c r="DQ1280" s="38"/>
      <c r="DR1280" s="38"/>
      <c r="DS1280" s="38"/>
      <c r="DT1280" s="38"/>
      <c r="DU1280" s="38"/>
      <c r="DV1280" s="38"/>
      <c r="DW1280" s="38"/>
      <c r="DX1280" s="38"/>
      <c r="DY1280" s="38"/>
      <c r="DZ1280" s="38"/>
      <c r="EA1280" s="38"/>
      <c r="EB1280" s="38"/>
      <c r="EC1280" s="38"/>
      <c r="ED1280" s="38"/>
      <c r="EE1280" s="38"/>
      <c r="EF1280" s="38"/>
      <c r="EG1280" s="38"/>
      <c r="EH1280" s="38"/>
      <c r="EI1280" s="38"/>
      <c r="EJ1280" s="38"/>
      <c r="EK1280" s="38"/>
      <c r="EL1280" s="38"/>
      <c r="EM1280" s="38"/>
      <c r="EN1280" s="38"/>
      <c r="EO1280" s="38"/>
      <c r="EP1280" s="38"/>
      <c r="EQ1280" s="38"/>
      <c r="ER1280" s="38"/>
      <c r="ES1280" s="38"/>
      <c r="ET1280" s="38"/>
      <c r="EU1280" s="38"/>
      <c r="EV1280" s="38"/>
      <c r="EW1280" s="38"/>
      <c r="EX1280" s="38"/>
      <c r="EY1280" s="38"/>
      <c r="EZ1280" s="38"/>
      <c r="FA1280" s="38"/>
      <c r="FB1280" s="38"/>
      <c r="FC1280" s="38"/>
      <c r="FD1280" s="38"/>
      <c r="FE1280" s="38"/>
      <c r="FF1280" s="38"/>
      <c r="FG1280" s="38"/>
      <c r="FH1280" s="38"/>
      <c r="FI1280" s="38"/>
      <c r="FJ1280" s="38"/>
      <c r="FK1280" s="38"/>
      <c r="FL1280" s="38"/>
      <c r="FM1280" s="38"/>
      <c r="FN1280" s="38"/>
      <c r="FO1280" s="38"/>
      <c r="FP1280" s="38"/>
      <c r="FQ1280" s="38"/>
      <c r="FR1280" s="38"/>
      <c r="FS1280" s="38"/>
      <c r="FT1280" s="38"/>
      <c r="FU1280" s="38"/>
      <c r="FV1280" s="38"/>
      <c r="FW1280" s="38"/>
      <c r="FX1280" s="38"/>
      <c r="FY1280" s="38"/>
      <c r="FZ1280" s="38"/>
      <c r="GA1280" s="38"/>
      <c r="GB1280" s="38"/>
      <c r="GC1280" s="38"/>
      <c r="GD1280" s="38"/>
      <c r="GE1280" s="39"/>
    </row>
    <row r="1281" spans="1:187" s="25" customFormat="1" ht="20.149999999999999" customHeight="1" x14ac:dyDescent="0.35">
      <c r="A1281" s="203">
        <f t="shared" ref="A1281" si="1010">A1279+1</f>
        <v>633</v>
      </c>
      <c r="B1281" s="205" t="str">
        <f ca="1">HYPERLINK("#"&amp;"PAINEL!"&amp;ADDRESS(ROW(PAINEL!$B$40)+$A1281,2),TRIM(INDIRECT("PAINEL!"&amp;ADDRESS(ROW(PAINEL!$B$40)+$A1281,COLUMN(LANÇAMENTOS!C1277)))))</f>
        <v/>
      </c>
      <c r="C1281" s="207" t="str">
        <f ca="1">TRIM(INDIRECT("PAINEL!"&amp;ADDRESS(ROW(PAINEL!$B$40)+$A1281,COLUMN(LANÇAMENTOS!E1277))))</f>
        <v/>
      </c>
      <c r="D1281" s="207" t="str">
        <f ca="1">TRIM(INDIRECT("PAINEL!"&amp;ADDRESS(ROW(PAINEL!$B$40)+$A1281,COLUMN(LANÇAMENTOS!K1277))))</f>
        <v/>
      </c>
      <c r="E1281" s="209"/>
      <c r="F1281" s="201" t="str">
        <f t="shared" ref="F1281" ca="1" si="1011">IF(B1281&lt;&gt;"",E1281+SUM(H1281:GE1281)-SUM(H1282:GE1282),"")</f>
        <v/>
      </c>
      <c r="G1281" s="29" t="s">
        <v>43</v>
      </c>
      <c r="H1281" s="40"/>
      <c r="I1281" s="40"/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  <c r="CH1281" s="40"/>
      <c r="CI1281" s="40"/>
      <c r="CJ1281" s="40"/>
      <c r="CK1281" s="40"/>
      <c r="CL1281" s="40"/>
      <c r="CM1281" s="40"/>
      <c r="CN1281" s="40"/>
      <c r="CO1281" s="40"/>
      <c r="CP1281" s="40"/>
      <c r="CQ1281" s="40"/>
      <c r="CR1281" s="40"/>
      <c r="CS1281" s="40"/>
      <c r="CT1281" s="40"/>
      <c r="CU1281" s="40"/>
      <c r="CV1281" s="40"/>
      <c r="CW1281" s="40"/>
      <c r="CX1281" s="40"/>
      <c r="CY1281" s="40"/>
      <c r="CZ1281" s="40"/>
      <c r="DA1281" s="40"/>
      <c r="DB1281" s="40"/>
      <c r="DC1281" s="40"/>
      <c r="DD1281" s="40"/>
      <c r="DE1281" s="40"/>
      <c r="DF1281" s="40"/>
      <c r="DG1281" s="40"/>
      <c r="DH1281" s="40"/>
      <c r="DI1281" s="40"/>
      <c r="DJ1281" s="40"/>
      <c r="DK1281" s="40"/>
      <c r="DL1281" s="40"/>
      <c r="DM1281" s="40"/>
      <c r="DN1281" s="40"/>
      <c r="DO1281" s="40"/>
      <c r="DP1281" s="40"/>
      <c r="DQ1281" s="40"/>
      <c r="DR1281" s="40"/>
      <c r="DS1281" s="40"/>
      <c r="DT1281" s="40"/>
      <c r="DU1281" s="40"/>
      <c r="DV1281" s="40"/>
      <c r="DW1281" s="40"/>
      <c r="DX1281" s="40"/>
      <c r="DY1281" s="40"/>
      <c r="DZ1281" s="40"/>
      <c r="EA1281" s="40"/>
      <c r="EB1281" s="40"/>
      <c r="EC1281" s="40"/>
      <c r="ED1281" s="40"/>
      <c r="EE1281" s="40"/>
      <c r="EF1281" s="40"/>
      <c r="EG1281" s="40"/>
      <c r="EH1281" s="40"/>
      <c r="EI1281" s="40"/>
      <c r="EJ1281" s="40"/>
      <c r="EK1281" s="40"/>
      <c r="EL1281" s="40"/>
      <c r="EM1281" s="40"/>
      <c r="EN1281" s="40"/>
      <c r="EO1281" s="40"/>
      <c r="EP1281" s="40"/>
      <c r="EQ1281" s="40"/>
      <c r="ER1281" s="40"/>
      <c r="ES1281" s="40"/>
      <c r="ET1281" s="40"/>
      <c r="EU1281" s="40"/>
      <c r="EV1281" s="40"/>
      <c r="EW1281" s="40"/>
      <c r="EX1281" s="40"/>
      <c r="EY1281" s="40"/>
      <c r="EZ1281" s="40"/>
      <c r="FA1281" s="40"/>
      <c r="FB1281" s="40"/>
      <c r="FC1281" s="40"/>
      <c r="FD1281" s="40"/>
      <c r="FE1281" s="40"/>
      <c r="FF1281" s="40"/>
      <c r="FG1281" s="40"/>
      <c r="FH1281" s="40"/>
      <c r="FI1281" s="40"/>
      <c r="FJ1281" s="40"/>
      <c r="FK1281" s="40"/>
      <c r="FL1281" s="40"/>
      <c r="FM1281" s="40"/>
      <c r="FN1281" s="40"/>
      <c r="FO1281" s="40"/>
      <c r="FP1281" s="40"/>
      <c r="FQ1281" s="40"/>
      <c r="FR1281" s="40"/>
      <c r="FS1281" s="40"/>
      <c r="FT1281" s="40"/>
      <c r="FU1281" s="40"/>
      <c r="FV1281" s="40"/>
      <c r="FW1281" s="40"/>
      <c r="FX1281" s="40"/>
      <c r="FY1281" s="40"/>
      <c r="FZ1281" s="40"/>
      <c r="GA1281" s="40"/>
      <c r="GB1281" s="40"/>
      <c r="GC1281" s="40"/>
      <c r="GD1281" s="40"/>
      <c r="GE1281" s="41"/>
    </row>
    <row r="1282" spans="1:187" s="25" customFormat="1" ht="20.149999999999999" customHeight="1" x14ac:dyDescent="0.35">
      <c r="A1282" s="204"/>
      <c r="B1282" s="206"/>
      <c r="C1282" s="208"/>
      <c r="D1282" s="208"/>
      <c r="E1282" s="210"/>
      <c r="F1282" s="202"/>
      <c r="G1282" s="26" t="s">
        <v>44</v>
      </c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F1282" s="35"/>
      <c r="AG1282" s="35"/>
      <c r="AH1282" s="35"/>
      <c r="AI1282" s="35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  <c r="AX1282" s="35"/>
      <c r="AY1282" s="35"/>
      <c r="AZ1282" s="35"/>
      <c r="BA1282" s="35"/>
      <c r="BB1282" s="35"/>
      <c r="BC1282" s="35"/>
      <c r="BD1282" s="35"/>
      <c r="BE1282" s="35"/>
      <c r="BF1282" s="35"/>
      <c r="BG1282" s="35"/>
      <c r="BH1282" s="35"/>
      <c r="BI1282" s="35"/>
      <c r="BJ1282" s="35"/>
      <c r="BK1282" s="35"/>
      <c r="BL1282" s="35"/>
      <c r="BM1282" s="35"/>
      <c r="BN1282" s="35"/>
      <c r="BO1282" s="35"/>
      <c r="BP1282" s="35"/>
      <c r="BQ1282" s="35"/>
      <c r="BR1282" s="35"/>
      <c r="BS1282" s="35"/>
      <c r="BT1282" s="35"/>
      <c r="BU1282" s="35"/>
      <c r="BV1282" s="35"/>
      <c r="BW1282" s="35"/>
      <c r="BX1282" s="35"/>
      <c r="BY1282" s="35"/>
      <c r="BZ1282" s="35"/>
      <c r="CA1282" s="35"/>
      <c r="CB1282" s="35"/>
      <c r="CC1282" s="35"/>
      <c r="CD1282" s="35"/>
      <c r="CE1282" s="35"/>
      <c r="CF1282" s="35"/>
      <c r="CG1282" s="35"/>
      <c r="CH1282" s="35"/>
      <c r="CI1282" s="35"/>
      <c r="CJ1282" s="35"/>
      <c r="CK1282" s="35"/>
      <c r="CL1282" s="35"/>
      <c r="CM1282" s="35"/>
      <c r="CN1282" s="35"/>
      <c r="CO1282" s="35"/>
      <c r="CP1282" s="35"/>
      <c r="CQ1282" s="35"/>
      <c r="CR1282" s="35"/>
      <c r="CS1282" s="35"/>
      <c r="CT1282" s="35"/>
      <c r="CU1282" s="35"/>
      <c r="CV1282" s="35"/>
      <c r="CW1282" s="35"/>
      <c r="CX1282" s="35"/>
      <c r="CY1282" s="35"/>
      <c r="CZ1282" s="35"/>
      <c r="DA1282" s="35"/>
      <c r="DB1282" s="35"/>
      <c r="DC1282" s="35"/>
      <c r="DD1282" s="35"/>
      <c r="DE1282" s="35"/>
      <c r="DF1282" s="35"/>
      <c r="DG1282" s="35"/>
      <c r="DH1282" s="35"/>
      <c r="DI1282" s="35"/>
      <c r="DJ1282" s="35"/>
      <c r="DK1282" s="35"/>
      <c r="DL1282" s="35"/>
      <c r="DM1282" s="35"/>
      <c r="DN1282" s="35"/>
      <c r="DO1282" s="35"/>
      <c r="DP1282" s="35"/>
      <c r="DQ1282" s="35"/>
      <c r="DR1282" s="35"/>
      <c r="DS1282" s="35"/>
      <c r="DT1282" s="35"/>
      <c r="DU1282" s="35"/>
      <c r="DV1282" s="35"/>
      <c r="DW1282" s="35"/>
      <c r="DX1282" s="35"/>
      <c r="DY1282" s="35"/>
      <c r="DZ1282" s="35"/>
      <c r="EA1282" s="35"/>
      <c r="EB1282" s="35"/>
      <c r="EC1282" s="35"/>
      <c r="ED1282" s="35"/>
      <c r="EE1282" s="35"/>
      <c r="EF1282" s="35"/>
      <c r="EG1282" s="35"/>
      <c r="EH1282" s="35"/>
      <c r="EI1282" s="35"/>
      <c r="EJ1282" s="35"/>
      <c r="EK1282" s="35"/>
      <c r="EL1282" s="35"/>
      <c r="EM1282" s="35"/>
      <c r="EN1282" s="35"/>
      <c r="EO1282" s="35"/>
      <c r="EP1282" s="35"/>
      <c r="EQ1282" s="35"/>
      <c r="ER1282" s="35"/>
      <c r="ES1282" s="35"/>
      <c r="ET1282" s="35"/>
      <c r="EU1282" s="35"/>
      <c r="EV1282" s="35"/>
      <c r="EW1282" s="35"/>
      <c r="EX1282" s="35"/>
      <c r="EY1282" s="35"/>
      <c r="EZ1282" s="35"/>
      <c r="FA1282" s="35"/>
      <c r="FB1282" s="35"/>
      <c r="FC1282" s="35"/>
      <c r="FD1282" s="35"/>
      <c r="FE1282" s="35"/>
      <c r="FF1282" s="35"/>
      <c r="FG1282" s="35"/>
      <c r="FH1282" s="35"/>
      <c r="FI1282" s="35"/>
      <c r="FJ1282" s="35"/>
      <c r="FK1282" s="35"/>
      <c r="FL1282" s="35"/>
      <c r="FM1282" s="35"/>
      <c r="FN1282" s="35"/>
      <c r="FO1282" s="35"/>
      <c r="FP1282" s="35"/>
      <c r="FQ1282" s="35"/>
      <c r="FR1282" s="35"/>
      <c r="FS1282" s="35"/>
      <c r="FT1282" s="35"/>
      <c r="FU1282" s="35"/>
      <c r="FV1282" s="35"/>
      <c r="FW1282" s="35"/>
      <c r="FX1282" s="35"/>
      <c r="FY1282" s="35"/>
      <c r="FZ1282" s="35"/>
      <c r="GA1282" s="35"/>
      <c r="GB1282" s="35"/>
      <c r="GC1282" s="35"/>
      <c r="GD1282" s="35"/>
      <c r="GE1282" s="42"/>
    </row>
    <row r="1283" spans="1:187" s="25" customFormat="1" ht="20.149999999999999" customHeight="1" x14ac:dyDescent="0.35">
      <c r="A1283" s="211">
        <f t="shared" si="981"/>
        <v>634</v>
      </c>
      <c r="B1283" s="213" t="str">
        <f ca="1">HYPERLINK("#"&amp;"PAINEL!"&amp;ADDRESS(ROW(PAINEL!$B$40)+$A1283,2),TRIM(INDIRECT("PAINEL!"&amp;ADDRESS(ROW(PAINEL!$B$40)+$A1283,COLUMN(LANÇAMENTOS!C1279)))))</f>
        <v/>
      </c>
      <c r="C1283" s="215" t="str">
        <f ca="1">TRIM(INDIRECT("PAINEL!"&amp;ADDRESS(ROW(PAINEL!$B$40)+$A1283,COLUMN(LANÇAMENTOS!E1279))))</f>
        <v/>
      </c>
      <c r="D1283" s="215" t="str">
        <f ca="1">TRIM(INDIRECT("PAINEL!"&amp;ADDRESS(ROW(PAINEL!$B$40)+$A1283,COLUMN(LANÇAMENTOS!K1279))))</f>
        <v/>
      </c>
      <c r="E1283" s="217"/>
      <c r="F1283" s="199" t="str">
        <f t="shared" ref="F1283" ca="1" si="1012">IF(B1283&lt;&gt;"",E1283+SUM(H1283:GE1283)-SUM(H1284:GE1284),"")</f>
        <v/>
      </c>
      <c r="G1283" s="27" t="s">
        <v>43</v>
      </c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F1283" s="36"/>
      <c r="AG1283" s="36"/>
      <c r="AH1283" s="36"/>
      <c r="AI1283" s="36"/>
      <c r="AJ1283" s="36"/>
      <c r="AK1283" s="36"/>
      <c r="AL1283" s="36"/>
      <c r="AM1283" s="36"/>
      <c r="AN1283" s="36"/>
      <c r="AO1283" s="36"/>
      <c r="AP1283" s="36"/>
      <c r="AQ1283" s="36"/>
      <c r="AR1283" s="36"/>
      <c r="AS1283" s="36"/>
      <c r="AT1283" s="36"/>
      <c r="AU1283" s="36"/>
      <c r="AV1283" s="36"/>
      <c r="AW1283" s="36"/>
      <c r="AX1283" s="36"/>
      <c r="AY1283" s="36"/>
      <c r="AZ1283" s="36"/>
      <c r="BA1283" s="36"/>
      <c r="BB1283" s="36"/>
      <c r="BC1283" s="36"/>
      <c r="BD1283" s="36"/>
      <c r="BE1283" s="36"/>
      <c r="BF1283" s="36"/>
      <c r="BG1283" s="36"/>
      <c r="BH1283" s="36"/>
      <c r="BI1283" s="36"/>
      <c r="BJ1283" s="36"/>
      <c r="BK1283" s="36"/>
      <c r="BL1283" s="36"/>
      <c r="BM1283" s="36"/>
      <c r="BN1283" s="36"/>
      <c r="BO1283" s="36"/>
      <c r="BP1283" s="36"/>
      <c r="BQ1283" s="36"/>
      <c r="BR1283" s="36"/>
      <c r="BS1283" s="36"/>
      <c r="BT1283" s="36"/>
      <c r="BU1283" s="36"/>
      <c r="BV1283" s="36"/>
      <c r="BW1283" s="36"/>
      <c r="BX1283" s="36"/>
      <c r="BY1283" s="36"/>
      <c r="BZ1283" s="36"/>
      <c r="CA1283" s="36"/>
      <c r="CB1283" s="36"/>
      <c r="CC1283" s="36"/>
      <c r="CD1283" s="36"/>
      <c r="CE1283" s="36"/>
      <c r="CF1283" s="36"/>
      <c r="CG1283" s="36"/>
      <c r="CH1283" s="36"/>
      <c r="CI1283" s="36"/>
      <c r="CJ1283" s="36"/>
      <c r="CK1283" s="36"/>
      <c r="CL1283" s="36"/>
      <c r="CM1283" s="36"/>
      <c r="CN1283" s="36"/>
      <c r="CO1283" s="36"/>
      <c r="CP1283" s="36"/>
      <c r="CQ1283" s="36"/>
      <c r="CR1283" s="36"/>
      <c r="CS1283" s="36"/>
      <c r="CT1283" s="36"/>
      <c r="CU1283" s="36"/>
      <c r="CV1283" s="36"/>
      <c r="CW1283" s="36"/>
      <c r="CX1283" s="36"/>
      <c r="CY1283" s="36"/>
      <c r="CZ1283" s="36"/>
      <c r="DA1283" s="36"/>
      <c r="DB1283" s="36"/>
      <c r="DC1283" s="36"/>
      <c r="DD1283" s="36"/>
      <c r="DE1283" s="36"/>
      <c r="DF1283" s="36"/>
      <c r="DG1283" s="36"/>
      <c r="DH1283" s="36"/>
      <c r="DI1283" s="36"/>
      <c r="DJ1283" s="36"/>
      <c r="DK1283" s="36"/>
      <c r="DL1283" s="36"/>
      <c r="DM1283" s="36"/>
      <c r="DN1283" s="36"/>
      <c r="DO1283" s="36"/>
      <c r="DP1283" s="36"/>
      <c r="DQ1283" s="36"/>
      <c r="DR1283" s="36"/>
      <c r="DS1283" s="36"/>
      <c r="DT1283" s="36"/>
      <c r="DU1283" s="36"/>
      <c r="DV1283" s="36"/>
      <c r="DW1283" s="36"/>
      <c r="DX1283" s="36"/>
      <c r="DY1283" s="36"/>
      <c r="DZ1283" s="36"/>
      <c r="EA1283" s="36"/>
      <c r="EB1283" s="36"/>
      <c r="EC1283" s="36"/>
      <c r="ED1283" s="36"/>
      <c r="EE1283" s="36"/>
      <c r="EF1283" s="36"/>
      <c r="EG1283" s="36"/>
      <c r="EH1283" s="36"/>
      <c r="EI1283" s="36"/>
      <c r="EJ1283" s="36"/>
      <c r="EK1283" s="36"/>
      <c r="EL1283" s="36"/>
      <c r="EM1283" s="36"/>
      <c r="EN1283" s="36"/>
      <c r="EO1283" s="36"/>
      <c r="EP1283" s="36"/>
      <c r="EQ1283" s="36"/>
      <c r="ER1283" s="36"/>
      <c r="ES1283" s="36"/>
      <c r="ET1283" s="36"/>
      <c r="EU1283" s="36"/>
      <c r="EV1283" s="36"/>
      <c r="EW1283" s="36"/>
      <c r="EX1283" s="36"/>
      <c r="EY1283" s="36"/>
      <c r="EZ1283" s="36"/>
      <c r="FA1283" s="36"/>
      <c r="FB1283" s="36"/>
      <c r="FC1283" s="36"/>
      <c r="FD1283" s="36"/>
      <c r="FE1283" s="36"/>
      <c r="FF1283" s="36"/>
      <c r="FG1283" s="36"/>
      <c r="FH1283" s="36"/>
      <c r="FI1283" s="36"/>
      <c r="FJ1283" s="36"/>
      <c r="FK1283" s="36"/>
      <c r="FL1283" s="36"/>
      <c r="FM1283" s="36"/>
      <c r="FN1283" s="36"/>
      <c r="FO1283" s="36"/>
      <c r="FP1283" s="36"/>
      <c r="FQ1283" s="36"/>
      <c r="FR1283" s="36"/>
      <c r="FS1283" s="36"/>
      <c r="FT1283" s="36"/>
      <c r="FU1283" s="36"/>
      <c r="FV1283" s="36"/>
      <c r="FW1283" s="36"/>
      <c r="FX1283" s="36"/>
      <c r="FY1283" s="36"/>
      <c r="FZ1283" s="36"/>
      <c r="GA1283" s="36"/>
      <c r="GB1283" s="36"/>
      <c r="GC1283" s="36"/>
      <c r="GD1283" s="36"/>
      <c r="GE1283" s="37"/>
    </row>
    <row r="1284" spans="1:187" s="25" customFormat="1" ht="20.149999999999999" customHeight="1" x14ac:dyDescent="0.35">
      <c r="A1284" s="212"/>
      <c r="B1284" s="214"/>
      <c r="C1284" s="216"/>
      <c r="D1284" s="216"/>
      <c r="E1284" s="218"/>
      <c r="F1284" s="200"/>
      <c r="G1284" s="28" t="s">
        <v>44</v>
      </c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  <c r="BF1284" s="38"/>
      <c r="BG1284" s="38"/>
      <c r="BH1284" s="38"/>
      <c r="BI1284" s="38"/>
      <c r="BJ1284" s="38"/>
      <c r="BK1284" s="38"/>
      <c r="BL1284" s="38"/>
      <c r="BM1284" s="38"/>
      <c r="BN1284" s="38"/>
      <c r="BO1284" s="38"/>
      <c r="BP1284" s="38"/>
      <c r="BQ1284" s="38"/>
      <c r="BR1284" s="38"/>
      <c r="BS1284" s="38"/>
      <c r="BT1284" s="38"/>
      <c r="BU1284" s="38"/>
      <c r="BV1284" s="38"/>
      <c r="BW1284" s="38"/>
      <c r="BX1284" s="38"/>
      <c r="BY1284" s="38"/>
      <c r="BZ1284" s="38"/>
      <c r="CA1284" s="38"/>
      <c r="CB1284" s="38"/>
      <c r="CC1284" s="38"/>
      <c r="CD1284" s="38"/>
      <c r="CE1284" s="38"/>
      <c r="CF1284" s="38"/>
      <c r="CG1284" s="38"/>
      <c r="CH1284" s="38"/>
      <c r="CI1284" s="38"/>
      <c r="CJ1284" s="38"/>
      <c r="CK1284" s="38"/>
      <c r="CL1284" s="38"/>
      <c r="CM1284" s="38"/>
      <c r="CN1284" s="38"/>
      <c r="CO1284" s="38"/>
      <c r="CP1284" s="38"/>
      <c r="CQ1284" s="38"/>
      <c r="CR1284" s="38"/>
      <c r="CS1284" s="38"/>
      <c r="CT1284" s="38"/>
      <c r="CU1284" s="38"/>
      <c r="CV1284" s="38"/>
      <c r="CW1284" s="38"/>
      <c r="CX1284" s="38"/>
      <c r="CY1284" s="38"/>
      <c r="CZ1284" s="38"/>
      <c r="DA1284" s="38"/>
      <c r="DB1284" s="38"/>
      <c r="DC1284" s="38"/>
      <c r="DD1284" s="38"/>
      <c r="DE1284" s="38"/>
      <c r="DF1284" s="38"/>
      <c r="DG1284" s="38"/>
      <c r="DH1284" s="38"/>
      <c r="DI1284" s="38"/>
      <c r="DJ1284" s="38"/>
      <c r="DK1284" s="38"/>
      <c r="DL1284" s="38"/>
      <c r="DM1284" s="38"/>
      <c r="DN1284" s="38"/>
      <c r="DO1284" s="38"/>
      <c r="DP1284" s="38"/>
      <c r="DQ1284" s="38"/>
      <c r="DR1284" s="38"/>
      <c r="DS1284" s="38"/>
      <c r="DT1284" s="38"/>
      <c r="DU1284" s="38"/>
      <c r="DV1284" s="38"/>
      <c r="DW1284" s="38"/>
      <c r="DX1284" s="38"/>
      <c r="DY1284" s="38"/>
      <c r="DZ1284" s="38"/>
      <c r="EA1284" s="38"/>
      <c r="EB1284" s="38"/>
      <c r="EC1284" s="38"/>
      <c r="ED1284" s="38"/>
      <c r="EE1284" s="38"/>
      <c r="EF1284" s="38"/>
      <c r="EG1284" s="38"/>
      <c r="EH1284" s="38"/>
      <c r="EI1284" s="38"/>
      <c r="EJ1284" s="38"/>
      <c r="EK1284" s="38"/>
      <c r="EL1284" s="38"/>
      <c r="EM1284" s="38"/>
      <c r="EN1284" s="38"/>
      <c r="EO1284" s="38"/>
      <c r="EP1284" s="38"/>
      <c r="EQ1284" s="38"/>
      <c r="ER1284" s="38"/>
      <c r="ES1284" s="38"/>
      <c r="ET1284" s="38"/>
      <c r="EU1284" s="38"/>
      <c r="EV1284" s="38"/>
      <c r="EW1284" s="38"/>
      <c r="EX1284" s="38"/>
      <c r="EY1284" s="38"/>
      <c r="EZ1284" s="38"/>
      <c r="FA1284" s="38"/>
      <c r="FB1284" s="38"/>
      <c r="FC1284" s="38"/>
      <c r="FD1284" s="38"/>
      <c r="FE1284" s="38"/>
      <c r="FF1284" s="38"/>
      <c r="FG1284" s="38"/>
      <c r="FH1284" s="38"/>
      <c r="FI1284" s="38"/>
      <c r="FJ1284" s="38"/>
      <c r="FK1284" s="38"/>
      <c r="FL1284" s="38"/>
      <c r="FM1284" s="38"/>
      <c r="FN1284" s="38"/>
      <c r="FO1284" s="38"/>
      <c r="FP1284" s="38"/>
      <c r="FQ1284" s="38"/>
      <c r="FR1284" s="38"/>
      <c r="FS1284" s="38"/>
      <c r="FT1284" s="38"/>
      <c r="FU1284" s="38"/>
      <c r="FV1284" s="38"/>
      <c r="FW1284" s="38"/>
      <c r="FX1284" s="38"/>
      <c r="FY1284" s="38"/>
      <c r="FZ1284" s="38"/>
      <c r="GA1284" s="38"/>
      <c r="GB1284" s="38"/>
      <c r="GC1284" s="38"/>
      <c r="GD1284" s="38"/>
      <c r="GE1284" s="39"/>
    </row>
    <row r="1285" spans="1:187" s="25" customFormat="1" ht="20.149999999999999" customHeight="1" x14ac:dyDescent="0.35">
      <c r="A1285" s="203">
        <f t="shared" ref="A1285" si="1013">A1283+1</f>
        <v>635</v>
      </c>
      <c r="B1285" s="205" t="str">
        <f ca="1">HYPERLINK("#"&amp;"PAINEL!"&amp;ADDRESS(ROW(PAINEL!$B$40)+$A1285,2),TRIM(INDIRECT("PAINEL!"&amp;ADDRESS(ROW(PAINEL!$B$40)+$A1285,COLUMN(LANÇAMENTOS!C1281)))))</f>
        <v/>
      </c>
      <c r="C1285" s="207" t="str">
        <f ca="1">TRIM(INDIRECT("PAINEL!"&amp;ADDRESS(ROW(PAINEL!$B$40)+$A1285,COLUMN(LANÇAMENTOS!E1281))))</f>
        <v/>
      </c>
      <c r="D1285" s="207" t="str">
        <f ca="1">TRIM(INDIRECT("PAINEL!"&amp;ADDRESS(ROW(PAINEL!$B$40)+$A1285,COLUMN(LANÇAMENTOS!K1281))))</f>
        <v/>
      </c>
      <c r="E1285" s="209"/>
      <c r="F1285" s="201" t="str">
        <f t="shared" ref="F1285" ca="1" si="1014">IF(B1285&lt;&gt;"",E1285+SUM(H1285:GE1285)-SUM(H1286:GE1286),"")</f>
        <v/>
      </c>
      <c r="G1285" s="29" t="s">
        <v>43</v>
      </c>
      <c r="H1285" s="40"/>
      <c r="I1285" s="40"/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  <c r="CH1285" s="40"/>
      <c r="CI1285" s="40"/>
      <c r="CJ1285" s="40"/>
      <c r="CK1285" s="40"/>
      <c r="CL1285" s="40"/>
      <c r="CM1285" s="40"/>
      <c r="CN1285" s="40"/>
      <c r="CO1285" s="40"/>
      <c r="CP1285" s="40"/>
      <c r="CQ1285" s="40"/>
      <c r="CR1285" s="40"/>
      <c r="CS1285" s="40"/>
      <c r="CT1285" s="40"/>
      <c r="CU1285" s="40"/>
      <c r="CV1285" s="40"/>
      <c r="CW1285" s="40"/>
      <c r="CX1285" s="40"/>
      <c r="CY1285" s="40"/>
      <c r="CZ1285" s="40"/>
      <c r="DA1285" s="40"/>
      <c r="DB1285" s="40"/>
      <c r="DC1285" s="40"/>
      <c r="DD1285" s="40"/>
      <c r="DE1285" s="40"/>
      <c r="DF1285" s="40"/>
      <c r="DG1285" s="40"/>
      <c r="DH1285" s="40"/>
      <c r="DI1285" s="40"/>
      <c r="DJ1285" s="40"/>
      <c r="DK1285" s="40"/>
      <c r="DL1285" s="40"/>
      <c r="DM1285" s="40"/>
      <c r="DN1285" s="40"/>
      <c r="DO1285" s="40"/>
      <c r="DP1285" s="40"/>
      <c r="DQ1285" s="40"/>
      <c r="DR1285" s="40"/>
      <c r="DS1285" s="40"/>
      <c r="DT1285" s="40"/>
      <c r="DU1285" s="40"/>
      <c r="DV1285" s="40"/>
      <c r="DW1285" s="40"/>
      <c r="DX1285" s="40"/>
      <c r="DY1285" s="40"/>
      <c r="DZ1285" s="40"/>
      <c r="EA1285" s="40"/>
      <c r="EB1285" s="40"/>
      <c r="EC1285" s="40"/>
      <c r="ED1285" s="40"/>
      <c r="EE1285" s="40"/>
      <c r="EF1285" s="40"/>
      <c r="EG1285" s="40"/>
      <c r="EH1285" s="40"/>
      <c r="EI1285" s="40"/>
      <c r="EJ1285" s="40"/>
      <c r="EK1285" s="40"/>
      <c r="EL1285" s="40"/>
      <c r="EM1285" s="40"/>
      <c r="EN1285" s="40"/>
      <c r="EO1285" s="40"/>
      <c r="EP1285" s="40"/>
      <c r="EQ1285" s="40"/>
      <c r="ER1285" s="40"/>
      <c r="ES1285" s="40"/>
      <c r="ET1285" s="40"/>
      <c r="EU1285" s="40"/>
      <c r="EV1285" s="40"/>
      <c r="EW1285" s="40"/>
      <c r="EX1285" s="40"/>
      <c r="EY1285" s="40"/>
      <c r="EZ1285" s="40"/>
      <c r="FA1285" s="40"/>
      <c r="FB1285" s="40"/>
      <c r="FC1285" s="40"/>
      <c r="FD1285" s="40"/>
      <c r="FE1285" s="40"/>
      <c r="FF1285" s="40"/>
      <c r="FG1285" s="40"/>
      <c r="FH1285" s="40"/>
      <c r="FI1285" s="40"/>
      <c r="FJ1285" s="40"/>
      <c r="FK1285" s="40"/>
      <c r="FL1285" s="40"/>
      <c r="FM1285" s="40"/>
      <c r="FN1285" s="40"/>
      <c r="FO1285" s="40"/>
      <c r="FP1285" s="40"/>
      <c r="FQ1285" s="40"/>
      <c r="FR1285" s="40"/>
      <c r="FS1285" s="40"/>
      <c r="FT1285" s="40"/>
      <c r="FU1285" s="40"/>
      <c r="FV1285" s="40"/>
      <c r="FW1285" s="40"/>
      <c r="FX1285" s="40"/>
      <c r="FY1285" s="40"/>
      <c r="FZ1285" s="40"/>
      <c r="GA1285" s="40"/>
      <c r="GB1285" s="40"/>
      <c r="GC1285" s="40"/>
      <c r="GD1285" s="40"/>
      <c r="GE1285" s="41"/>
    </row>
    <row r="1286" spans="1:187" s="25" customFormat="1" ht="20.149999999999999" customHeight="1" x14ac:dyDescent="0.35">
      <c r="A1286" s="204"/>
      <c r="B1286" s="206"/>
      <c r="C1286" s="208"/>
      <c r="D1286" s="208"/>
      <c r="E1286" s="210"/>
      <c r="F1286" s="202"/>
      <c r="G1286" s="26" t="s">
        <v>44</v>
      </c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F1286" s="35"/>
      <c r="AG1286" s="35"/>
      <c r="AH1286" s="35"/>
      <c r="AI1286" s="35"/>
      <c r="AJ1286" s="35"/>
      <c r="AK1286" s="35"/>
      <c r="AL1286" s="35"/>
      <c r="AM1286" s="35"/>
      <c r="AN1286" s="35"/>
      <c r="AO1286" s="35"/>
      <c r="AP1286" s="35"/>
      <c r="AQ1286" s="35"/>
      <c r="AR1286" s="35"/>
      <c r="AS1286" s="35"/>
      <c r="AT1286" s="35"/>
      <c r="AU1286" s="35"/>
      <c r="AV1286" s="35"/>
      <c r="AW1286" s="35"/>
      <c r="AX1286" s="35"/>
      <c r="AY1286" s="35"/>
      <c r="AZ1286" s="35"/>
      <c r="BA1286" s="35"/>
      <c r="BB1286" s="35"/>
      <c r="BC1286" s="35"/>
      <c r="BD1286" s="35"/>
      <c r="BE1286" s="35"/>
      <c r="BF1286" s="35"/>
      <c r="BG1286" s="35"/>
      <c r="BH1286" s="35"/>
      <c r="BI1286" s="35"/>
      <c r="BJ1286" s="35"/>
      <c r="BK1286" s="35"/>
      <c r="BL1286" s="35"/>
      <c r="BM1286" s="35"/>
      <c r="BN1286" s="35"/>
      <c r="BO1286" s="35"/>
      <c r="BP1286" s="35"/>
      <c r="BQ1286" s="35"/>
      <c r="BR1286" s="35"/>
      <c r="BS1286" s="35"/>
      <c r="BT1286" s="35"/>
      <c r="BU1286" s="35"/>
      <c r="BV1286" s="35"/>
      <c r="BW1286" s="35"/>
      <c r="BX1286" s="35"/>
      <c r="BY1286" s="35"/>
      <c r="BZ1286" s="35"/>
      <c r="CA1286" s="35"/>
      <c r="CB1286" s="35"/>
      <c r="CC1286" s="35"/>
      <c r="CD1286" s="35"/>
      <c r="CE1286" s="35"/>
      <c r="CF1286" s="35"/>
      <c r="CG1286" s="35"/>
      <c r="CH1286" s="35"/>
      <c r="CI1286" s="35"/>
      <c r="CJ1286" s="35"/>
      <c r="CK1286" s="35"/>
      <c r="CL1286" s="35"/>
      <c r="CM1286" s="35"/>
      <c r="CN1286" s="35"/>
      <c r="CO1286" s="35"/>
      <c r="CP1286" s="35"/>
      <c r="CQ1286" s="35"/>
      <c r="CR1286" s="35"/>
      <c r="CS1286" s="35"/>
      <c r="CT1286" s="35"/>
      <c r="CU1286" s="35"/>
      <c r="CV1286" s="35"/>
      <c r="CW1286" s="35"/>
      <c r="CX1286" s="35"/>
      <c r="CY1286" s="35"/>
      <c r="CZ1286" s="35"/>
      <c r="DA1286" s="35"/>
      <c r="DB1286" s="35"/>
      <c r="DC1286" s="35"/>
      <c r="DD1286" s="35"/>
      <c r="DE1286" s="35"/>
      <c r="DF1286" s="35"/>
      <c r="DG1286" s="35"/>
      <c r="DH1286" s="35"/>
      <c r="DI1286" s="35"/>
      <c r="DJ1286" s="35"/>
      <c r="DK1286" s="35"/>
      <c r="DL1286" s="35"/>
      <c r="DM1286" s="35"/>
      <c r="DN1286" s="35"/>
      <c r="DO1286" s="35"/>
      <c r="DP1286" s="35"/>
      <c r="DQ1286" s="35"/>
      <c r="DR1286" s="35"/>
      <c r="DS1286" s="35"/>
      <c r="DT1286" s="35"/>
      <c r="DU1286" s="35"/>
      <c r="DV1286" s="35"/>
      <c r="DW1286" s="35"/>
      <c r="DX1286" s="35"/>
      <c r="DY1286" s="35"/>
      <c r="DZ1286" s="35"/>
      <c r="EA1286" s="35"/>
      <c r="EB1286" s="35"/>
      <c r="EC1286" s="35"/>
      <c r="ED1286" s="35"/>
      <c r="EE1286" s="35"/>
      <c r="EF1286" s="35"/>
      <c r="EG1286" s="35"/>
      <c r="EH1286" s="35"/>
      <c r="EI1286" s="35"/>
      <c r="EJ1286" s="35"/>
      <c r="EK1286" s="35"/>
      <c r="EL1286" s="35"/>
      <c r="EM1286" s="35"/>
      <c r="EN1286" s="35"/>
      <c r="EO1286" s="35"/>
      <c r="EP1286" s="35"/>
      <c r="EQ1286" s="35"/>
      <c r="ER1286" s="35"/>
      <c r="ES1286" s="35"/>
      <c r="ET1286" s="35"/>
      <c r="EU1286" s="35"/>
      <c r="EV1286" s="35"/>
      <c r="EW1286" s="35"/>
      <c r="EX1286" s="35"/>
      <c r="EY1286" s="35"/>
      <c r="EZ1286" s="35"/>
      <c r="FA1286" s="35"/>
      <c r="FB1286" s="35"/>
      <c r="FC1286" s="35"/>
      <c r="FD1286" s="35"/>
      <c r="FE1286" s="35"/>
      <c r="FF1286" s="35"/>
      <c r="FG1286" s="35"/>
      <c r="FH1286" s="35"/>
      <c r="FI1286" s="35"/>
      <c r="FJ1286" s="35"/>
      <c r="FK1286" s="35"/>
      <c r="FL1286" s="35"/>
      <c r="FM1286" s="35"/>
      <c r="FN1286" s="35"/>
      <c r="FO1286" s="35"/>
      <c r="FP1286" s="35"/>
      <c r="FQ1286" s="35"/>
      <c r="FR1286" s="35"/>
      <c r="FS1286" s="35"/>
      <c r="FT1286" s="35"/>
      <c r="FU1286" s="35"/>
      <c r="FV1286" s="35"/>
      <c r="FW1286" s="35"/>
      <c r="FX1286" s="35"/>
      <c r="FY1286" s="35"/>
      <c r="FZ1286" s="35"/>
      <c r="GA1286" s="35"/>
      <c r="GB1286" s="35"/>
      <c r="GC1286" s="35"/>
      <c r="GD1286" s="35"/>
      <c r="GE1286" s="42"/>
    </row>
    <row r="1287" spans="1:187" s="25" customFormat="1" ht="20.149999999999999" customHeight="1" x14ac:dyDescent="0.35">
      <c r="A1287" s="211">
        <f t="shared" si="981"/>
        <v>636</v>
      </c>
      <c r="B1287" s="213" t="str">
        <f ca="1">HYPERLINK("#"&amp;"PAINEL!"&amp;ADDRESS(ROW(PAINEL!$B$40)+$A1287,2),TRIM(INDIRECT("PAINEL!"&amp;ADDRESS(ROW(PAINEL!$B$40)+$A1287,COLUMN(LANÇAMENTOS!C1283)))))</f>
        <v/>
      </c>
      <c r="C1287" s="215" t="str">
        <f ca="1">TRIM(INDIRECT("PAINEL!"&amp;ADDRESS(ROW(PAINEL!$B$40)+$A1287,COLUMN(LANÇAMENTOS!E1283))))</f>
        <v/>
      </c>
      <c r="D1287" s="215" t="str">
        <f ca="1">TRIM(INDIRECT("PAINEL!"&amp;ADDRESS(ROW(PAINEL!$B$40)+$A1287,COLUMN(LANÇAMENTOS!K1283))))</f>
        <v/>
      </c>
      <c r="E1287" s="217"/>
      <c r="F1287" s="199" t="str">
        <f t="shared" ref="F1287" ca="1" si="1015">IF(B1287&lt;&gt;"",E1287+SUM(H1287:GE1287)-SUM(H1288:GE1288),"")</f>
        <v/>
      </c>
      <c r="G1287" s="27" t="s">
        <v>43</v>
      </c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F1287" s="36"/>
      <c r="AG1287" s="36"/>
      <c r="AH1287" s="36"/>
      <c r="AI1287" s="36"/>
      <c r="AJ1287" s="36"/>
      <c r="AK1287" s="36"/>
      <c r="AL1287" s="36"/>
      <c r="AM1287" s="36"/>
      <c r="AN1287" s="36"/>
      <c r="AO1287" s="36"/>
      <c r="AP1287" s="36"/>
      <c r="AQ1287" s="36"/>
      <c r="AR1287" s="36"/>
      <c r="AS1287" s="36"/>
      <c r="AT1287" s="36"/>
      <c r="AU1287" s="36"/>
      <c r="AV1287" s="36"/>
      <c r="AW1287" s="36"/>
      <c r="AX1287" s="36"/>
      <c r="AY1287" s="36"/>
      <c r="AZ1287" s="36"/>
      <c r="BA1287" s="36"/>
      <c r="BB1287" s="36"/>
      <c r="BC1287" s="36"/>
      <c r="BD1287" s="36"/>
      <c r="BE1287" s="36"/>
      <c r="BF1287" s="36"/>
      <c r="BG1287" s="36"/>
      <c r="BH1287" s="36"/>
      <c r="BI1287" s="36"/>
      <c r="BJ1287" s="36"/>
      <c r="BK1287" s="36"/>
      <c r="BL1287" s="36"/>
      <c r="BM1287" s="36"/>
      <c r="BN1287" s="36"/>
      <c r="BO1287" s="36"/>
      <c r="BP1287" s="36"/>
      <c r="BQ1287" s="36"/>
      <c r="BR1287" s="36"/>
      <c r="BS1287" s="36"/>
      <c r="BT1287" s="36"/>
      <c r="BU1287" s="36"/>
      <c r="BV1287" s="36"/>
      <c r="BW1287" s="36"/>
      <c r="BX1287" s="36"/>
      <c r="BY1287" s="36"/>
      <c r="BZ1287" s="36"/>
      <c r="CA1287" s="36"/>
      <c r="CB1287" s="36"/>
      <c r="CC1287" s="36"/>
      <c r="CD1287" s="36"/>
      <c r="CE1287" s="36"/>
      <c r="CF1287" s="36"/>
      <c r="CG1287" s="36"/>
      <c r="CH1287" s="36"/>
      <c r="CI1287" s="36"/>
      <c r="CJ1287" s="36"/>
      <c r="CK1287" s="36"/>
      <c r="CL1287" s="36"/>
      <c r="CM1287" s="36"/>
      <c r="CN1287" s="36"/>
      <c r="CO1287" s="36"/>
      <c r="CP1287" s="36"/>
      <c r="CQ1287" s="36"/>
      <c r="CR1287" s="36"/>
      <c r="CS1287" s="36"/>
      <c r="CT1287" s="36"/>
      <c r="CU1287" s="36"/>
      <c r="CV1287" s="36"/>
      <c r="CW1287" s="36"/>
      <c r="CX1287" s="36"/>
      <c r="CY1287" s="36"/>
      <c r="CZ1287" s="36"/>
      <c r="DA1287" s="36"/>
      <c r="DB1287" s="36"/>
      <c r="DC1287" s="36"/>
      <c r="DD1287" s="36"/>
      <c r="DE1287" s="36"/>
      <c r="DF1287" s="36"/>
      <c r="DG1287" s="36"/>
      <c r="DH1287" s="36"/>
      <c r="DI1287" s="36"/>
      <c r="DJ1287" s="36"/>
      <c r="DK1287" s="36"/>
      <c r="DL1287" s="36"/>
      <c r="DM1287" s="36"/>
      <c r="DN1287" s="36"/>
      <c r="DO1287" s="36"/>
      <c r="DP1287" s="36"/>
      <c r="DQ1287" s="36"/>
      <c r="DR1287" s="36"/>
      <c r="DS1287" s="36"/>
      <c r="DT1287" s="36"/>
      <c r="DU1287" s="36"/>
      <c r="DV1287" s="36"/>
      <c r="DW1287" s="36"/>
      <c r="DX1287" s="36"/>
      <c r="DY1287" s="36"/>
      <c r="DZ1287" s="36"/>
      <c r="EA1287" s="36"/>
      <c r="EB1287" s="36"/>
      <c r="EC1287" s="36"/>
      <c r="ED1287" s="36"/>
      <c r="EE1287" s="36"/>
      <c r="EF1287" s="36"/>
      <c r="EG1287" s="36"/>
      <c r="EH1287" s="36"/>
      <c r="EI1287" s="36"/>
      <c r="EJ1287" s="36"/>
      <c r="EK1287" s="36"/>
      <c r="EL1287" s="36"/>
      <c r="EM1287" s="36"/>
      <c r="EN1287" s="36"/>
      <c r="EO1287" s="36"/>
      <c r="EP1287" s="36"/>
      <c r="EQ1287" s="36"/>
      <c r="ER1287" s="36"/>
      <c r="ES1287" s="36"/>
      <c r="ET1287" s="36"/>
      <c r="EU1287" s="36"/>
      <c r="EV1287" s="36"/>
      <c r="EW1287" s="36"/>
      <c r="EX1287" s="36"/>
      <c r="EY1287" s="36"/>
      <c r="EZ1287" s="36"/>
      <c r="FA1287" s="36"/>
      <c r="FB1287" s="36"/>
      <c r="FC1287" s="36"/>
      <c r="FD1287" s="36"/>
      <c r="FE1287" s="36"/>
      <c r="FF1287" s="36"/>
      <c r="FG1287" s="36"/>
      <c r="FH1287" s="36"/>
      <c r="FI1287" s="36"/>
      <c r="FJ1287" s="36"/>
      <c r="FK1287" s="36"/>
      <c r="FL1287" s="36"/>
      <c r="FM1287" s="36"/>
      <c r="FN1287" s="36"/>
      <c r="FO1287" s="36"/>
      <c r="FP1287" s="36"/>
      <c r="FQ1287" s="36"/>
      <c r="FR1287" s="36"/>
      <c r="FS1287" s="36"/>
      <c r="FT1287" s="36"/>
      <c r="FU1287" s="36"/>
      <c r="FV1287" s="36"/>
      <c r="FW1287" s="36"/>
      <c r="FX1287" s="36"/>
      <c r="FY1287" s="36"/>
      <c r="FZ1287" s="36"/>
      <c r="GA1287" s="36"/>
      <c r="GB1287" s="36"/>
      <c r="GC1287" s="36"/>
      <c r="GD1287" s="36"/>
      <c r="GE1287" s="37"/>
    </row>
    <row r="1288" spans="1:187" s="25" customFormat="1" ht="20.149999999999999" customHeight="1" x14ac:dyDescent="0.35">
      <c r="A1288" s="212"/>
      <c r="B1288" s="214"/>
      <c r="C1288" s="216"/>
      <c r="D1288" s="216"/>
      <c r="E1288" s="218"/>
      <c r="F1288" s="200"/>
      <c r="G1288" s="28" t="s">
        <v>44</v>
      </c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38"/>
      <c r="CM1288" s="38"/>
      <c r="CN1288" s="38"/>
      <c r="CO1288" s="38"/>
      <c r="CP1288" s="38"/>
      <c r="CQ1288" s="38"/>
      <c r="CR1288" s="38"/>
      <c r="CS1288" s="38"/>
      <c r="CT1288" s="38"/>
      <c r="CU1288" s="38"/>
      <c r="CV1288" s="38"/>
      <c r="CW1288" s="38"/>
      <c r="CX1288" s="38"/>
      <c r="CY1288" s="38"/>
      <c r="CZ1288" s="38"/>
      <c r="DA1288" s="38"/>
      <c r="DB1288" s="38"/>
      <c r="DC1288" s="38"/>
      <c r="DD1288" s="38"/>
      <c r="DE1288" s="38"/>
      <c r="DF1288" s="38"/>
      <c r="DG1288" s="38"/>
      <c r="DH1288" s="38"/>
      <c r="DI1288" s="38"/>
      <c r="DJ1288" s="38"/>
      <c r="DK1288" s="38"/>
      <c r="DL1288" s="38"/>
      <c r="DM1288" s="38"/>
      <c r="DN1288" s="38"/>
      <c r="DO1288" s="38"/>
      <c r="DP1288" s="38"/>
      <c r="DQ1288" s="38"/>
      <c r="DR1288" s="38"/>
      <c r="DS1288" s="38"/>
      <c r="DT1288" s="38"/>
      <c r="DU1288" s="38"/>
      <c r="DV1288" s="38"/>
      <c r="DW1288" s="38"/>
      <c r="DX1288" s="38"/>
      <c r="DY1288" s="38"/>
      <c r="DZ1288" s="38"/>
      <c r="EA1288" s="38"/>
      <c r="EB1288" s="38"/>
      <c r="EC1288" s="38"/>
      <c r="ED1288" s="38"/>
      <c r="EE1288" s="38"/>
      <c r="EF1288" s="38"/>
      <c r="EG1288" s="38"/>
      <c r="EH1288" s="38"/>
      <c r="EI1288" s="38"/>
      <c r="EJ1288" s="38"/>
      <c r="EK1288" s="38"/>
      <c r="EL1288" s="38"/>
      <c r="EM1288" s="38"/>
      <c r="EN1288" s="38"/>
      <c r="EO1288" s="38"/>
      <c r="EP1288" s="38"/>
      <c r="EQ1288" s="38"/>
      <c r="ER1288" s="38"/>
      <c r="ES1288" s="38"/>
      <c r="ET1288" s="38"/>
      <c r="EU1288" s="38"/>
      <c r="EV1288" s="38"/>
      <c r="EW1288" s="38"/>
      <c r="EX1288" s="38"/>
      <c r="EY1288" s="38"/>
      <c r="EZ1288" s="38"/>
      <c r="FA1288" s="38"/>
      <c r="FB1288" s="38"/>
      <c r="FC1288" s="38"/>
      <c r="FD1288" s="38"/>
      <c r="FE1288" s="38"/>
      <c r="FF1288" s="38"/>
      <c r="FG1288" s="38"/>
      <c r="FH1288" s="38"/>
      <c r="FI1288" s="38"/>
      <c r="FJ1288" s="38"/>
      <c r="FK1288" s="38"/>
      <c r="FL1288" s="38"/>
      <c r="FM1288" s="38"/>
      <c r="FN1288" s="38"/>
      <c r="FO1288" s="38"/>
      <c r="FP1288" s="38"/>
      <c r="FQ1288" s="38"/>
      <c r="FR1288" s="38"/>
      <c r="FS1288" s="38"/>
      <c r="FT1288" s="38"/>
      <c r="FU1288" s="38"/>
      <c r="FV1288" s="38"/>
      <c r="FW1288" s="38"/>
      <c r="FX1288" s="38"/>
      <c r="FY1288" s="38"/>
      <c r="FZ1288" s="38"/>
      <c r="GA1288" s="38"/>
      <c r="GB1288" s="38"/>
      <c r="GC1288" s="38"/>
      <c r="GD1288" s="38"/>
      <c r="GE1288" s="39"/>
    </row>
    <row r="1289" spans="1:187" s="25" customFormat="1" ht="20.149999999999999" customHeight="1" x14ac:dyDescent="0.35">
      <c r="A1289" s="203">
        <f t="shared" ref="A1289" si="1016">A1287+1</f>
        <v>637</v>
      </c>
      <c r="B1289" s="205" t="str">
        <f ca="1">HYPERLINK("#"&amp;"PAINEL!"&amp;ADDRESS(ROW(PAINEL!$B$40)+$A1289,2),TRIM(INDIRECT("PAINEL!"&amp;ADDRESS(ROW(PAINEL!$B$40)+$A1289,COLUMN(LANÇAMENTOS!C1285)))))</f>
        <v/>
      </c>
      <c r="C1289" s="207" t="str">
        <f ca="1">TRIM(INDIRECT("PAINEL!"&amp;ADDRESS(ROW(PAINEL!$B$40)+$A1289,COLUMN(LANÇAMENTOS!E1285))))</f>
        <v/>
      </c>
      <c r="D1289" s="207" t="str">
        <f ca="1">TRIM(INDIRECT("PAINEL!"&amp;ADDRESS(ROW(PAINEL!$B$40)+$A1289,COLUMN(LANÇAMENTOS!K1285))))</f>
        <v/>
      </c>
      <c r="E1289" s="209"/>
      <c r="F1289" s="201" t="str">
        <f t="shared" ref="F1289" ca="1" si="1017">IF(B1289&lt;&gt;"",E1289+SUM(H1289:GE1289)-SUM(H1290:GE1290),"")</f>
        <v/>
      </c>
      <c r="G1289" s="29" t="s">
        <v>43</v>
      </c>
      <c r="H1289" s="40"/>
      <c r="I1289" s="40"/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  <c r="EL1289" s="40"/>
      <c r="EM1289" s="40"/>
      <c r="EN1289" s="40"/>
      <c r="EO1289" s="40"/>
      <c r="EP1289" s="40"/>
      <c r="EQ1289" s="40"/>
      <c r="ER1289" s="40"/>
      <c r="ES1289" s="40"/>
      <c r="ET1289" s="40"/>
      <c r="EU1289" s="40"/>
      <c r="EV1289" s="40"/>
      <c r="EW1289" s="40"/>
      <c r="EX1289" s="40"/>
      <c r="EY1289" s="40"/>
      <c r="EZ1289" s="40"/>
      <c r="FA1289" s="40"/>
      <c r="FB1289" s="40"/>
      <c r="FC1289" s="40"/>
      <c r="FD1289" s="40"/>
      <c r="FE1289" s="40"/>
      <c r="FF1289" s="40"/>
      <c r="FG1289" s="40"/>
      <c r="FH1289" s="40"/>
      <c r="FI1289" s="40"/>
      <c r="FJ1289" s="40"/>
      <c r="FK1289" s="40"/>
      <c r="FL1289" s="40"/>
      <c r="FM1289" s="40"/>
      <c r="FN1289" s="40"/>
      <c r="FO1289" s="40"/>
      <c r="FP1289" s="40"/>
      <c r="FQ1289" s="40"/>
      <c r="FR1289" s="40"/>
      <c r="FS1289" s="40"/>
      <c r="FT1289" s="40"/>
      <c r="FU1289" s="40"/>
      <c r="FV1289" s="40"/>
      <c r="FW1289" s="40"/>
      <c r="FX1289" s="40"/>
      <c r="FY1289" s="40"/>
      <c r="FZ1289" s="40"/>
      <c r="GA1289" s="40"/>
      <c r="GB1289" s="40"/>
      <c r="GC1289" s="40"/>
      <c r="GD1289" s="40"/>
      <c r="GE1289" s="41"/>
    </row>
    <row r="1290" spans="1:187" s="25" customFormat="1" ht="20.149999999999999" customHeight="1" x14ac:dyDescent="0.35">
      <c r="A1290" s="204"/>
      <c r="B1290" s="206"/>
      <c r="C1290" s="208"/>
      <c r="D1290" s="208"/>
      <c r="E1290" s="210"/>
      <c r="F1290" s="202"/>
      <c r="G1290" s="26" t="s">
        <v>44</v>
      </c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5"/>
      <c r="AG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35"/>
      <c r="CN1290" s="35"/>
      <c r="CO1290" s="35"/>
      <c r="CP1290" s="35"/>
      <c r="CQ1290" s="35"/>
      <c r="CR1290" s="35"/>
      <c r="CS1290" s="35"/>
      <c r="CT1290" s="35"/>
      <c r="CU1290" s="35"/>
      <c r="CV1290" s="35"/>
      <c r="CW1290" s="35"/>
      <c r="CX1290" s="35"/>
      <c r="CY1290" s="35"/>
      <c r="CZ1290" s="35"/>
      <c r="DA1290" s="35"/>
      <c r="DB1290" s="35"/>
      <c r="DC1290" s="35"/>
      <c r="DD1290" s="35"/>
      <c r="DE1290" s="35"/>
      <c r="DF1290" s="35"/>
      <c r="DG1290" s="35"/>
      <c r="DH1290" s="35"/>
      <c r="DI1290" s="35"/>
      <c r="DJ1290" s="35"/>
      <c r="DK1290" s="35"/>
      <c r="DL1290" s="35"/>
      <c r="DM1290" s="35"/>
      <c r="DN1290" s="35"/>
      <c r="DO1290" s="35"/>
      <c r="DP1290" s="35"/>
      <c r="DQ1290" s="35"/>
      <c r="DR1290" s="35"/>
      <c r="DS1290" s="35"/>
      <c r="DT1290" s="35"/>
      <c r="DU1290" s="35"/>
      <c r="DV1290" s="35"/>
      <c r="DW1290" s="35"/>
      <c r="DX1290" s="35"/>
      <c r="DY1290" s="35"/>
      <c r="DZ1290" s="35"/>
      <c r="EA1290" s="35"/>
      <c r="EB1290" s="35"/>
      <c r="EC1290" s="35"/>
      <c r="ED1290" s="35"/>
      <c r="EE1290" s="35"/>
      <c r="EF1290" s="35"/>
      <c r="EG1290" s="35"/>
      <c r="EH1290" s="35"/>
      <c r="EI1290" s="35"/>
      <c r="EJ1290" s="35"/>
      <c r="EK1290" s="35"/>
      <c r="EL1290" s="35"/>
      <c r="EM1290" s="35"/>
      <c r="EN1290" s="35"/>
      <c r="EO1290" s="35"/>
      <c r="EP1290" s="35"/>
      <c r="EQ1290" s="35"/>
      <c r="ER1290" s="35"/>
      <c r="ES1290" s="35"/>
      <c r="ET1290" s="35"/>
      <c r="EU1290" s="35"/>
      <c r="EV1290" s="35"/>
      <c r="EW1290" s="35"/>
      <c r="EX1290" s="35"/>
      <c r="EY1290" s="35"/>
      <c r="EZ1290" s="35"/>
      <c r="FA1290" s="35"/>
      <c r="FB1290" s="35"/>
      <c r="FC1290" s="35"/>
      <c r="FD1290" s="35"/>
      <c r="FE1290" s="35"/>
      <c r="FF1290" s="35"/>
      <c r="FG1290" s="35"/>
      <c r="FH1290" s="35"/>
      <c r="FI1290" s="35"/>
      <c r="FJ1290" s="35"/>
      <c r="FK1290" s="35"/>
      <c r="FL1290" s="35"/>
      <c r="FM1290" s="35"/>
      <c r="FN1290" s="35"/>
      <c r="FO1290" s="35"/>
      <c r="FP1290" s="35"/>
      <c r="FQ1290" s="35"/>
      <c r="FR1290" s="35"/>
      <c r="FS1290" s="35"/>
      <c r="FT1290" s="35"/>
      <c r="FU1290" s="35"/>
      <c r="FV1290" s="35"/>
      <c r="FW1290" s="35"/>
      <c r="FX1290" s="35"/>
      <c r="FY1290" s="35"/>
      <c r="FZ1290" s="35"/>
      <c r="GA1290" s="35"/>
      <c r="GB1290" s="35"/>
      <c r="GC1290" s="35"/>
      <c r="GD1290" s="35"/>
      <c r="GE1290" s="42"/>
    </row>
    <row r="1291" spans="1:187" s="25" customFormat="1" ht="20.149999999999999" customHeight="1" x14ac:dyDescent="0.35">
      <c r="A1291" s="211">
        <f t="shared" si="981"/>
        <v>638</v>
      </c>
      <c r="B1291" s="213" t="str">
        <f ca="1">HYPERLINK("#"&amp;"PAINEL!"&amp;ADDRESS(ROW(PAINEL!$B$40)+$A1291,2),TRIM(INDIRECT("PAINEL!"&amp;ADDRESS(ROW(PAINEL!$B$40)+$A1291,COLUMN(LANÇAMENTOS!C1287)))))</f>
        <v/>
      </c>
      <c r="C1291" s="215" t="str">
        <f ca="1">TRIM(INDIRECT("PAINEL!"&amp;ADDRESS(ROW(PAINEL!$B$40)+$A1291,COLUMN(LANÇAMENTOS!E1287))))</f>
        <v/>
      </c>
      <c r="D1291" s="215" t="str">
        <f ca="1">TRIM(INDIRECT("PAINEL!"&amp;ADDRESS(ROW(PAINEL!$B$40)+$A1291,COLUMN(LANÇAMENTOS!K1287))))</f>
        <v/>
      </c>
      <c r="E1291" s="217"/>
      <c r="F1291" s="199" t="str">
        <f t="shared" ref="F1291" ca="1" si="1018">IF(B1291&lt;&gt;"",E1291+SUM(H1291:GE1291)-SUM(H1292:GE1292),"")</f>
        <v/>
      </c>
      <c r="G1291" s="27" t="s">
        <v>43</v>
      </c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F1291" s="36"/>
      <c r="AG1291" s="36"/>
      <c r="AH1291" s="36"/>
      <c r="AI1291" s="36"/>
      <c r="AJ1291" s="36"/>
      <c r="AK1291" s="36"/>
      <c r="AL1291" s="36"/>
      <c r="AM1291" s="36"/>
      <c r="AN1291" s="36"/>
      <c r="AO1291" s="36"/>
      <c r="AP1291" s="36"/>
      <c r="AQ1291" s="36"/>
      <c r="AR1291" s="36"/>
      <c r="AS1291" s="36"/>
      <c r="AT1291" s="36"/>
      <c r="AU1291" s="36"/>
      <c r="AV1291" s="36"/>
      <c r="AW1291" s="36"/>
      <c r="AX1291" s="36"/>
      <c r="AY1291" s="36"/>
      <c r="AZ1291" s="36"/>
      <c r="BA1291" s="36"/>
      <c r="BB1291" s="36"/>
      <c r="BC1291" s="36"/>
      <c r="BD1291" s="36"/>
      <c r="BE1291" s="36"/>
      <c r="BF1291" s="36"/>
      <c r="BG1291" s="36"/>
      <c r="BH1291" s="36"/>
      <c r="BI1291" s="36"/>
      <c r="BJ1291" s="36"/>
      <c r="BK1291" s="36"/>
      <c r="BL1291" s="36"/>
      <c r="BM1291" s="36"/>
      <c r="BN1291" s="36"/>
      <c r="BO1291" s="36"/>
      <c r="BP1291" s="36"/>
      <c r="BQ1291" s="36"/>
      <c r="BR1291" s="36"/>
      <c r="BS1291" s="36"/>
      <c r="BT1291" s="36"/>
      <c r="BU1291" s="36"/>
      <c r="BV1291" s="36"/>
      <c r="BW1291" s="36"/>
      <c r="BX1291" s="36"/>
      <c r="BY1291" s="36"/>
      <c r="BZ1291" s="36"/>
      <c r="CA1291" s="36"/>
      <c r="CB1291" s="36"/>
      <c r="CC1291" s="36"/>
      <c r="CD1291" s="36"/>
      <c r="CE1291" s="36"/>
      <c r="CF1291" s="36"/>
      <c r="CG1291" s="36"/>
      <c r="CH1291" s="36"/>
      <c r="CI1291" s="36"/>
      <c r="CJ1291" s="36"/>
      <c r="CK1291" s="36"/>
      <c r="CL1291" s="36"/>
      <c r="CM1291" s="36"/>
      <c r="CN1291" s="36"/>
      <c r="CO1291" s="36"/>
      <c r="CP1291" s="36"/>
      <c r="CQ1291" s="36"/>
      <c r="CR1291" s="36"/>
      <c r="CS1291" s="36"/>
      <c r="CT1291" s="36"/>
      <c r="CU1291" s="36"/>
      <c r="CV1291" s="36"/>
      <c r="CW1291" s="36"/>
      <c r="CX1291" s="36"/>
      <c r="CY1291" s="36"/>
      <c r="CZ1291" s="36"/>
      <c r="DA1291" s="36"/>
      <c r="DB1291" s="36"/>
      <c r="DC1291" s="36"/>
      <c r="DD1291" s="36"/>
      <c r="DE1291" s="36"/>
      <c r="DF1291" s="36"/>
      <c r="DG1291" s="36"/>
      <c r="DH1291" s="36"/>
      <c r="DI1291" s="36"/>
      <c r="DJ1291" s="36"/>
      <c r="DK1291" s="36"/>
      <c r="DL1291" s="36"/>
      <c r="DM1291" s="36"/>
      <c r="DN1291" s="36"/>
      <c r="DO1291" s="36"/>
      <c r="DP1291" s="36"/>
      <c r="DQ1291" s="36"/>
      <c r="DR1291" s="36"/>
      <c r="DS1291" s="36"/>
      <c r="DT1291" s="36"/>
      <c r="DU1291" s="36"/>
      <c r="DV1291" s="36"/>
      <c r="DW1291" s="36"/>
      <c r="DX1291" s="36"/>
      <c r="DY1291" s="36"/>
      <c r="DZ1291" s="36"/>
      <c r="EA1291" s="36"/>
      <c r="EB1291" s="36"/>
      <c r="EC1291" s="36"/>
      <c r="ED1291" s="36"/>
      <c r="EE1291" s="36"/>
      <c r="EF1291" s="36"/>
      <c r="EG1291" s="36"/>
      <c r="EH1291" s="36"/>
      <c r="EI1291" s="36"/>
      <c r="EJ1291" s="36"/>
      <c r="EK1291" s="36"/>
      <c r="EL1291" s="36"/>
      <c r="EM1291" s="36"/>
      <c r="EN1291" s="36"/>
      <c r="EO1291" s="36"/>
      <c r="EP1291" s="36"/>
      <c r="EQ1291" s="36"/>
      <c r="ER1291" s="36"/>
      <c r="ES1291" s="36"/>
      <c r="ET1291" s="36"/>
      <c r="EU1291" s="36"/>
      <c r="EV1291" s="36"/>
      <c r="EW1291" s="36"/>
      <c r="EX1291" s="36"/>
      <c r="EY1291" s="36"/>
      <c r="EZ1291" s="36"/>
      <c r="FA1291" s="36"/>
      <c r="FB1291" s="36"/>
      <c r="FC1291" s="36"/>
      <c r="FD1291" s="36"/>
      <c r="FE1291" s="36"/>
      <c r="FF1291" s="36"/>
      <c r="FG1291" s="36"/>
      <c r="FH1291" s="36"/>
      <c r="FI1291" s="36"/>
      <c r="FJ1291" s="36"/>
      <c r="FK1291" s="36"/>
      <c r="FL1291" s="36"/>
      <c r="FM1291" s="36"/>
      <c r="FN1291" s="36"/>
      <c r="FO1291" s="36"/>
      <c r="FP1291" s="36"/>
      <c r="FQ1291" s="36"/>
      <c r="FR1291" s="36"/>
      <c r="FS1291" s="36"/>
      <c r="FT1291" s="36"/>
      <c r="FU1291" s="36"/>
      <c r="FV1291" s="36"/>
      <c r="FW1291" s="36"/>
      <c r="FX1291" s="36"/>
      <c r="FY1291" s="36"/>
      <c r="FZ1291" s="36"/>
      <c r="GA1291" s="36"/>
      <c r="GB1291" s="36"/>
      <c r="GC1291" s="36"/>
      <c r="GD1291" s="36"/>
      <c r="GE1291" s="37"/>
    </row>
    <row r="1292" spans="1:187" s="25" customFormat="1" ht="20.149999999999999" customHeight="1" x14ac:dyDescent="0.35">
      <c r="A1292" s="212"/>
      <c r="B1292" s="214"/>
      <c r="C1292" s="216"/>
      <c r="D1292" s="216"/>
      <c r="E1292" s="218"/>
      <c r="F1292" s="200"/>
      <c r="G1292" s="28" t="s">
        <v>44</v>
      </c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38"/>
      <c r="AI1292" s="38"/>
      <c r="AJ1292" s="38"/>
      <c r="AK1292" s="38"/>
      <c r="AL1292" s="3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  <c r="BG1292" s="38"/>
      <c r="BH1292" s="38"/>
      <c r="BI1292" s="38"/>
      <c r="BJ1292" s="38"/>
      <c r="BK1292" s="38"/>
      <c r="BL1292" s="38"/>
      <c r="BM1292" s="38"/>
      <c r="BN1292" s="38"/>
      <c r="BO1292" s="38"/>
      <c r="BP1292" s="38"/>
      <c r="BQ1292" s="38"/>
      <c r="BR1292" s="38"/>
      <c r="BS1292" s="38"/>
      <c r="BT1292" s="38"/>
      <c r="BU1292" s="38"/>
      <c r="BV1292" s="38"/>
      <c r="BW1292" s="38"/>
      <c r="BX1292" s="38"/>
      <c r="BY1292" s="38"/>
      <c r="BZ1292" s="38"/>
      <c r="CA1292" s="38"/>
      <c r="CB1292" s="38"/>
      <c r="CC1292" s="38"/>
      <c r="CD1292" s="38"/>
      <c r="CE1292" s="38"/>
      <c r="CF1292" s="38"/>
      <c r="CG1292" s="38"/>
      <c r="CH1292" s="38"/>
      <c r="CI1292" s="38"/>
      <c r="CJ1292" s="38"/>
      <c r="CK1292" s="38"/>
      <c r="CL1292" s="38"/>
      <c r="CM1292" s="38"/>
      <c r="CN1292" s="38"/>
      <c r="CO1292" s="38"/>
      <c r="CP1292" s="38"/>
      <c r="CQ1292" s="38"/>
      <c r="CR1292" s="38"/>
      <c r="CS1292" s="38"/>
      <c r="CT1292" s="38"/>
      <c r="CU1292" s="38"/>
      <c r="CV1292" s="38"/>
      <c r="CW1292" s="38"/>
      <c r="CX1292" s="38"/>
      <c r="CY1292" s="38"/>
      <c r="CZ1292" s="38"/>
      <c r="DA1292" s="38"/>
      <c r="DB1292" s="38"/>
      <c r="DC1292" s="38"/>
      <c r="DD1292" s="38"/>
      <c r="DE1292" s="38"/>
      <c r="DF1292" s="38"/>
      <c r="DG1292" s="38"/>
      <c r="DH1292" s="38"/>
      <c r="DI1292" s="38"/>
      <c r="DJ1292" s="38"/>
      <c r="DK1292" s="38"/>
      <c r="DL1292" s="38"/>
      <c r="DM1292" s="38"/>
      <c r="DN1292" s="38"/>
      <c r="DO1292" s="38"/>
      <c r="DP1292" s="38"/>
      <c r="DQ1292" s="38"/>
      <c r="DR1292" s="38"/>
      <c r="DS1292" s="38"/>
      <c r="DT1292" s="38"/>
      <c r="DU1292" s="38"/>
      <c r="DV1292" s="38"/>
      <c r="DW1292" s="38"/>
      <c r="DX1292" s="38"/>
      <c r="DY1292" s="38"/>
      <c r="DZ1292" s="38"/>
      <c r="EA1292" s="38"/>
      <c r="EB1292" s="38"/>
      <c r="EC1292" s="38"/>
      <c r="ED1292" s="38"/>
      <c r="EE1292" s="38"/>
      <c r="EF1292" s="38"/>
      <c r="EG1292" s="38"/>
      <c r="EH1292" s="38"/>
      <c r="EI1292" s="38"/>
      <c r="EJ1292" s="38"/>
      <c r="EK1292" s="38"/>
      <c r="EL1292" s="38"/>
      <c r="EM1292" s="38"/>
      <c r="EN1292" s="38"/>
      <c r="EO1292" s="38"/>
      <c r="EP1292" s="38"/>
      <c r="EQ1292" s="38"/>
      <c r="ER1292" s="38"/>
      <c r="ES1292" s="38"/>
      <c r="ET1292" s="38"/>
      <c r="EU1292" s="38"/>
      <c r="EV1292" s="38"/>
      <c r="EW1292" s="38"/>
      <c r="EX1292" s="38"/>
      <c r="EY1292" s="38"/>
      <c r="EZ1292" s="38"/>
      <c r="FA1292" s="38"/>
      <c r="FB1292" s="38"/>
      <c r="FC1292" s="38"/>
      <c r="FD1292" s="38"/>
      <c r="FE1292" s="38"/>
      <c r="FF1292" s="38"/>
      <c r="FG1292" s="38"/>
      <c r="FH1292" s="38"/>
      <c r="FI1292" s="38"/>
      <c r="FJ1292" s="38"/>
      <c r="FK1292" s="38"/>
      <c r="FL1292" s="38"/>
      <c r="FM1292" s="38"/>
      <c r="FN1292" s="38"/>
      <c r="FO1292" s="38"/>
      <c r="FP1292" s="38"/>
      <c r="FQ1292" s="38"/>
      <c r="FR1292" s="38"/>
      <c r="FS1292" s="38"/>
      <c r="FT1292" s="38"/>
      <c r="FU1292" s="38"/>
      <c r="FV1292" s="38"/>
      <c r="FW1292" s="38"/>
      <c r="FX1292" s="38"/>
      <c r="FY1292" s="38"/>
      <c r="FZ1292" s="38"/>
      <c r="GA1292" s="38"/>
      <c r="GB1292" s="38"/>
      <c r="GC1292" s="38"/>
      <c r="GD1292" s="38"/>
      <c r="GE1292" s="39"/>
    </row>
    <row r="1293" spans="1:187" s="25" customFormat="1" ht="20.149999999999999" customHeight="1" x14ac:dyDescent="0.35">
      <c r="A1293" s="203">
        <f t="shared" ref="A1293" si="1019">A1291+1</f>
        <v>639</v>
      </c>
      <c r="B1293" s="205" t="str">
        <f ca="1">HYPERLINK("#"&amp;"PAINEL!"&amp;ADDRESS(ROW(PAINEL!$B$40)+$A1293,2),TRIM(INDIRECT("PAINEL!"&amp;ADDRESS(ROW(PAINEL!$B$40)+$A1293,COLUMN(LANÇAMENTOS!C1289)))))</f>
        <v/>
      </c>
      <c r="C1293" s="207" t="str">
        <f ca="1">TRIM(INDIRECT("PAINEL!"&amp;ADDRESS(ROW(PAINEL!$B$40)+$A1293,COLUMN(LANÇAMENTOS!E1289))))</f>
        <v/>
      </c>
      <c r="D1293" s="207" t="str">
        <f ca="1">TRIM(INDIRECT("PAINEL!"&amp;ADDRESS(ROW(PAINEL!$B$40)+$A1293,COLUMN(LANÇAMENTOS!K1289))))</f>
        <v/>
      </c>
      <c r="E1293" s="209"/>
      <c r="F1293" s="201" t="str">
        <f t="shared" ref="F1293" ca="1" si="1020">IF(B1293&lt;&gt;"",E1293+SUM(H1293:GE1293)-SUM(H1294:GE1294),"")</f>
        <v/>
      </c>
      <c r="G1293" s="29" t="s">
        <v>43</v>
      </c>
      <c r="H1293" s="40"/>
      <c r="I1293" s="40"/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  <c r="CH1293" s="40"/>
      <c r="CI1293" s="40"/>
      <c r="CJ1293" s="40"/>
      <c r="CK1293" s="40"/>
      <c r="CL1293" s="40"/>
      <c r="CM1293" s="40"/>
      <c r="CN1293" s="40"/>
      <c r="CO1293" s="40"/>
      <c r="CP1293" s="40"/>
      <c r="CQ1293" s="40"/>
      <c r="CR1293" s="40"/>
      <c r="CS1293" s="40"/>
      <c r="CT1293" s="40"/>
      <c r="CU1293" s="40"/>
      <c r="CV1293" s="40"/>
      <c r="CW1293" s="40"/>
      <c r="CX1293" s="40"/>
      <c r="CY1293" s="40"/>
      <c r="CZ1293" s="40"/>
      <c r="DA1293" s="40"/>
      <c r="DB1293" s="40"/>
      <c r="DC1293" s="40"/>
      <c r="DD1293" s="40"/>
      <c r="DE1293" s="40"/>
      <c r="DF1293" s="40"/>
      <c r="DG1293" s="40"/>
      <c r="DH1293" s="40"/>
      <c r="DI1293" s="40"/>
      <c r="DJ1293" s="40"/>
      <c r="DK1293" s="40"/>
      <c r="DL1293" s="40"/>
      <c r="DM1293" s="40"/>
      <c r="DN1293" s="40"/>
      <c r="DO1293" s="40"/>
      <c r="DP1293" s="40"/>
      <c r="DQ1293" s="40"/>
      <c r="DR1293" s="40"/>
      <c r="DS1293" s="40"/>
      <c r="DT1293" s="40"/>
      <c r="DU1293" s="40"/>
      <c r="DV1293" s="40"/>
      <c r="DW1293" s="40"/>
      <c r="DX1293" s="40"/>
      <c r="DY1293" s="40"/>
      <c r="DZ1293" s="40"/>
      <c r="EA1293" s="40"/>
      <c r="EB1293" s="40"/>
      <c r="EC1293" s="40"/>
      <c r="ED1293" s="40"/>
      <c r="EE1293" s="40"/>
      <c r="EF1293" s="40"/>
      <c r="EG1293" s="40"/>
      <c r="EH1293" s="40"/>
      <c r="EI1293" s="40"/>
      <c r="EJ1293" s="40"/>
      <c r="EK1293" s="40"/>
      <c r="EL1293" s="40"/>
      <c r="EM1293" s="40"/>
      <c r="EN1293" s="40"/>
      <c r="EO1293" s="40"/>
      <c r="EP1293" s="40"/>
      <c r="EQ1293" s="40"/>
      <c r="ER1293" s="40"/>
      <c r="ES1293" s="40"/>
      <c r="ET1293" s="40"/>
      <c r="EU1293" s="40"/>
      <c r="EV1293" s="40"/>
      <c r="EW1293" s="40"/>
      <c r="EX1293" s="40"/>
      <c r="EY1293" s="40"/>
      <c r="EZ1293" s="40"/>
      <c r="FA1293" s="40"/>
      <c r="FB1293" s="40"/>
      <c r="FC1293" s="40"/>
      <c r="FD1293" s="40"/>
      <c r="FE1293" s="40"/>
      <c r="FF1293" s="40"/>
      <c r="FG1293" s="40"/>
      <c r="FH1293" s="40"/>
      <c r="FI1293" s="40"/>
      <c r="FJ1293" s="40"/>
      <c r="FK1293" s="40"/>
      <c r="FL1293" s="40"/>
      <c r="FM1293" s="40"/>
      <c r="FN1293" s="40"/>
      <c r="FO1293" s="40"/>
      <c r="FP1293" s="40"/>
      <c r="FQ1293" s="40"/>
      <c r="FR1293" s="40"/>
      <c r="FS1293" s="40"/>
      <c r="FT1293" s="40"/>
      <c r="FU1293" s="40"/>
      <c r="FV1293" s="40"/>
      <c r="FW1293" s="40"/>
      <c r="FX1293" s="40"/>
      <c r="FY1293" s="40"/>
      <c r="FZ1293" s="40"/>
      <c r="GA1293" s="40"/>
      <c r="GB1293" s="40"/>
      <c r="GC1293" s="40"/>
      <c r="GD1293" s="40"/>
      <c r="GE1293" s="41"/>
    </row>
    <row r="1294" spans="1:187" s="25" customFormat="1" ht="20.149999999999999" customHeight="1" x14ac:dyDescent="0.35">
      <c r="A1294" s="204"/>
      <c r="B1294" s="206"/>
      <c r="C1294" s="208"/>
      <c r="D1294" s="208"/>
      <c r="E1294" s="210"/>
      <c r="F1294" s="202"/>
      <c r="G1294" s="26" t="s">
        <v>44</v>
      </c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F1294" s="35"/>
      <c r="AG1294" s="35"/>
      <c r="AH1294" s="35"/>
      <c r="AI1294" s="35"/>
      <c r="AJ1294" s="35"/>
      <c r="AK1294" s="35"/>
      <c r="AL1294" s="35"/>
      <c r="AM1294" s="35"/>
      <c r="AN1294" s="35"/>
      <c r="AO1294" s="35"/>
      <c r="AP1294" s="35"/>
      <c r="AQ1294" s="35"/>
      <c r="AR1294" s="35"/>
      <c r="AS1294" s="35"/>
      <c r="AT1294" s="35"/>
      <c r="AU1294" s="35"/>
      <c r="AV1294" s="35"/>
      <c r="AW1294" s="35"/>
      <c r="AX1294" s="35"/>
      <c r="AY1294" s="35"/>
      <c r="AZ1294" s="35"/>
      <c r="BA1294" s="35"/>
      <c r="BB1294" s="35"/>
      <c r="BC1294" s="35"/>
      <c r="BD1294" s="35"/>
      <c r="BE1294" s="35"/>
      <c r="BF1294" s="35"/>
      <c r="BG1294" s="35"/>
      <c r="BH1294" s="35"/>
      <c r="BI1294" s="35"/>
      <c r="BJ1294" s="35"/>
      <c r="BK1294" s="35"/>
      <c r="BL1294" s="35"/>
      <c r="BM1294" s="35"/>
      <c r="BN1294" s="35"/>
      <c r="BO1294" s="35"/>
      <c r="BP1294" s="35"/>
      <c r="BQ1294" s="35"/>
      <c r="BR1294" s="35"/>
      <c r="BS1294" s="35"/>
      <c r="BT1294" s="35"/>
      <c r="BU1294" s="35"/>
      <c r="BV1294" s="35"/>
      <c r="BW1294" s="35"/>
      <c r="BX1294" s="35"/>
      <c r="BY1294" s="35"/>
      <c r="BZ1294" s="35"/>
      <c r="CA1294" s="35"/>
      <c r="CB1294" s="35"/>
      <c r="CC1294" s="35"/>
      <c r="CD1294" s="35"/>
      <c r="CE1294" s="35"/>
      <c r="CF1294" s="35"/>
      <c r="CG1294" s="35"/>
      <c r="CH1294" s="35"/>
      <c r="CI1294" s="35"/>
      <c r="CJ1294" s="35"/>
      <c r="CK1294" s="35"/>
      <c r="CL1294" s="35"/>
      <c r="CM1294" s="35"/>
      <c r="CN1294" s="35"/>
      <c r="CO1294" s="35"/>
      <c r="CP1294" s="35"/>
      <c r="CQ1294" s="35"/>
      <c r="CR1294" s="35"/>
      <c r="CS1294" s="35"/>
      <c r="CT1294" s="35"/>
      <c r="CU1294" s="35"/>
      <c r="CV1294" s="35"/>
      <c r="CW1294" s="35"/>
      <c r="CX1294" s="35"/>
      <c r="CY1294" s="35"/>
      <c r="CZ1294" s="35"/>
      <c r="DA1294" s="35"/>
      <c r="DB1294" s="35"/>
      <c r="DC1294" s="35"/>
      <c r="DD1294" s="35"/>
      <c r="DE1294" s="35"/>
      <c r="DF1294" s="35"/>
      <c r="DG1294" s="35"/>
      <c r="DH1294" s="35"/>
      <c r="DI1294" s="35"/>
      <c r="DJ1294" s="35"/>
      <c r="DK1294" s="35"/>
      <c r="DL1294" s="35"/>
      <c r="DM1294" s="35"/>
      <c r="DN1294" s="35"/>
      <c r="DO1294" s="35"/>
      <c r="DP1294" s="35"/>
      <c r="DQ1294" s="35"/>
      <c r="DR1294" s="35"/>
      <c r="DS1294" s="35"/>
      <c r="DT1294" s="35"/>
      <c r="DU1294" s="35"/>
      <c r="DV1294" s="35"/>
      <c r="DW1294" s="35"/>
      <c r="DX1294" s="35"/>
      <c r="DY1294" s="35"/>
      <c r="DZ1294" s="35"/>
      <c r="EA1294" s="35"/>
      <c r="EB1294" s="35"/>
      <c r="EC1294" s="35"/>
      <c r="ED1294" s="35"/>
      <c r="EE1294" s="35"/>
      <c r="EF1294" s="35"/>
      <c r="EG1294" s="35"/>
      <c r="EH1294" s="35"/>
      <c r="EI1294" s="35"/>
      <c r="EJ1294" s="35"/>
      <c r="EK1294" s="35"/>
      <c r="EL1294" s="35"/>
      <c r="EM1294" s="35"/>
      <c r="EN1294" s="35"/>
      <c r="EO1294" s="35"/>
      <c r="EP1294" s="35"/>
      <c r="EQ1294" s="35"/>
      <c r="ER1294" s="35"/>
      <c r="ES1294" s="35"/>
      <c r="ET1294" s="35"/>
      <c r="EU1294" s="35"/>
      <c r="EV1294" s="35"/>
      <c r="EW1294" s="35"/>
      <c r="EX1294" s="35"/>
      <c r="EY1294" s="35"/>
      <c r="EZ1294" s="35"/>
      <c r="FA1294" s="35"/>
      <c r="FB1294" s="35"/>
      <c r="FC1294" s="35"/>
      <c r="FD1294" s="35"/>
      <c r="FE1294" s="35"/>
      <c r="FF1294" s="35"/>
      <c r="FG1294" s="35"/>
      <c r="FH1294" s="35"/>
      <c r="FI1294" s="35"/>
      <c r="FJ1294" s="35"/>
      <c r="FK1294" s="35"/>
      <c r="FL1294" s="35"/>
      <c r="FM1294" s="35"/>
      <c r="FN1294" s="35"/>
      <c r="FO1294" s="35"/>
      <c r="FP1294" s="35"/>
      <c r="FQ1294" s="35"/>
      <c r="FR1294" s="35"/>
      <c r="FS1294" s="35"/>
      <c r="FT1294" s="35"/>
      <c r="FU1294" s="35"/>
      <c r="FV1294" s="35"/>
      <c r="FW1294" s="35"/>
      <c r="FX1294" s="35"/>
      <c r="FY1294" s="35"/>
      <c r="FZ1294" s="35"/>
      <c r="GA1294" s="35"/>
      <c r="GB1294" s="35"/>
      <c r="GC1294" s="35"/>
      <c r="GD1294" s="35"/>
      <c r="GE1294" s="42"/>
    </row>
    <row r="1295" spans="1:187" s="25" customFormat="1" ht="20.149999999999999" customHeight="1" x14ac:dyDescent="0.35">
      <c r="A1295" s="211">
        <f t="shared" si="981"/>
        <v>640</v>
      </c>
      <c r="B1295" s="213" t="str">
        <f ca="1">HYPERLINK("#"&amp;"PAINEL!"&amp;ADDRESS(ROW(PAINEL!$B$40)+$A1295,2),TRIM(INDIRECT("PAINEL!"&amp;ADDRESS(ROW(PAINEL!$B$40)+$A1295,COLUMN(LANÇAMENTOS!C1291)))))</f>
        <v/>
      </c>
      <c r="C1295" s="215" t="str">
        <f ca="1">TRIM(INDIRECT("PAINEL!"&amp;ADDRESS(ROW(PAINEL!$B$40)+$A1295,COLUMN(LANÇAMENTOS!E1291))))</f>
        <v/>
      </c>
      <c r="D1295" s="215" t="str">
        <f ca="1">TRIM(INDIRECT("PAINEL!"&amp;ADDRESS(ROW(PAINEL!$B$40)+$A1295,COLUMN(LANÇAMENTOS!K1291))))</f>
        <v/>
      </c>
      <c r="E1295" s="217"/>
      <c r="F1295" s="199" t="str">
        <f t="shared" ref="F1295" ca="1" si="1021">IF(B1295&lt;&gt;"",E1295+SUM(H1295:GE1295)-SUM(H1296:GE1296),"")</f>
        <v/>
      </c>
      <c r="G1295" s="27" t="s">
        <v>43</v>
      </c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F1295" s="36"/>
      <c r="AG1295" s="36"/>
      <c r="AH1295" s="36"/>
      <c r="AI1295" s="36"/>
      <c r="AJ1295" s="36"/>
      <c r="AK1295" s="36"/>
      <c r="AL1295" s="36"/>
      <c r="AM1295" s="36"/>
      <c r="AN1295" s="36"/>
      <c r="AO1295" s="36"/>
      <c r="AP1295" s="36"/>
      <c r="AQ1295" s="36"/>
      <c r="AR1295" s="36"/>
      <c r="AS1295" s="36"/>
      <c r="AT1295" s="36"/>
      <c r="AU1295" s="36"/>
      <c r="AV1295" s="36"/>
      <c r="AW1295" s="36"/>
      <c r="AX1295" s="36"/>
      <c r="AY1295" s="36"/>
      <c r="AZ1295" s="36"/>
      <c r="BA1295" s="36"/>
      <c r="BB1295" s="36"/>
      <c r="BC1295" s="36"/>
      <c r="BD1295" s="36"/>
      <c r="BE1295" s="36"/>
      <c r="BF1295" s="36"/>
      <c r="BG1295" s="36"/>
      <c r="BH1295" s="36"/>
      <c r="BI1295" s="36"/>
      <c r="BJ1295" s="36"/>
      <c r="BK1295" s="36"/>
      <c r="BL1295" s="36"/>
      <c r="BM1295" s="36"/>
      <c r="BN1295" s="36"/>
      <c r="BO1295" s="36"/>
      <c r="BP1295" s="36"/>
      <c r="BQ1295" s="36"/>
      <c r="BR1295" s="36"/>
      <c r="BS1295" s="36"/>
      <c r="BT1295" s="36"/>
      <c r="BU1295" s="36"/>
      <c r="BV1295" s="36"/>
      <c r="BW1295" s="36"/>
      <c r="BX1295" s="36"/>
      <c r="BY1295" s="36"/>
      <c r="BZ1295" s="36"/>
      <c r="CA1295" s="36"/>
      <c r="CB1295" s="36"/>
      <c r="CC1295" s="36"/>
      <c r="CD1295" s="36"/>
      <c r="CE1295" s="36"/>
      <c r="CF1295" s="36"/>
      <c r="CG1295" s="36"/>
      <c r="CH1295" s="36"/>
      <c r="CI1295" s="36"/>
      <c r="CJ1295" s="36"/>
      <c r="CK1295" s="36"/>
      <c r="CL1295" s="36"/>
      <c r="CM1295" s="36"/>
      <c r="CN1295" s="36"/>
      <c r="CO1295" s="36"/>
      <c r="CP1295" s="36"/>
      <c r="CQ1295" s="36"/>
      <c r="CR1295" s="36"/>
      <c r="CS1295" s="36"/>
      <c r="CT1295" s="36"/>
      <c r="CU1295" s="36"/>
      <c r="CV1295" s="36"/>
      <c r="CW1295" s="36"/>
      <c r="CX1295" s="36"/>
      <c r="CY1295" s="36"/>
      <c r="CZ1295" s="36"/>
      <c r="DA1295" s="36"/>
      <c r="DB1295" s="36"/>
      <c r="DC1295" s="36"/>
      <c r="DD1295" s="36"/>
      <c r="DE1295" s="36"/>
      <c r="DF1295" s="36"/>
      <c r="DG1295" s="36"/>
      <c r="DH1295" s="36"/>
      <c r="DI1295" s="36"/>
      <c r="DJ1295" s="36"/>
      <c r="DK1295" s="36"/>
      <c r="DL1295" s="36"/>
      <c r="DM1295" s="36"/>
      <c r="DN1295" s="36"/>
      <c r="DO1295" s="36"/>
      <c r="DP1295" s="36"/>
      <c r="DQ1295" s="36"/>
      <c r="DR1295" s="36"/>
      <c r="DS1295" s="36"/>
      <c r="DT1295" s="36"/>
      <c r="DU1295" s="36"/>
      <c r="DV1295" s="36"/>
      <c r="DW1295" s="36"/>
      <c r="DX1295" s="36"/>
      <c r="DY1295" s="36"/>
      <c r="DZ1295" s="36"/>
      <c r="EA1295" s="36"/>
      <c r="EB1295" s="36"/>
      <c r="EC1295" s="36"/>
      <c r="ED1295" s="36"/>
      <c r="EE1295" s="36"/>
      <c r="EF1295" s="36"/>
      <c r="EG1295" s="36"/>
      <c r="EH1295" s="36"/>
      <c r="EI1295" s="36"/>
      <c r="EJ1295" s="36"/>
      <c r="EK1295" s="36"/>
      <c r="EL1295" s="36"/>
      <c r="EM1295" s="36"/>
      <c r="EN1295" s="36"/>
      <c r="EO1295" s="36"/>
      <c r="EP1295" s="36"/>
      <c r="EQ1295" s="36"/>
      <c r="ER1295" s="36"/>
      <c r="ES1295" s="36"/>
      <c r="ET1295" s="36"/>
      <c r="EU1295" s="36"/>
      <c r="EV1295" s="36"/>
      <c r="EW1295" s="36"/>
      <c r="EX1295" s="36"/>
      <c r="EY1295" s="36"/>
      <c r="EZ1295" s="36"/>
      <c r="FA1295" s="36"/>
      <c r="FB1295" s="36"/>
      <c r="FC1295" s="36"/>
      <c r="FD1295" s="36"/>
      <c r="FE1295" s="36"/>
      <c r="FF1295" s="36"/>
      <c r="FG1295" s="36"/>
      <c r="FH1295" s="36"/>
      <c r="FI1295" s="36"/>
      <c r="FJ1295" s="36"/>
      <c r="FK1295" s="36"/>
      <c r="FL1295" s="36"/>
      <c r="FM1295" s="36"/>
      <c r="FN1295" s="36"/>
      <c r="FO1295" s="36"/>
      <c r="FP1295" s="36"/>
      <c r="FQ1295" s="36"/>
      <c r="FR1295" s="36"/>
      <c r="FS1295" s="36"/>
      <c r="FT1295" s="36"/>
      <c r="FU1295" s="36"/>
      <c r="FV1295" s="36"/>
      <c r="FW1295" s="36"/>
      <c r="FX1295" s="36"/>
      <c r="FY1295" s="36"/>
      <c r="FZ1295" s="36"/>
      <c r="GA1295" s="36"/>
      <c r="GB1295" s="36"/>
      <c r="GC1295" s="36"/>
      <c r="GD1295" s="36"/>
      <c r="GE1295" s="37"/>
    </row>
    <row r="1296" spans="1:187" s="25" customFormat="1" ht="20.149999999999999" customHeight="1" x14ac:dyDescent="0.35">
      <c r="A1296" s="212"/>
      <c r="B1296" s="214"/>
      <c r="C1296" s="216"/>
      <c r="D1296" s="216"/>
      <c r="E1296" s="218"/>
      <c r="F1296" s="200"/>
      <c r="G1296" s="28" t="s">
        <v>44</v>
      </c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38"/>
      <c r="AI1296" s="38"/>
      <c r="AJ1296" s="38"/>
      <c r="AK1296" s="38"/>
      <c r="AL1296" s="38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  <c r="BF1296" s="38"/>
      <c r="BG1296" s="38"/>
      <c r="BH1296" s="38"/>
      <c r="BI1296" s="38"/>
      <c r="BJ1296" s="38"/>
      <c r="BK1296" s="38"/>
      <c r="BL1296" s="38"/>
      <c r="BM1296" s="38"/>
      <c r="BN1296" s="38"/>
      <c r="BO1296" s="38"/>
      <c r="BP1296" s="38"/>
      <c r="BQ1296" s="38"/>
      <c r="BR1296" s="38"/>
      <c r="BS1296" s="38"/>
      <c r="BT1296" s="38"/>
      <c r="BU1296" s="38"/>
      <c r="BV1296" s="38"/>
      <c r="BW1296" s="38"/>
      <c r="BX1296" s="38"/>
      <c r="BY1296" s="38"/>
      <c r="BZ1296" s="38"/>
      <c r="CA1296" s="38"/>
      <c r="CB1296" s="38"/>
      <c r="CC1296" s="38"/>
      <c r="CD1296" s="38"/>
      <c r="CE1296" s="38"/>
      <c r="CF1296" s="38"/>
      <c r="CG1296" s="38"/>
      <c r="CH1296" s="38"/>
      <c r="CI1296" s="38"/>
      <c r="CJ1296" s="38"/>
      <c r="CK1296" s="38"/>
      <c r="CL1296" s="38"/>
      <c r="CM1296" s="38"/>
      <c r="CN1296" s="38"/>
      <c r="CO1296" s="38"/>
      <c r="CP1296" s="38"/>
      <c r="CQ1296" s="38"/>
      <c r="CR1296" s="38"/>
      <c r="CS1296" s="38"/>
      <c r="CT1296" s="38"/>
      <c r="CU1296" s="38"/>
      <c r="CV1296" s="38"/>
      <c r="CW1296" s="38"/>
      <c r="CX1296" s="38"/>
      <c r="CY1296" s="38"/>
      <c r="CZ1296" s="38"/>
      <c r="DA1296" s="38"/>
      <c r="DB1296" s="38"/>
      <c r="DC1296" s="38"/>
      <c r="DD1296" s="38"/>
      <c r="DE1296" s="38"/>
      <c r="DF1296" s="38"/>
      <c r="DG1296" s="38"/>
      <c r="DH1296" s="38"/>
      <c r="DI1296" s="38"/>
      <c r="DJ1296" s="38"/>
      <c r="DK1296" s="38"/>
      <c r="DL1296" s="38"/>
      <c r="DM1296" s="38"/>
      <c r="DN1296" s="38"/>
      <c r="DO1296" s="38"/>
      <c r="DP1296" s="38"/>
      <c r="DQ1296" s="38"/>
      <c r="DR1296" s="38"/>
      <c r="DS1296" s="38"/>
      <c r="DT1296" s="38"/>
      <c r="DU1296" s="38"/>
      <c r="DV1296" s="38"/>
      <c r="DW1296" s="38"/>
      <c r="DX1296" s="38"/>
      <c r="DY1296" s="38"/>
      <c r="DZ1296" s="38"/>
      <c r="EA1296" s="38"/>
      <c r="EB1296" s="38"/>
      <c r="EC1296" s="38"/>
      <c r="ED1296" s="38"/>
      <c r="EE1296" s="38"/>
      <c r="EF1296" s="38"/>
      <c r="EG1296" s="38"/>
      <c r="EH1296" s="38"/>
      <c r="EI1296" s="38"/>
      <c r="EJ1296" s="38"/>
      <c r="EK1296" s="38"/>
      <c r="EL1296" s="38"/>
      <c r="EM1296" s="38"/>
      <c r="EN1296" s="38"/>
      <c r="EO1296" s="38"/>
      <c r="EP1296" s="38"/>
      <c r="EQ1296" s="38"/>
      <c r="ER1296" s="38"/>
      <c r="ES1296" s="38"/>
      <c r="ET1296" s="38"/>
      <c r="EU1296" s="38"/>
      <c r="EV1296" s="38"/>
      <c r="EW1296" s="38"/>
      <c r="EX1296" s="38"/>
      <c r="EY1296" s="38"/>
      <c r="EZ1296" s="38"/>
      <c r="FA1296" s="38"/>
      <c r="FB1296" s="38"/>
      <c r="FC1296" s="38"/>
      <c r="FD1296" s="38"/>
      <c r="FE1296" s="38"/>
      <c r="FF1296" s="38"/>
      <c r="FG1296" s="38"/>
      <c r="FH1296" s="38"/>
      <c r="FI1296" s="38"/>
      <c r="FJ1296" s="38"/>
      <c r="FK1296" s="38"/>
      <c r="FL1296" s="38"/>
      <c r="FM1296" s="38"/>
      <c r="FN1296" s="38"/>
      <c r="FO1296" s="38"/>
      <c r="FP1296" s="38"/>
      <c r="FQ1296" s="38"/>
      <c r="FR1296" s="38"/>
      <c r="FS1296" s="38"/>
      <c r="FT1296" s="38"/>
      <c r="FU1296" s="38"/>
      <c r="FV1296" s="38"/>
      <c r="FW1296" s="38"/>
      <c r="FX1296" s="38"/>
      <c r="FY1296" s="38"/>
      <c r="FZ1296" s="38"/>
      <c r="GA1296" s="38"/>
      <c r="GB1296" s="38"/>
      <c r="GC1296" s="38"/>
      <c r="GD1296" s="38"/>
      <c r="GE1296" s="39"/>
    </row>
    <row r="1297" spans="1:187" s="32" customFormat="1" ht="6" customHeight="1" x14ac:dyDescent="0.3">
      <c r="A1297" s="30"/>
      <c r="B1297" s="22"/>
      <c r="C1297" s="22"/>
      <c r="D1297" s="22"/>
      <c r="E1297" s="23"/>
      <c r="F1297" s="23"/>
      <c r="G1297" s="22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  <c r="AQ1297" s="23"/>
      <c r="AR1297" s="23"/>
      <c r="AS1297" s="23"/>
      <c r="AT1297" s="23"/>
      <c r="AU1297" s="23"/>
      <c r="AV1297" s="23"/>
      <c r="AW1297" s="23"/>
      <c r="AX1297" s="23"/>
      <c r="AY1297" s="23"/>
      <c r="AZ1297" s="23"/>
      <c r="BA1297" s="23"/>
      <c r="BB1297" s="23"/>
      <c r="BC1297" s="23"/>
      <c r="BD1297" s="23"/>
      <c r="BE1297" s="23"/>
      <c r="BF1297" s="23"/>
      <c r="BG1297" s="23"/>
      <c r="BH1297" s="23"/>
      <c r="BI1297" s="23"/>
      <c r="BJ1297" s="23"/>
      <c r="BK1297" s="23"/>
      <c r="BL1297" s="23"/>
      <c r="BM1297" s="23"/>
      <c r="BN1297" s="23"/>
      <c r="BO1297" s="23"/>
      <c r="BP1297" s="23"/>
      <c r="BQ1297" s="23"/>
      <c r="BR1297" s="23"/>
      <c r="BS1297" s="23"/>
      <c r="BT1297" s="23"/>
      <c r="BU1297" s="23"/>
      <c r="BV1297" s="23"/>
      <c r="BW1297" s="23"/>
      <c r="BX1297" s="23"/>
      <c r="BY1297" s="23"/>
      <c r="BZ1297" s="23"/>
      <c r="CA1297" s="23"/>
      <c r="CB1297" s="23"/>
      <c r="CC1297" s="23"/>
      <c r="CD1297" s="23"/>
      <c r="CE1297" s="23"/>
      <c r="CF1297" s="23"/>
      <c r="CG1297" s="23"/>
      <c r="CH1297" s="23"/>
      <c r="CI1297" s="23"/>
      <c r="CJ1297" s="23"/>
      <c r="CK1297" s="23"/>
      <c r="CL1297" s="23"/>
      <c r="CM1297" s="23"/>
      <c r="CN1297" s="23"/>
      <c r="CO1297" s="23"/>
      <c r="CP1297" s="23"/>
      <c r="CQ1297" s="23"/>
      <c r="CR1297" s="23"/>
      <c r="CS1297" s="23"/>
      <c r="CT1297" s="23"/>
      <c r="CU1297" s="23"/>
      <c r="CV1297" s="23"/>
      <c r="CW1297" s="23"/>
      <c r="CX1297" s="23"/>
      <c r="CY1297" s="23"/>
      <c r="CZ1297" s="23"/>
      <c r="DA1297" s="23"/>
      <c r="DB1297" s="23"/>
      <c r="DC1297" s="23"/>
      <c r="DD1297" s="23"/>
      <c r="DE1297" s="23"/>
      <c r="DF1297" s="23"/>
      <c r="DG1297" s="23"/>
      <c r="DH1297" s="23"/>
      <c r="DI1297" s="23"/>
      <c r="DJ1297" s="23"/>
      <c r="DK1297" s="23"/>
      <c r="DL1297" s="23"/>
      <c r="DM1297" s="23"/>
      <c r="DN1297" s="23"/>
      <c r="DO1297" s="23"/>
      <c r="DP1297" s="23"/>
      <c r="DQ1297" s="23"/>
      <c r="DR1297" s="23"/>
      <c r="DS1297" s="23"/>
      <c r="DT1297" s="23"/>
      <c r="DU1297" s="23"/>
      <c r="DV1297" s="23"/>
      <c r="DW1297" s="23"/>
      <c r="DX1297" s="23"/>
      <c r="DY1297" s="23"/>
      <c r="DZ1297" s="23"/>
      <c r="EA1297" s="23"/>
      <c r="EB1297" s="23"/>
      <c r="EC1297" s="23"/>
      <c r="ED1297" s="23"/>
      <c r="EE1297" s="23"/>
      <c r="EF1297" s="23"/>
      <c r="EG1297" s="23"/>
      <c r="EH1297" s="23"/>
      <c r="EI1297" s="23"/>
      <c r="EJ1297" s="23"/>
      <c r="EK1297" s="23"/>
      <c r="EL1297" s="23"/>
      <c r="EM1297" s="23"/>
      <c r="EN1297" s="23"/>
      <c r="EO1297" s="23"/>
      <c r="EP1297" s="23"/>
      <c r="EQ1297" s="23"/>
      <c r="ER1297" s="23"/>
      <c r="ES1297" s="23"/>
      <c r="ET1297" s="23"/>
      <c r="EU1297" s="23"/>
      <c r="EV1297" s="23"/>
      <c r="EW1297" s="23"/>
      <c r="EX1297" s="23"/>
      <c r="EY1297" s="23"/>
      <c r="EZ1297" s="23"/>
      <c r="FA1297" s="23"/>
      <c r="FB1297" s="23"/>
      <c r="FC1297" s="23"/>
      <c r="FD1297" s="23"/>
      <c r="FE1297" s="23"/>
      <c r="FF1297" s="23"/>
      <c r="FG1297" s="23"/>
      <c r="FH1297" s="23"/>
      <c r="FI1297" s="23"/>
      <c r="FJ1297" s="23"/>
      <c r="FK1297" s="23"/>
      <c r="FL1297" s="23"/>
      <c r="FM1297" s="23"/>
      <c r="FN1297" s="23"/>
      <c r="FO1297" s="23"/>
      <c r="FP1297" s="23"/>
      <c r="FQ1297" s="23"/>
      <c r="FR1297" s="23"/>
      <c r="FS1297" s="23"/>
      <c r="FT1297" s="23"/>
      <c r="FU1297" s="23"/>
      <c r="FV1297" s="23"/>
      <c r="FW1297" s="23"/>
      <c r="FX1297" s="23"/>
      <c r="FY1297" s="23"/>
      <c r="FZ1297" s="23"/>
      <c r="GA1297" s="23"/>
      <c r="GB1297" s="23"/>
      <c r="GC1297" s="23"/>
      <c r="GD1297" s="23"/>
      <c r="GE1297" s="31"/>
    </row>
    <row r="1298" spans="1:187" ht="12" hidden="1" customHeight="1" x14ac:dyDescent="0.3"/>
    <row r="1299" spans="1:187" ht="12" hidden="1" customHeight="1" x14ac:dyDescent="0.3"/>
    <row r="1300" spans="1:187" ht="12" hidden="1" customHeight="1" x14ac:dyDescent="0.3"/>
    <row r="1301" spans="1:187" ht="12" hidden="1" customHeight="1" x14ac:dyDescent="0.3"/>
    <row r="1302" spans="1:187" ht="12" hidden="1" customHeight="1" x14ac:dyDescent="0.3"/>
    <row r="1303" spans="1:187" ht="12" hidden="1" customHeight="1" x14ac:dyDescent="0.3"/>
    <row r="1304" spans="1:187" ht="12" hidden="1" customHeight="1" x14ac:dyDescent="0.3"/>
    <row r="1305" spans="1:187" ht="12" hidden="1" customHeight="1" x14ac:dyDescent="0.3"/>
    <row r="1306" spans="1:187" ht="12" hidden="1" customHeight="1" x14ac:dyDescent="0.3"/>
    <row r="1307" spans="1:187" ht="12" hidden="1" customHeight="1" x14ac:dyDescent="0.3"/>
    <row r="1308" spans="1:187" hidden="1" x14ac:dyDescent="0.3"/>
    <row r="1309" spans="1:187" hidden="1" x14ac:dyDescent="0.3"/>
    <row r="1310" spans="1:187" hidden="1" x14ac:dyDescent="0.3"/>
    <row r="1311" spans="1:187" hidden="1" x14ac:dyDescent="0.3"/>
    <row r="1312" spans="1:187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</sheetData>
  <mergeCells count="3912">
    <mergeCell ref="E17:E18"/>
    <mergeCell ref="A17:A18"/>
    <mergeCell ref="B17:B18"/>
    <mergeCell ref="C17:C18"/>
    <mergeCell ref="D17:D18"/>
    <mergeCell ref="A27:A28"/>
    <mergeCell ref="B27:B28"/>
    <mergeCell ref="C27:C28"/>
    <mergeCell ref="D27:D28"/>
    <mergeCell ref="E25:E26"/>
    <mergeCell ref="E27:E28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89:A90"/>
    <mergeCell ref="B89:B90"/>
    <mergeCell ref="C89:C90"/>
    <mergeCell ref="D89:D90"/>
    <mergeCell ref="E89:E90"/>
    <mergeCell ref="A91:A92"/>
    <mergeCell ref="B91:B92"/>
    <mergeCell ref="C91:C92"/>
    <mergeCell ref="D91:D92"/>
    <mergeCell ref="E91:E92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93:A94"/>
    <mergeCell ref="B93:B94"/>
    <mergeCell ref="C93:C94"/>
    <mergeCell ref="D93:D94"/>
    <mergeCell ref="E93:E94"/>
    <mergeCell ref="A95:A96"/>
    <mergeCell ref="B95:B96"/>
    <mergeCell ref="C95:C96"/>
    <mergeCell ref="D95:D96"/>
    <mergeCell ref="E95:E96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09:A110"/>
    <mergeCell ref="B109:B110"/>
    <mergeCell ref="C109:C110"/>
    <mergeCell ref="D109:D110"/>
    <mergeCell ref="E109:E110"/>
    <mergeCell ref="A111:A112"/>
    <mergeCell ref="B111:B112"/>
    <mergeCell ref="C111:C112"/>
    <mergeCell ref="D111:D112"/>
    <mergeCell ref="E111:E112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17:A118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A129:A130"/>
    <mergeCell ref="B129:B130"/>
    <mergeCell ref="C129:C130"/>
    <mergeCell ref="D129:D130"/>
    <mergeCell ref="E129:E130"/>
    <mergeCell ref="A131:A132"/>
    <mergeCell ref="B131:B132"/>
    <mergeCell ref="C131:C132"/>
    <mergeCell ref="D131:D132"/>
    <mergeCell ref="E131:E132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57:A158"/>
    <mergeCell ref="B157:B158"/>
    <mergeCell ref="C157:C158"/>
    <mergeCell ref="D157:D158"/>
    <mergeCell ref="E157:E158"/>
    <mergeCell ref="A159:A160"/>
    <mergeCell ref="B159:B160"/>
    <mergeCell ref="C159:C160"/>
    <mergeCell ref="D159:D160"/>
    <mergeCell ref="E159:E160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A177:A178"/>
    <mergeCell ref="B177:B178"/>
    <mergeCell ref="C177:C178"/>
    <mergeCell ref="D177:D178"/>
    <mergeCell ref="E177:E178"/>
    <mergeCell ref="A179:A180"/>
    <mergeCell ref="B179:B180"/>
    <mergeCell ref="C179:C180"/>
    <mergeCell ref="D179:D180"/>
    <mergeCell ref="E179:E180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85:A186"/>
    <mergeCell ref="B185:B186"/>
    <mergeCell ref="C185:C186"/>
    <mergeCell ref="D185:D186"/>
    <mergeCell ref="E185:E186"/>
    <mergeCell ref="A187:A188"/>
    <mergeCell ref="B187:B188"/>
    <mergeCell ref="C187:C188"/>
    <mergeCell ref="D187:D188"/>
    <mergeCell ref="E187:E188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201:A202"/>
    <mergeCell ref="B201:B202"/>
    <mergeCell ref="C201:C202"/>
    <mergeCell ref="D201:D202"/>
    <mergeCell ref="E201:E202"/>
    <mergeCell ref="A203:A204"/>
    <mergeCell ref="B203:B204"/>
    <mergeCell ref="C203:C204"/>
    <mergeCell ref="D203:D204"/>
    <mergeCell ref="E203:E204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209:A210"/>
    <mergeCell ref="B209:B210"/>
    <mergeCell ref="C209:C210"/>
    <mergeCell ref="D209:D210"/>
    <mergeCell ref="E209:E210"/>
    <mergeCell ref="A211:A212"/>
    <mergeCell ref="B211:B212"/>
    <mergeCell ref="C211:C212"/>
    <mergeCell ref="D211:D212"/>
    <mergeCell ref="E211:E212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217:A218"/>
    <mergeCell ref="B217:B218"/>
    <mergeCell ref="C217:C218"/>
    <mergeCell ref="D217:D218"/>
    <mergeCell ref="E217:E218"/>
    <mergeCell ref="A219:A220"/>
    <mergeCell ref="B219:B220"/>
    <mergeCell ref="C219:C220"/>
    <mergeCell ref="D219:D220"/>
    <mergeCell ref="E219:E220"/>
    <mergeCell ref="A213:A214"/>
    <mergeCell ref="B213:B214"/>
    <mergeCell ref="C213:C214"/>
    <mergeCell ref="D213:D214"/>
    <mergeCell ref="E213:E214"/>
    <mergeCell ref="A215:A216"/>
    <mergeCell ref="B215:B216"/>
    <mergeCell ref="C215:C216"/>
    <mergeCell ref="D215:D216"/>
    <mergeCell ref="E215:E216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1:A222"/>
    <mergeCell ref="B221:B222"/>
    <mergeCell ref="C221:C222"/>
    <mergeCell ref="D221:D222"/>
    <mergeCell ref="E221:E222"/>
    <mergeCell ref="A223:A224"/>
    <mergeCell ref="B223:B224"/>
    <mergeCell ref="C223:C224"/>
    <mergeCell ref="D223:D224"/>
    <mergeCell ref="E223:E224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41:A242"/>
    <mergeCell ref="B241:B242"/>
    <mergeCell ref="C241:C242"/>
    <mergeCell ref="D241:D242"/>
    <mergeCell ref="E241:E242"/>
    <mergeCell ref="A243:A244"/>
    <mergeCell ref="B243:B244"/>
    <mergeCell ref="C243:C244"/>
    <mergeCell ref="D243:D244"/>
    <mergeCell ref="E243:E244"/>
    <mergeCell ref="A237:A238"/>
    <mergeCell ref="B237:B238"/>
    <mergeCell ref="C237:C238"/>
    <mergeCell ref="D237:D238"/>
    <mergeCell ref="E237:E238"/>
    <mergeCell ref="A239:A240"/>
    <mergeCell ref="B239:B240"/>
    <mergeCell ref="C239:C240"/>
    <mergeCell ref="D239:D240"/>
    <mergeCell ref="E239:E240"/>
    <mergeCell ref="A249:A250"/>
    <mergeCell ref="B249:B250"/>
    <mergeCell ref="C249:C250"/>
    <mergeCell ref="D249:D250"/>
    <mergeCell ref="E249:E250"/>
    <mergeCell ref="A251:A252"/>
    <mergeCell ref="B251:B252"/>
    <mergeCell ref="C251:C252"/>
    <mergeCell ref="D251:D252"/>
    <mergeCell ref="E251:E252"/>
    <mergeCell ref="A245:A246"/>
    <mergeCell ref="B245:B246"/>
    <mergeCell ref="C245:C246"/>
    <mergeCell ref="D245:D246"/>
    <mergeCell ref="E245:E246"/>
    <mergeCell ref="A247:A248"/>
    <mergeCell ref="B247:B248"/>
    <mergeCell ref="C247:C248"/>
    <mergeCell ref="D247:D248"/>
    <mergeCell ref="E247:E248"/>
    <mergeCell ref="A257:A258"/>
    <mergeCell ref="B257:B258"/>
    <mergeCell ref="C257:C258"/>
    <mergeCell ref="D257:D258"/>
    <mergeCell ref="E257:E258"/>
    <mergeCell ref="A259:A260"/>
    <mergeCell ref="B259:B260"/>
    <mergeCell ref="C259:C260"/>
    <mergeCell ref="D259:D260"/>
    <mergeCell ref="E259:E260"/>
    <mergeCell ref="A253:A254"/>
    <mergeCell ref="B253:B254"/>
    <mergeCell ref="C253:C254"/>
    <mergeCell ref="D253:D254"/>
    <mergeCell ref="E253:E254"/>
    <mergeCell ref="A255:A256"/>
    <mergeCell ref="B255:B256"/>
    <mergeCell ref="C255:C256"/>
    <mergeCell ref="D255:D256"/>
    <mergeCell ref="E255:E256"/>
    <mergeCell ref="A265:A266"/>
    <mergeCell ref="B265:B266"/>
    <mergeCell ref="C265:C266"/>
    <mergeCell ref="D265:D266"/>
    <mergeCell ref="E265:E266"/>
    <mergeCell ref="A267:A268"/>
    <mergeCell ref="B267:B268"/>
    <mergeCell ref="C267:C268"/>
    <mergeCell ref="D267:D268"/>
    <mergeCell ref="E267:E268"/>
    <mergeCell ref="A261:A262"/>
    <mergeCell ref="B261:B262"/>
    <mergeCell ref="C261:C262"/>
    <mergeCell ref="D261:D262"/>
    <mergeCell ref="E261:E262"/>
    <mergeCell ref="A263:A264"/>
    <mergeCell ref="B263:B264"/>
    <mergeCell ref="C263:C264"/>
    <mergeCell ref="D263:D264"/>
    <mergeCell ref="E263:E264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89:A290"/>
    <mergeCell ref="B289:B290"/>
    <mergeCell ref="C289:C290"/>
    <mergeCell ref="D289:D290"/>
    <mergeCell ref="E289:E290"/>
    <mergeCell ref="A291:A292"/>
    <mergeCell ref="B291:B292"/>
    <mergeCell ref="C291:C292"/>
    <mergeCell ref="D291:D292"/>
    <mergeCell ref="E291:E292"/>
    <mergeCell ref="A285:A286"/>
    <mergeCell ref="B285:B286"/>
    <mergeCell ref="C285:C286"/>
    <mergeCell ref="D285:D286"/>
    <mergeCell ref="E285:E286"/>
    <mergeCell ref="A287:A288"/>
    <mergeCell ref="B287:B288"/>
    <mergeCell ref="C287:C288"/>
    <mergeCell ref="D287:D288"/>
    <mergeCell ref="E287:E288"/>
    <mergeCell ref="A297:A298"/>
    <mergeCell ref="B297:B298"/>
    <mergeCell ref="C297:C298"/>
    <mergeCell ref="D297:D298"/>
    <mergeCell ref="E297:E298"/>
    <mergeCell ref="A299:A300"/>
    <mergeCell ref="B299:B300"/>
    <mergeCell ref="C299:C300"/>
    <mergeCell ref="D299:D300"/>
    <mergeCell ref="E299:E300"/>
    <mergeCell ref="A293:A294"/>
    <mergeCell ref="B293:B294"/>
    <mergeCell ref="C293:C294"/>
    <mergeCell ref="D293:D294"/>
    <mergeCell ref="E293:E294"/>
    <mergeCell ref="A295:A296"/>
    <mergeCell ref="B295:B296"/>
    <mergeCell ref="C295:C296"/>
    <mergeCell ref="D295:D296"/>
    <mergeCell ref="E295:E296"/>
    <mergeCell ref="A305:A306"/>
    <mergeCell ref="B305:B306"/>
    <mergeCell ref="C305:C306"/>
    <mergeCell ref="D305:D306"/>
    <mergeCell ref="E305:E306"/>
    <mergeCell ref="A307:A308"/>
    <mergeCell ref="B307:B308"/>
    <mergeCell ref="C307:C308"/>
    <mergeCell ref="D307:D308"/>
    <mergeCell ref="E307:E308"/>
    <mergeCell ref="A301:A302"/>
    <mergeCell ref="B301:B302"/>
    <mergeCell ref="C301:C302"/>
    <mergeCell ref="D301:D302"/>
    <mergeCell ref="E301:E302"/>
    <mergeCell ref="A303:A304"/>
    <mergeCell ref="B303:B304"/>
    <mergeCell ref="C303:C304"/>
    <mergeCell ref="D303:D304"/>
    <mergeCell ref="E303:E304"/>
    <mergeCell ref="A313:A314"/>
    <mergeCell ref="B313:B314"/>
    <mergeCell ref="C313:C314"/>
    <mergeCell ref="D313:D314"/>
    <mergeCell ref="E313:E314"/>
    <mergeCell ref="A315:A316"/>
    <mergeCell ref="B315:B316"/>
    <mergeCell ref="C315:C316"/>
    <mergeCell ref="D315:D316"/>
    <mergeCell ref="E315:E316"/>
    <mergeCell ref="A309:A310"/>
    <mergeCell ref="B309:B310"/>
    <mergeCell ref="C309:C310"/>
    <mergeCell ref="D309:D310"/>
    <mergeCell ref="E309:E310"/>
    <mergeCell ref="A311:A312"/>
    <mergeCell ref="B311:B312"/>
    <mergeCell ref="C311:C312"/>
    <mergeCell ref="D311:D312"/>
    <mergeCell ref="E311:E312"/>
    <mergeCell ref="A321:A322"/>
    <mergeCell ref="B321:B322"/>
    <mergeCell ref="C321:C322"/>
    <mergeCell ref="D321:D322"/>
    <mergeCell ref="E321:E322"/>
    <mergeCell ref="A323:A324"/>
    <mergeCell ref="B323:B324"/>
    <mergeCell ref="C323:C324"/>
    <mergeCell ref="D323:D324"/>
    <mergeCell ref="E323:E324"/>
    <mergeCell ref="A317:A318"/>
    <mergeCell ref="B317:B318"/>
    <mergeCell ref="C317:C318"/>
    <mergeCell ref="D317:D318"/>
    <mergeCell ref="E317:E318"/>
    <mergeCell ref="A319:A320"/>
    <mergeCell ref="B319:B320"/>
    <mergeCell ref="C319:C320"/>
    <mergeCell ref="D319:D320"/>
    <mergeCell ref="E319:E320"/>
    <mergeCell ref="A329:A330"/>
    <mergeCell ref="B329:B330"/>
    <mergeCell ref="C329:C330"/>
    <mergeCell ref="D329:D330"/>
    <mergeCell ref="E329:E330"/>
    <mergeCell ref="A331:A332"/>
    <mergeCell ref="B331:B332"/>
    <mergeCell ref="C331:C332"/>
    <mergeCell ref="D331:D332"/>
    <mergeCell ref="E331:E332"/>
    <mergeCell ref="A325:A326"/>
    <mergeCell ref="B325:B326"/>
    <mergeCell ref="C325:C326"/>
    <mergeCell ref="D325:D326"/>
    <mergeCell ref="E325:E326"/>
    <mergeCell ref="A327:A328"/>
    <mergeCell ref="B327:B328"/>
    <mergeCell ref="C327:C328"/>
    <mergeCell ref="D327:D328"/>
    <mergeCell ref="E327:E328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45:A346"/>
    <mergeCell ref="B345:B346"/>
    <mergeCell ref="C345:C346"/>
    <mergeCell ref="D345:D346"/>
    <mergeCell ref="E345:E346"/>
    <mergeCell ref="A347:A348"/>
    <mergeCell ref="B347:B348"/>
    <mergeCell ref="C347:C348"/>
    <mergeCell ref="D347:D348"/>
    <mergeCell ref="E347:E348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53:A354"/>
    <mergeCell ref="B353:B354"/>
    <mergeCell ref="C353:C354"/>
    <mergeCell ref="D353:D354"/>
    <mergeCell ref="E353:E354"/>
    <mergeCell ref="A355:A356"/>
    <mergeCell ref="B355:B356"/>
    <mergeCell ref="C355:C356"/>
    <mergeCell ref="D355:D356"/>
    <mergeCell ref="E355:E356"/>
    <mergeCell ref="A349:A350"/>
    <mergeCell ref="B349:B350"/>
    <mergeCell ref="C349:C350"/>
    <mergeCell ref="D349:D350"/>
    <mergeCell ref="E349:E350"/>
    <mergeCell ref="A351:A352"/>
    <mergeCell ref="B351:B352"/>
    <mergeCell ref="C351:C352"/>
    <mergeCell ref="D351:D352"/>
    <mergeCell ref="E351:E352"/>
    <mergeCell ref="A361:A362"/>
    <mergeCell ref="B361:B362"/>
    <mergeCell ref="C361:C362"/>
    <mergeCell ref="D361:D362"/>
    <mergeCell ref="E361:E362"/>
    <mergeCell ref="A363:A364"/>
    <mergeCell ref="B363:B364"/>
    <mergeCell ref="C363:C364"/>
    <mergeCell ref="D363:D364"/>
    <mergeCell ref="E363:E364"/>
    <mergeCell ref="A357:A358"/>
    <mergeCell ref="B357:B358"/>
    <mergeCell ref="C357:C358"/>
    <mergeCell ref="D357:D358"/>
    <mergeCell ref="E357:E358"/>
    <mergeCell ref="A359:A360"/>
    <mergeCell ref="B359:B360"/>
    <mergeCell ref="C359:C360"/>
    <mergeCell ref="D359:D360"/>
    <mergeCell ref="E359:E360"/>
    <mergeCell ref="A369:A370"/>
    <mergeCell ref="B369:B370"/>
    <mergeCell ref="C369:C370"/>
    <mergeCell ref="D369:D370"/>
    <mergeCell ref="E369:E370"/>
    <mergeCell ref="A371:A372"/>
    <mergeCell ref="B371:B372"/>
    <mergeCell ref="C371:C372"/>
    <mergeCell ref="D371:D372"/>
    <mergeCell ref="E371:E372"/>
    <mergeCell ref="A365:A366"/>
    <mergeCell ref="B365:B366"/>
    <mergeCell ref="C365:C366"/>
    <mergeCell ref="D365:D366"/>
    <mergeCell ref="E365:E366"/>
    <mergeCell ref="A367:A368"/>
    <mergeCell ref="B367:B368"/>
    <mergeCell ref="C367:C368"/>
    <mergeCell ref="D367:D368"/>
    <mergeCell ref="E367:E368"/>
    <mergeCell ref="A377:A378"/>
    <mergeCell ref="B377:B378"/>
    <mergeCell ref="C377:C378"/>
    <mergeCell ref="D377:D378"/>
    <mergeCell ref="E377:E378"/>
    <mergeCell ref="A379:A380"/>
    <mergeCell ref="B379:B380"/>
    <mergeCell ref="C379:C380"/>
    <mergeCell ref="D379:D380"/>
    <mergeCell ref="E379:E380"/>
    <mergeCell ref="A373:A374"/>
    <mergeCell ref="B373:B374"/>
    <mergeCell ref="C373:C374"/>
    <mergeCell ref="D373:D374"/>
    <mergeCell ref="E373:E374"/>
    <mergeCell ref="A375:A376"/>
    <mergeCell ref="B375:B376"/>
    <mergeCell ref="C375:C376"/>
    <mergeCell ref="D375:D376"/>
    <mergeCell ref="E375:E376"/>
    <mergeCell ref="A385:A386"/>
    <mergeCell ref="B385:B386"/>
    <mergeCell ref="C385:C386"/>
    <mergeCell ref="D385:D386"/>
    <mergeCell ref="E385:E386"/>
    <mergeCell ref="A387:A388"/>
    <mergeCell ref="B387:B388"/>
    <mergeCell ref="C387:C388"/>
    <mergeCell ref="D387:D388"/>
    <mergeCell ref="E387:E388"/>
    <mergeCell ref="A381:A382"/>
    <mergeCell ref="B381:B382"/>
    <mergeCell ref="C381:C382"/>
    <mergeCell ref="D381:D382"/>
    <mergeCell ref="E381:E382"/>
    <mergeCell ref="A383:A384"/>
    <mergeCell ref="B383:B384"/>
    <mergeCell ref="C383:C384"/>
    <mergeCell ref="D383:D384"/>
    <mergeCell ref="E383:E384"/>
    <mergeCell ref="A393:A394"/>
    <mergeCell ref="B393:B394"/>
    <mergeCell ref="C393:C394"/>
    <mergeCell ref="D393:D394"/>
    <mergeCell ref="E393:E394"/>
    <mergeCell ref="A395:A396"/>
    <mergeCell ref="B395:B396"/>
    <mergeCell ref="C395:C396"/>
    <mergeCell ref="D395:D396"/>
    <mergeCell ref="E395:E396"/>
    <mergeCell ref="A389:A390"/>
    <mergeCell ref="B389:B390"/>
    <mergeCell ref="C389:C390"/>
    <mergeCell ref="D389:D390"/>
    <mergeCell ref="E389:E390"/>
    <mergeCell ref="A391:A392"/>
    <mergeCell ref="B391:B392"/>
    <mergeCell ref="C391:C392"/>
    <mergeCell ref="D391:D392"/>
    <mergeCell ref="E391:E392"/>
    <mergeCell ref="A401:A402"/>
    <mergeCell ref="B401:B402"/>
    <mergeCell ref="C401:C402"/>
    <mergeCell ref="D401:D402"/>
    <mergeCell ref="E401:E402"/>
    <mergeCell ref="A403:A404"/>
    <mergeCell ref="B403:B404"/>
    <mergeCell ref="C403:C404"/>
    <mergeCell ref="D403:D404"/>
    <mergeCell ref="E403:E404"/>
    <mergeCell ref="A397:A398"/>
    <mergeCell ref="B397:B398"/>
    <mergeCell ref="C397:C398"/>
    <mergeCell ref="D397:D398"/>
    <mergeCell ref="E397:E398"/>
    <mergeCell ref="A399:A400"/>
    <mergeCell ref="B399:B400"/>
    <mergeCell ref="C399:C400"/>
    <mergeCell ref="D399:D400"/>
    <mergeCell ref="E399:E400"/>
    <mergeCell ref="A409:A410"/>
    <mergeCell ref="B409:B410"/>
    <mergeCell ref="C409:C410"/>
    <mergeCell ref="D409:D410"/>
    <mergeCell ref="E409:E410"/>
    <mergeCell ref="A411:A412"/>
    <mergeCell ref="B411:B412"/>
    <mergeCell ref="C411:C412"/>
    <mergeCell ref="D411:D412"/>
    <mergeCell ref="E411:E412"/>
    <mergeCell ref="A405:A406"/>
    <mergeCell ref="B405:B406"/>
    <mergeCell ref="C405:C406"/>
    <mergeCell ref="D405:D406"/>
    <mergeCell ref="E405:E406"/>
    <mergeCell ref="A407:A408"/>
    <mergeCell ref="B407:B408"/>
    <mergeCell ref="C407:C408"/>
    <mergeCell ref="D407:D408"/>
    <mergeCell ref="E407:E408"/>
    <mergeCell ref="A417:A418"/>
    <mergeCell ref="B417:B418"/>
    <mergeCell ref="C417:C418"/>
    <mergeCell ref="D417:D418"/>
    <mergeCell ref="E417:E418"/>
    <mergeCell ref="A419:A420"/>
    <mergeCell ref="B419:B420"/>
    <mergeCell ref="C419:C420"/>
    <mergeCell ref="D419:D420"/>
    <mergeCell ref="E419:E420"/>
    <mergeCell ref="A413:A414"/>
    <mergeCell ref="B413:B414"/>
    <mergeCell ref="C413:C414"/>
    <mergeCell ref="D413:D414"/>
    <mergeCell ref="E413:E414"/>
    <mergeCell ref="A415:A416"/>
    <mergeCell ref="B415:B416"/>
    <mergeCell ref="C415:C416"/>
    <mergeCell ref="D415:D416"/>
    <mergeCell ref="E415:E416"/>
    <mergeCell ref="A425:A426"/>
    <mergeCell ref="B425:B426"/>
    <mergeCell ref="C425:C426"/>
    <mergeCell ref="D425:D426"/>
    <mergeCell ref="E425:E426"/>
    <mergeCell ref="A427:A428"/>
    <mergeCell ref="B427:B428"/>
    <mergeCell ref="C427:C428"/>
    <mergeCell ref="D427:D428"/>
    <mergeCell ref="E427:E428"/>
    <mergeCell ref="A421:A422"/>
    <mergeCell ref="B421:B422"/>
    <mergeCell ref="C421:C422"/>
    <mergeCell ref="D421:D422"/>
    <mergeCell ref="E421:E422"/>
    <mergeCell ref="A423:A424"/>
    <mergeCell ref="B423:B424"/>
    <mergeCell ref="C423:C424"/>
    <mergeCell ref="D423:D424"/>
    <mergeCell ref="E423:E424"/>
    <mergeCell ref="A433:A434"/>
    <mergeCell ref="B433:B434"/>
    <mergeCell ref="C433:C434"/>
    <mergeCell ref="D433:D434"/>
    <mergeCell ref="E433:E434"/>
    <mergeCell ref="A435:A436"/>
    <mergeCell ref="B435:B436"/>
    <mergeCell ref="C435:C436"/>
    <mergeCell ref="D435:D436"/>
    <mergeCell ref="E435:E436"/>
    <mergeCell ref="A429:A430"/>
    <mergeCell ref="B429:B430"/>
    <mergeCell ref="C429:C430"/>
    <mergeCell ref="D429:D430"/>
    <mergeCell ref="E429:E430"/>
    <mergeCell ref="A431:A432"/>
    <mergeCell ref="B431:B432"/>
    <mergeCell ref="C431:C432"/>
    <mergeCell ref="D431:D432"/>
    <mergeCell ref="E431:E432"/>
    <mergeCell ref="A441:A442"/>
    <mergeCell ref="B441:B442"/>
    <mergeCell ref="C441:C442"/>
    <mergeCell ref="D441:D442"/>
    <mergeCell ref="E441:E442"/>
    <mergeCell ref="A443:A444"/>
    <mergeCell ref="B443:B444"/>
    <mergeCell ref="C443:C444"/>
    <mergeCell ref="D443:D444"/>
    <mergeCell ref="E443:E444"/>
    <mergeCell ref="A437:A438"/>
    <mergeCell ref="B437:B438"/>
    <mergeCell ref="C437:C438"/>
    <mergeCell ref="D437:D438"/>
    <mergeCell ref="E437:E438"/>
    <mergeCell ref="A439:A440"/>
    <mergeCell ref="B439:B440"/>
    <mergeCell ref="C439:C440"/>
    <mergeCell ref="D439:D440"/>
    <mergeCell ref="E439:E440"/>
    <mergeCell ref="A449:A450"/>
    <mergeCell ref="B449:B450"/>
    <mergeCell ref="C449:C450"/>
    <mergeCell ref="D449:D450"/>
    <mergeCell ref="E449:E450"/>
    <mergeCell ref="A451:A452"/>
    <mergeCell ref="B451:B452"/>
    <mergeCell ref="C451:C452"/>
    <mergeCell ref="D451:D452"/>
    <mergeCell ref="E451:E452"/>
    <mergeCell ref="A445:A446"/>
    <mergeCell ref="B445:B446"/>
    <mergeCell ref="C445:C446"/>
    <mergeCell ref="D445:D446"/>
    <mergeCell ref="E445:E446"/>
    <mergeCell ref="A447:A448"/>
    <mergeCell ref="B447:B448"/>
    <mergeCell ref="C447:C448"/>
    <mergeCell ref="D447:D448"/>
    <mergeCell ref="E447:E448"/>
    <mergeCell ref="A457:A458"/>
    <mergeCell ref="B457:B458"/>
    <mergeCell ref="C457:C458"/>
    <mergeCell ref="D457:D458"/>
    <mergeCell ref="E457:E458"/>
    <mergeCell ref="A459:A460"/>
    <mergeCell ref="B459:B460"/>
    <mergeCell ref="C459:C460"/>
    <mergeCell ref="D459:D460"/>
    <mergeCell ref="E459:E460"/>
    <mergeCell ref="A453:A454"/>
    <mergeCell ref="B453:B454"/>
    <mergeCell ref="C453:C454"/>
    <mergeCell ref="D453:D454"/>
    <mergeCell ref="E453:E454"/>
    <mergeCell ref="A455:A456"/>
    <mergeCell ref="B455:B456"/>
    <mergeCell ref="C455:C456"/>
    <mergeCell ref="D455:D456"/>
    <mergeCell ref="E455:E456"/>
    <mergeCell ref="A465:A466"/>
    <mergeCell ref="B465:B466"/>
    <mergeCell ref="C465:C466"/>
    <mergeCell ref="D465:D466"/>
    <mergeCell ref="E465:E466"/>
    <mergeCell ref="A467:A468"/>
    <mergeCell ref="B467:B468"/>
    <mergeCell ref="C467:C468"/>
    <mergeCell ref="D467:D468"/>
    <mergeCell ref="E467:E468"/>
    <mergeCell ref="A461:A462"/>
    <mergeCell ref="B461:B462"/>
    <mergeCell ref="C461:C462"/>
    <mergeCell ref="D461:D462"/>
    <mergeCell ref="E461:E462"/>
    <mergeCell ref="A463:A464"/>
    <mergeCell ref="B463:B464"/>
    <mergeCell ref="C463:C464"/>
    <mergeCell ref="D463:D464"/>
    <mergeCell ref="E463:E464"/>
    <mergeCell ref="A473:A474"/>
    <mergeCell ref="B473:B474"/>
    <mergeCell ref="C473:C474"/>
    <mergeCell ref="D473:D474"/>
    <mergeCell ref="E473:E474"/>
    <mergeCell ref="A475:A476"/>
    <mergeCell ref="B475:B476"/>
    <mergeCell ref="C475:C476"/>
    <mergeCell ref="D475:D476"/>
    <mergeCell ref="E475:E476"/>
    <mergeCell ref="A469:A470"/>
    <mergeCell ref="B469:B470"/>
    <mergeCell ref="C469:C470"/>
    <mergeCell ref="D469:D470"/>
    <mergeCell ref="E469:E470"/>
    <mergeCell ref="A471:A472"/>
    <mergeCell ref="B471:B472"/>
    <mergeCell ref="C471:C472"/>
    <mergeCell ref="D471:D472"/>
    <mergeCell ref="E471:E472"/>
    <mergeCell ref="A481:A482"/>
    <mergeCell ref="B481:B482"/>
    <mergeCell ref="C481:C482"/>
    <mergeCell ref="D481:D482"/>
    <mergeCell ref="E481:E482"/>
    <mergeCell ref="A483:A484"/>
    <mergeCell ref="B483:B484"/>
    <mergeCell ref="C483:C484"/>
    <mergeCell ref="D483:D484"/>
    <mergeCell ref="E483:E484"/>
    <mergeCell ref="A477:A478"/>
    <mergeCell ref="B477:B478"/>
    <mergeCell ref="C477:C478"/>
    <mergeCell ref="D477:D478"/>
    <mergeCell ref="E477:E478"/>
    <mergeCell ref="A479:A480"/>
    <mergeCell ref="B479:B480"/>
    <mergeCell ref="C479:C480"/>
    <mergeCell ref="D479:D480"/>
    <mergeCell ref="E479:E480"/>
    <mergeCell ref="A489:A490"/>
    <mergeCell ref="B489:B490"/>
    <mergeCell ref="C489:C490"/>
    <mergeCell ref="D489:D490"/>
    <mergeCell ref="E489:E490"/>
    <mergeCell ref="A491:A492"/>
    <mergeCell ref="B491:B492"/>
    <mergeCell ref="C491:C492"/>
    <mergeCell ref="D491:D492"/>
    <mergeCell ref="E491:E492"/>
    <mergeCell ref="A485:A486"/>
    <mergeCell ref="B485:B486"/>
    <mergeCell ref="C485:C486"/>
    <mergeCell ref="D485:D486"/>
    <mergeCell ref="E485:E486"/>
    <mergeCell ref="A487:A488"/>
    <mergeCell ref="B487:B488"/>
    <mergeCell ref="C487:C488"/>
    <mergeCell ref="D487:D488"/>
    <mergeCell ref="E487:E488"/>
    <mergeCell ref="A497:A498"/>
    <mergeCell ref="B497:B498"/>
    <mergeCell ref="C497:C498"/>
    <mergeCell ref="D497:D498"/>
    <mergeCell ref="E497:E498"/>
    <mergeCell ref="A499:A500"/>
    <mergeCell ref="B499:B500"/>
    <mergeCell ref="C499:C500"/>
    <mergeCell ref="D499:D500"/>
    <mergeCell ref="E499:E500"/>
    <mergeCell ref="A493:A494"/>
    <mergeCell ref="B493:B494"/>
    <mergeCell ref="C493:C494"/>
    <mergeCell ref="D493:D494"/>
    <mergeCell ref="E493:E494"/>
    <mergeCell ref="A495:A496"/>
    <mergeCell ref="B495:B496"/>
    <mergeCell ref="C495:C496"/>
    <mergeCell ref="D495:D496"/>
    <mergeCell ref="E495:E496"/>
    <mergeCell ref="A505:A506"/>
    <mergeCell ref="B505:B506"/>
    <mergeCell ref="C505:C506"/>
    <mergeCell ref="D505:D506"/>
    <mergeCell ref="E505:E506"/>
    <mergeCell ref="A507:A508"/>
    <mergeCell ref="B507:B508"/>
    <mergeCell ref="C507:C508"/>
    <mergeCell ref="D507:D508"/>
    <mergeCell ref="E507:E508"/>
    <mergeCell ref="A501:A502"/>
    <mergeCell ref="B501:B502"/>
    <mergeCell ref="C501:C502"/>
    <mergeCell ref="D501:D502"/>
    <mergeCell ref="E501:E502"/>
    <mergeCell ref="A503:A504"/>
    <mergeCell ref="B503:B504"/>
    <mergeCell ref="C503:C504"/>
    <mergeCell ref="D503:D504"/>
    <mergeCell ref="E503:E504"/>
    <mergeCell ref="A513:A514"/>
    <mergeCell ref="B513:B514"/>
    <mergeCell ref="C513:C514"/>
    <mergeCell ref="D513:D514"/>
    <mergeCell ref="E513:E514"/>
    <mergeCell ref="A515:A516"/>
    <mergeCell ref="B515:B516"/>
    <mergeCell ref="C515:C516"/>
    <mergeCell ref="D515:D516"/>
    <mergeCell ref="E515:E516"/>
    <mergeCell ref="A509:A510"/>
    <mergeCell ref="B509:B510"/>
    <mergeCell ref="C509:C510"/>
    <mergeCell ref="D509:D510"/>
    <mergeCell ref="E509:E510"/>
    <mergeCell ref="A511:A512"/>
    <mergeCell ref="B511:B512"/>
    <mergeCell ref="C511:C512"/>
    <mergeCell ref="D511:D512"/>
    <mergeCell ref="E511:E512"/>
    <mergeCell ref="A521:A522"/>
    <mergeCell ref="B521:B522"/>
    <mergeCell ref="C521:C522"/>
    <mergeCell ref="D521:D522"/>
    <mergeCell ref="E521:E522"/>
    <mergeCell ref="A523:A524"/>
    <mergeCell ref="B523:B524"/>
    <mergeCell ref="C523:C524"/>
    <mergeCell ref="D523:D524"/>
    <mergeCell ref="E523:E524"/>
    <mergeCell ref="A517:A518"/>
    <mergeCell ref="B517:B518"/>
    <mergeCell ref="C517:C518"/>
    <mergeCell ref="D517:D518"/>
    <mergeCell ref="E517:E518"/>
    <mergeCell ref="A519:A520"/>
    <mergeCell ref="B519:B520"/>
    <mergeCell ref="C519:C520"/>
    <mergeCell ref="D519:D520"/>
    <mergeCell ref="E519:E520"/>
    <mergeCell ref="A529:A530"/>
    <mergeCell ref="B529:B530"/>
    <mergeCell ref="C529:C530"/>
    <mergeCell ref="D529:D530"/>
    <mergeCell ref="E529:E530"/>
    <mergeCell ref="A531:A532"/>
    <mergeCell ref="B531:B532"/>
    <mergeCell ref="C531:C532"/>
    <mergeCell ref="D531:D532"/>
    <mergeCell ref="E531:E532"/>
    <mergeCell ref="A525:A526"/>
    <mergeCell ref="B525:B526"/>
    <mergeCell ref="C525:C526"/>
    <mergeCell ref="D525:D526"/>
    <mergeCell ref="E525:E526"/>
    <mergeCell ref="A527:A528"/>
    <mergeCell ref="B527:B528"/>
    <mergeCell ref="C527:C528"/>
    <mergeCell ref="D527:D528"/>
    <mergeCell ref="E527:E528"/>
    <mergeCell ref="A537:A538"/>
    <mergeCell ref="B537:B538"/>
    <mergeCell ref="C537:C538"/>
    <mergeCell ref="D537:D538"/>
    <mergeCell ref="E537:E538"/>
    <mergeCell ref="A539:A540"/>
    <mergeCell ref="B539:B540"/>
    <mergeCell ref="C539:C540"/>
    <mergeCell ref="D539:D540"/>
    <mergeCell ref="E539:E540"/>
    <mergeCell ref="A533:A534"/>
    <mergeCell ref="B533:B534"/>
    <mergeCell ref="C533:C534"/>
    <mergeCell ref="D533:D534"/>
    <mergeCell ref="E533:E534"/>
    <mergeCell ref="A535:A536"/>
    <mergeCell ref="B535:B536"/>
    <mergeCell ref="C535:C536"/>
    <mergeCell ref="D535:D536"/>
    <mergeCell ref="E535:E536"/>
    <mergeCell ref="A545:A546"/>
    <mergeCell ref="B545:B546"/>
    <mergeCell ref="C545:C546"/>
    <mergeCell ref="D545:D546"/>
    <mergeCell ref="E545:E546"/>
    <mergeCell ref="A547:A548"/>
    <mergeCell ref="B547:B548"/>
    <mergeCell ref="C547:C548"/>
    <mergeCell ref="D547:D548"/>
    <mergeCell ref="E547:E548"/>
    <mergeCell ref="A541:A542"/>
    <mergeCell ref="B541:B542"/>
    <mergeCell ref="C541:C542"/>
    <mergeCell ref="D541:D542"/>
    <mergeCell ref="E541:E542"/>
    <mergeCell ref="A543:A544"/>
    <mergeCell ref="B543:B544"/>
    <mergeCell ref="C543:C544"/>
    <mergeCell ref="D543:D544"/>
    <mergeCell ref="E543:E544"/>
    <mergeCell ref="A553:A554"/>
    <mergeCell ref="B553:B554"/>
    <mergeCell ref="C553:C554"/>
    <mergeCell ref="D553:D554"/>
    <mergeCell ref="E553:E554"/>
    <mergeCell ref="A555:A556"/>
    <mergeCell ref="B555:B556"/>
    <mergeCell ref="C555:C556"/>
    <mergeCell ref="D555:D556"/>
    <mergeCell ref="E555:E556"/>
    <mergeCell ref="A549:A550"/>
    <mergeCell ref="B549:B550"/>
    <mergeCell ref="C549:C550"/>
    <mergeCell ref="D549:D550"/>
    <mergeCell ref="E549:E550"/>
    <mergeCell ref="A551:A552"/>
    <mergeCell ref="B551:B552"/>
    <mergeCell ref="C551:C552"/>
    <mergeCell ref="D551:D552"/>
    <mergeCell ref="E551:E552"/>
    <mergeCell ref="A561:A562"/>
    <mergeCell ref="B561:B562"/>
    <mergeCell ref="C561:C562"/>
    <mergeCell ref="D561:D562"/>
    <mergeCell ref="E561:E562"/>
    <mergeCell ref="A563:A564"/>
    <mergeCell ref="B563:B564"/>
    <mergeCell ref="C563:C564"/>
    <mergeCell ref="D563:D564"/>
    <mergeCell ref="E563:E564"/>
    <mergeCell ref="A557:A558"/>
    <mergeCell ref="B557:B558"/>
    <mergeCell ref="C557:C558"/>
    <mergeCell ref="D557:D558"/>
    <mergeCell ref="E557:E558"/>
    <mergeCell ref="A559:A560"/>
    <mergeCell ref="B559:B560"/>
    <mergeCell ref="C559:C560"/>
    <mergeCell ref="D559:D560"/>
    <mergeCell ref="E559:E560"/>
    <mergeCell ref="A569:A570"/>
    <mergeCell ref="B569:B570"/>
    <mergeCell ref="C569:C570"/>
    <mergeCell ref="D569:D570"/>
    <mergeCell ref="E569:E570"/>
    <mergeCell ref="A571:A572"/>
    <mergeCell ref="B571:B572"/>
    <mergeCell ref="C571:C572"/>
    <mergeCell ref="D571:D572"/>
    <mergeCell ref="E571:E572"/>
    <mergeCell ref="A565:A566"/>
    <mergeCell ref="B565:B566"/>
    <mergeCell ref="C565:C566"/>
    <mergeCell ref="D565:D566"/>
    <mergeCell ref="E565:E566"/>
    <mergeCell ref="A567:A568"/>
    <mergeCell ref="B567:B568"/>
    <mergeCell ref="C567:C568"/>
    <mergeCell ref="D567:D568"/>
    <mergeCell ref="E567:E568"/>
    <mergeCell ref="A577:A578"/>
    <mergeCell ref="B577:B578"/>
    <mergeCell ref="C577:C578"/>
    <mergeCell ref="D577:D578"/>
    <mergeCell ref="E577:E578"/>
    <mergeCell ref="A579:A580"/>
    <mergeCell ref="B579:B580"/>
    <mergeCell ref="C579:C580"/>
    <mergeCell ref="D579:D580"/>
    <mergeCell ref="E579:E580"/>
    <mergeCell ref="A573:A574"/>
    <mergeCell ref="B573:B574"/>
    <mergeCell ref="C573:C574"/>
    <mergeCell ref="D573:D574"/>
    <mergeCell ref="E573:E574"/>
    <mergeCell ref="A575:A576"/>
    <mergeCell ref="B575:B576"/>
    <mergeCell ref="C575:C576"/>
    <mergeCell ref="D575:D576"/>
    <mergeCell ref="E575:E576"/>
    <mergeCell ref="A585:A586"/>
    <mergeCell ref="B585:B586"/>
    <mergeCell ref="C585:C586"/>
    <mergeCell ref="D585:D586"/>
    <mergeCell ref="E585:E586"/>
    <mergeCell ref="A587:A588"/>
    <mergeCell ref="B587:B588"/>
    <mergeCell ref="C587:C588"/>
    <mergeCell ref="D587:D588"/>
    <mergeCell ref="E587:E588"/>
    <mergeCell ref="A581:A582"/>
    <mergeCell ref="B581:B582"/>
    <mergeCell ref="C581:C582"/>
    <mergeCell ref="D581:D582"/>
    <mergeCell ref="E581:E582"/>
    <mergeCell ref="A583:A584"/>
    <mergeCell ref="B583:B584"/>
    <mergeCell ref="C583:C584"/>
    <mergeCell ref="D583:D584"/>
    <mergeCell ref="E583:E584"/>
    <mergeCell ref="A593:A594"/>
    <mergeCell ref="B593:B594"/>
    <mergeCell ref="C593:C594"/>
    <mergeCell ref="D593:D594"/>
    <mergeCell ref="E593:E594"/>
    <mergeCell ref="A595:A596"/>
    <mergeCell ref="B595:B596"/>
    <mergeCell ref="C595:C596"/>
    <mergeCell ref="D595:D596"/>
    <mergeCell ref="E595:E596"/>
    <mergeCell ref="A589:A590"/>
    <mergeCell ref="B589:B590"/>
    <mergeCell ref="C589:C590"/>
    <mergeCell ref="D589:D590"/>
    <mergeCell ref="E589:E590"/>
    <mergeCell ref="A591:A592"/>
    <mergeCell ref="B591:B592"/>
    <mergeCell ref="C591:C592"/>
    <mergeCell ref="D591:D592"/>
    <mergeCell ref="E591:E592"/>
    <mergeCell ref="A601:A602"/>
    <mergeCell ref="B601:B602"/>
    <mergeCell ref="C601:C602"/>
    <mergeCell ref="D601:D602"/>
    <mergeCell ref="E601:E602"/>
    <mergeCell ref="A603:A604"/>
    <mergeCell ref="B603:B604"/>
    <mergeCell ref="C603:C604"/>
    <mergeCell ref="D603:D604"/>
    <mergeCell ref="E603:E604"/>
    <mergeCell ref="A597:A598"/>
    <mergeCell ref="B597:B598"/>
    <mergeCell ref="C597:C598"/>
    <mergeCell ref="D597:D598"/>
    <mergeCell ref="E597:E598"/>
    <mergeCell ref="A599:A600"/>
    <mergeCell ref="B599:B600"/>
    <mergeCell ref="C599:C600"/>
    <mergeCell ref="D599:D600"/>
    <mergeCell ref="E599:E600"/>
    <mergeCell ref="A609:A610"/>
    <mergeCell ref="B609:B610"/>
    <mergeCell ref="C609:C610"/>
    <mergeCell ref="D609:D610"/>
    <mergeCell ref="E609:E610"/>
    <mergeCell ref="A611:A612"/>
    <mergeCell ref="B611:B612"/>
    <mergeCell ref="C611:C612"/>
    <mergeCell ref="D611:D612"/>
    <mergeCell ref="E611:E612"/>
    <mergeCell ref="A605:A606"/>
    <mergeCell ref="B605:B606"/>
    <mergeCell ref="C605:C606"/>
    <mergeCell ref="D605:D606"/>
    <mergeCell ref="E605:E606"/>
    <mergeCell ref="A607:A608"/>
    <mergeCell ref="B607:B608"/>
    <mergeCell ref="C607:C608"/>
    <mergeCell ref="D607:D608"/>
    <mergeCell ref="E607:E608"/>
    <mergeCell ref="A617:A618"/>
    <mergeCell ref="B617:B618"/>
    <mergeCell ref="C617:C618"/>
    <mergeCell ref="D617:D618"/>
    <mergeCell ref="E617:E618"/>
    <mergeCell ref="A619:A620"/>
    <mergeCell ref="B619:B620"/>
    <mergeCell ref="C619:C620"/>
    <mergeCell ref="D619:D620"/>
    <mergeCell ref="E619:E620"/>
    <mergeCell ref="A613:A614"/>
    <mergeCell ref="B613:B614"/>
    <mergeCell ref="C613:C614"/>
    <mergeCell ref="D613:D614"/>
    <mergeCell ref="E613:E614"/>
    <mergeCell ref="A615:A616"/>
    <mergeCell ref="B615:B616"/>
    <mergeCell ref="C615:C616"/>
    <mergeCell ref="D615:D616"/>
    <mergeCell ref="E615:E616"/>
    <mergeCell ref="A625:A626"/>
    <mergeCell ref="B625:B626"/>
    <mergeCell ref="C625:C626"/>
    <mergeCell ref="D625:D626"/>
    <mergeCell ref="E625:E626"/>
    <mergeCell ref="A627:A628"/>
    <mergeCell ref="B627:B628"/>
    <mergeCell ref="C627:C628"/>
    <mergeCell ref="D627:D628"/>
    <mergeCell ref="E627:E628"/>
    <mergeCell ref="A621:A622"/>
    <mergeCell ref="B621:B622"/>
    <mergeCell ref="C621:C622"/>
    <mergeCell ref="D621:D622"/>
    <mergeCell ref="E621:E622"/>
    <mergeCell ref="A623:A624"/>
    <mergeCell ref="B623:B624"/>
    <mergeCell ref="C623:C624"/>
    <mergeCell ref="D623:D624"/>
    <mergeCell ref="E623:E624"/>
    <mergeCell ref="A633:A634"/>
    <mergeCell ref="B633:B634"/>
    <mergeCell ref="C633:C634"/>
    <mergeCell ref="D633:D634"/>
    <mergeCell ref="E633:E634"/>
    <mergeCell ref="A635:A636"/>
    <mergeCell ref="B635:B636"/>
    <mergeCell ref="C635:C636"/>
    <mergeCell ref="D635:D636"/>
    <mergeCell ref="E635:E636"/>
    <mergeCell ref="A629:A630"/>
    <mergeCell ref="B629:B630"/>
    <mergeCell ref="C629:C630"/>
    <mergeCell ref="D629:D630"/>
    <mergeCell ref="E629:E630"/>
    <mergeCell ref="A631:A632"/>
    <mergeCell ref="B631:B632"/>
    <mergeCell ref="C631:C632"/>
    <mergeCell ref="D631:D632"/>
    <mergeCell ref="E631:E632"/>
    <mergeCell ref="A641:A642"/>
    <mergeCell ref="B641:B642"/>
    <mergeCell ref="C641:C642"/>
    <mergeCell ref="D641:D642"/>
    <mergeCell ref="E641:E642"/>
    <mergeCell ref="A643:A644"/>
    <mergeCell ref="B643:B644"/>
    <mergeCell ref="C643:C644"/>
    <mergeCell ref="D643:D644"/>
    <mergeCell ref="E643:E644"/>
    <mergeCell ref="A637:A638"/>
    <mergeCell ref="B637:B638"/>
    <mergeCell ref="C637:C638"/>
    <mergeCell ref="D637:D638"/>
    <mergeCell ref="E637:E638"/>
    <mergeCell ref="A639:A640"/>
    <mergeCell ref="B639:B640"/>
    <mergeCell ref="C639:C640"/>
    <mergeCell ref="D639:D640"/>
    <mergeCell ref="E639:E640"/>
    <mergeCell ref="A649:A650"/>
    <mergeCell ref="B649:B650"/>
    <mergeCell ref="C649:C650"/>
    <mergeCell ref="D649:D650"/>
    <mergeCell ref="E649:E650"/>
    <mergeCell ref="A651:A652"/>
    <mergeCell ref="B651:B652"/>
    <mergeCell ref="C651:C652"/>
    <mergeCell ref="D651:D652"/>
    <mergeCell ref="E651:E652"/>
    <mergeCell ref="A645:A646"/>
    <mergeCell ref="B645:B646"/>
    <mergeCell ref="C645:C646"/>
    <mergeCell ref="D645:D646"/>
    <mergeCell ref="E645:E646"/>
    <mergeCell ref="A647:A648"/>
    <mergeCell ref="B647:B648"/>
    <mergeCell ref="C647:C648"/>
    <mergeCell ref="D647:D648"/>
    <mergeCell ref="E647:E648"/>
    <mergeCell ref="A657:A658"/>
    <mergeCell ref="B657:B658"/>
    <mergeCell ref="C657:C658"/>
    <mergeCell ref="D657:D658"/>
    <mergeCell ref="E657:E658"/>
    <mergeCell ref="A659:A660"/>
    <mergeCell ref="B659:B660"/>
    <mergeCell ref="C659:C660"/>
    <mergeCell ref="D659:D660"/>
    <mergeCell ref="E659:E660"/>
    <mergeCell ref="A653:A654"/>
    <mergeCell ref="B653:B654"/>
    <mergeCell ref="C653:C654"/>
    <mergeCell ref="D653:D654"/>
    <mergeCell ref="E653:E654"/>
    <mergeCell ref="A655:A656"/>
    <mergeCell ref="B655:B656"/>
    <mergeCell ref="C655:C656"/>
    <mergeCell ref="D655:D656"/>
    <mergeCell ref="E655:E656"/>
    <mergeCell ref="A665:A666"/>
    <mergeCell ref="B665:B666"/>
    <mergeCell ref="C665:C666"/>
    <mergeCell ref="D665:D666"/>
    <mergeCell ref="E665:E666"/>
    <mergeCell ref="A667:A668"/>
    <mergeCell ref="B667:B668"/>
    <mergeCell ref="C667:C668"/>
    <mergeCell ref="D667:D668"/>
    <mergeCell ref="E667:E668"/>
    <mergeCell ref="A661:A662"/>
    <mergeCell ref="B661:B662"/>
    <mergeCell ref="C661:C662"/>
    <mergeCell ref="D661:D662"/>
    <mergeCell ref="E661:E662"/>
    <mergeCell ref="A663:A664"/>
    <mergeCell ref="B663:B664"/>
    <mergeCell ref="C663:C664"/>
    <mergeCell ref="D663:D664"/>
    <mergeCell ref="E663:E664"/>
    <mergeCell ref="A673:A674"/>
    <mergeCell ref="B673:B674"/>
    <mergeCell ref="C673:C674"/>
    <mergeCell ref="D673:D674"/>
    <mergeCell ref="E673:E674"/>
    <mergeCell ref="A675:A676"/>
    <mergeCell ref="B675:B676"/>
    <mergeCell ref="C675:C676"/>
    <mergeCell ref="D675:D676"/>
    <mergeCell ref="E675:E676"/>
    <mergeCell ref="A669:A670"/>
    <mergeCell ref="B669:B670"/>
    <mergeCell ref="C669:C670"/>
    <mergeCell ref="D669:D670"/>
    <mergeCell ref="E669:E670"/>
    <mergeCell ref="A671:A672"/>
    <mergeCell ref="B671:B672"/>
    <mergeCell ref="C671:C672"/>
    <mergeCell ref="D671:D672"/>
    <mergeCell ref="E671:E672"/>
    <mergeCell ref="A681:A682"/>
    <mergeCell ref="B681:B682"/>
    <mergeCell ref="C681:C682"/>
    <mergeCell ref="D681:D682"/>
    <mergeCell ref="E681:E682"/>
    <mergeCell ref="A683:A684"/>
    <mergeCell ref="B683:B684"/>
    <mergeCell ref="C683:C684"/>
    <mergeCell ref="D683:D684"/>
    <mergeCell ref="E683:E684"/>
    <mergeCell ref="A677:A678"/>
    <mergeCell ref="B677:B678"/>
    <mergeCell ref="C677:C678"/>
    <mergeCell ref="D677:D678"/>
    <mergeCell ref="E677:E678"/>
    <mergeCell ref="A679:A680"/>
    <mergeCell ref="B679:B680"/>
    <mergeCell ref="C679:C680"/>
    <mergeCell ref="D679:D680"/>
    <mergeCell ref="E679:E680"/>
    <mergeCell ref="A689:A690"/>
    <mergeCell ref="B689:B690"/>
    <mergeCell ref="C689:C690"/>
    <mergeCell ref="D689:D690"/>
    <mergeCell ref="E689:E690"/>
    <mergeCell ref="A691:A692"/>
    <mergeCell ref="B691:B692"/>
    <mergeCell ref="C691:C692"/>
    <mergeCell ref="D691:D692"/>
    <mergeCell ref="E691:E692"/>
    <mergeCell ref="A685:A686"/>
    <mergeCell ref="B685:B686"/>
    <mergeCell ref="C685:C686"/>
    <mergeCell ref="D685:D686"/>
    <mergeCell ref="E685:E686"/>
    <mergeCell ref="A687:A688"/>
    <mergeCell ref="B687:B688"/>
    <mergeCell ref="C687:C688"/>
    <mergeCell ref="D687:D688"/>
    <mergeCell ref="E687:E688"/>
    <mergeCell ref="A697:A698"/>
    <mergeCell ref="B697:B698"/>
    <mergeCell ref="C697:C698"/>
    <mergeCell ref="D697:D698"/>
    <mergeCell ref="E697:E698"/>
    <mergeCell ref="A699:A700"/>
    <mergeCell ref="B699:B700"/>
    <mergeCell ref="C699:C700"/>
    <mergeCell ref="D699:D700"/>
    <mergeCell ref="E699:E700"/>
    <mergeCell ref="A693:A694"/>
    <mergeCell ref="B693:B694"/>
    <mergeCell ref="C693:C694"/>
    <mergeCell ref="D693:D694"/>
    <mergeCell ref="E693:E694"/>
    <mergeCell ref="A695:A696"/>
    <mergeCell ref="B695:B696"/>
    <mergeCell ref="C695:C696"/>
    <mergeCell ref="D695:D696"/>
    <mergeCell ref="E695:E696"/>
    <mergeCell ref="A705:A706"/>
    <mergeCell ref="B705:B706"/>
    <mergeCell ref="C705:C706"/>
    <mergeCell ref="D705:D706"/>
    <mergeCell ref="E705:E706"/>
    <mergeCell ref="A707:A708"/>
    <mergeCell ref="B707:B708"/>
    <mergeCell ref="C707:C708"/>
    <mergeCell ref="D707:D708"/>
    <mergeCell ref="E707:E708"/>
    <mergeCell ref="A701:A702"/>
    <mergeCell ref="B701:B702"/>
    <mergeCell ref="C701:C702"/>
    <mergeCell ref="D701:D702"/>
    <mergeCell ref="E701:E702"/>
    <mergeCell ref="A703:A704"/>
    <mergeCell ref="B703:B704"/>
    <mergeCell ref="C703:C704"/>
    <mergeCell ref="D703:D704"/>
    <mergeCell ref="E703:E704"/>
    <mergeCell ref="A713:A714"/>
    <mergeCell ref="B713:B714"/>
    <mergeCell ref="C713:C714"/>
    <mergeCell ref="D713:D714"/>
    <mergeCell ref="E713:E714"/>
    <mergeCell ref="A715:A716"/>
    <mergeCell ref="B715:B716"/>
    <mergeCell ref="C715:C716"/>
    <mergeCell ref="D715:D716"/>
    <mergeCell ref="E715:E716"/>
    <mergeCell ref="A709:A710"/>
    <mergeCell ref="B709:B710"/>
    <mergeCell ref="C709:C710"/>
    <mergeCell ref="D709:D710"/>
    <mergeCell ref="E709:E710"/>
    <mergeCell ref="A711:A712"/>
    <mergeCell ref="B711:B712"/>
    <mergeCell ref="C711:C712"/>
    <mergeCell ref="D711:D712"/>
    <mergeCell ref="E711:E712"/>
    <mergeCell ref="A721:A722"/>
    <mergeCell ref="B721:B722"/>
    <mergeCell ref="C721:C722"/>
    <mergeCell ref="D721:D722"/>
    <mergeCell ref="E721:E722"/>
    <mergeCell ref="A723:A724"/>
    <mergeCell ref="B723:B724"/>
    <mergeCell ref="C723:C724"/>
    <mergeCell ref="D723:D724"/>
    <mergeCell ref="E723:E724"/>
    <mergeCell ref="A717:A718"/>
    <mergeCell ref="B717:B718"/>
    <mergeCell ref="C717:C718"/>
    <mergeCell ref="D717:D718"/>
    <mergeCell ref="E717:E718"/>
    <mergeCell ref="A719:A720"/>
    <mergeCell ref="B719:B720"/>
    <mergeCell ref="C719:C720"/>
    <mergeCell ref="D719:D720"/>
    <mergeCell ref="E719:E720"/>
    <mergeCell ref="A729:A730"/>
    <mergeCell ref="B729:B730"/>
    <mergeCell ref="C729:C730"/>
    <mergeCell ref="D729:D730"/>
    <mergeCell ref="E729:E730"/>
    <mergeCell ref="A731:A732"/>
    <mergeCell ref="B731:B732"/>
    <mergeCell ref="C731:C732"/>
    <mergeCell ref="D731:D732"/>
    <mergeCell ref="E731:E732"/>
    <mergeCell ref="A725:A726"/>
    <mergeCell ref="B725:B726"/>
    <mergeCell ref="C725:C726"/>
    <mergeCell ref="D725:D726"/>
    <mergeCell ref="E725:E726"/>
    <mergeCell ref="A727:A728"/>
    <mergeCell ref="B727:B728"/>
    <mergeCell ref="C727:C728"/>
    <mergeCell ref="D727:D728"/>
    <mergeCell ref="E727:E728"/>
    <mergeCell ref="A737:A738"/>
    <mergeCell ref="B737:B738"/>
    <mergeCell ref="C737:C738"/>
    <mergeCell ref="D737:D738"/>
    <mergeCell ref="E737:E738"/>
    <mergeCell ref="A739:A740"/>
    <mergeCell ref="B739:B740"/>
    <mergeCell ref="C739:C740"/>
    <mergeCell ref="D739:D740"/>
    <mergeCell ref="E739:E740"/>
    <mergeCell ref="A733:A734"/>
    <mergeCell ref="B733:B734"/>
    <mergeCell ref="C733:C734"/>
    <mergeCell ref="D733:D734"/>
    <mergeCell ref="E733:E734"/>
    <mergeCell ref="A735:A736"/>
    <mergeCell ref="B735:B736"/>
    <mergeCell ref="C735:C736"/>
    <mergeCell ref="D735:D736"/>
    <mergeCell ref="E735:E736"/>
    <mergeCell ref="A745:A746"/>
    <mergeCell ref="B745:B746"/>
    <mergeCell ref="C745:C746"/>
    <mergeCell ref="D745:D746"/>
    <mergeCell ref="E745:E746"/>
    <mergeCell ref="A747:A748"/>
    <mergeCell ref="B747:B748"/>
    <mergeCell ref="C747:C748"/>
    <mergeCell ref="D747:D748"/>
    <mergeCell ref="E747:E748"/>
    <mergeCell ref="A741:A742"/>
    <mergeCell ref="B741:B742"/>
    <mergeCell ref="C741:C742"/>
    <mergeCell ref="D741:D742"/>
    <mergeCell ref="E741:E742"/>
    <mergeCell ref="A743:A744"/>
    <mergeCell ref="B743:B744"/>
    <mergeCell ref="C743:C744"/>
    <mergeCell ref="D743:D744"/>
    <mergeCell ref="E743:E744"/>
    <mergeCell ref="A753:A754"/>
    <mergeCell ref="B753:B754"/>
    <mergeCell ref="C753:C754"/>
    <mergeCell ref="D753:D754"/>
    <mergeCell ref="E753:E754"/>
    <mergeCell ref="A755:A756"/>
    <mergeCell ref="B755:B756"/>
    <mergeCell ref="C755:C756"/>
    <mergeCell ref="D755:D756"/>
    <mergeCell ref="E755:E756"/>
    <mergeCell ref="A749:A750"/>
    <mergeCell ref="B749:B750"/>
    <mergeCell ref="C749:C750"/>
    <mergeCell ref="D749:D750"/>
    <mergeCell ref="E749:E750"/>
    <mergeCell ref="A751:A752"/>
    <mergeCell ref="B751:B752"/>
    <mergeCell ref="C751:C752"/>
    <mergeCell ref="D751:D752"/>
    <mergeCell ref="E751:E752"/>
    <mergeCell ref="A761:A762"/>
    <mergeCell ref="B761:B762"/>
    <mergeCell ref="C761:C762"/>
    <mergeCell ref="D761:D762"/>
    <mergeCell ref="E761:E762"/>
    <mergeCell ref="A763:A764"/>
    <mergeCell ref="B763:B764"/>
    <mergeCell ref="C763:C764"/>
    <mergeCell ref="D763:D764"/>
    <mergeCell ref="E763:E764"/>
    <mergeCell ref="A757:A758"/>
    <mergeCell ref="B757:B758"/>
    <mergeCell ref="C757:C758"/>
    <mergeCell ref="D757:D758"/>
    <mergeCell ref="E757:E758"/>
    <mergeCell ref="A759:A760"/>
    <mergeCell ref="B759:B760"/>
    <mergeCell ref="C759:C760"/>
    <mergeCell ref="D759:D760"/>
    <mergeCell ref="E759:E760"/>
    <mergeCell ref="A769:A770"/>
    <mergeCell ref="B769:B770"/>
    <mergeCell ref="C769:C770"/>
    <mergeCell ref="D769:D770"/>
    <mergeCell ref="E769:E770"/>
    <mergeCell ref="A771:A772"/>
    <mergeCell ref="B771:B772"/>
    <mergeCell ref="C771:C772"/>
    <mergeCell ref="D771:D772"/>
    <mergeCell ref="E771:E772"/>
    <mergeCell ref="A765:A766"/>
    <mergeCell ref="B765:B766"/>
    <mergeCell ref="C765:C766"/>
    <mergeCell ref="D765:D766"/>
    <mergeCell ref="E765:E766"/>
    <mergeCell ref="A767:A768"/>
    <mergeCell ref="B767:B768"/>
    <mergeCell ref="C767:C768"/>
    <mergeCell ref="D767:D768"/>
    <mergeCell ref="E767:E768"/>
    <mergeCell ref="A777:A778"/>
    <mergeCell ref="B777:B778"/>
    <mergeCell ref="C777:C778"/>
    <mergeCell ref="D777:D778"/>
    <mergeCell ref="E777:E778"/>
    <mergeCell ref="A779:A780"/>
    <mergeCell ref="B779:B780"/>
    <mergeCell ref="C779:C780"/>
    <mergeCell ref="D779:D780"/>
    <mergeCell ref="E779:E780"/>
    <mergeCell ref="A773:A774"/>
    <mergeCell ref="B773:B774"/>
    <mergeCell ref="C773:C774"/>
    <mergeCell ref="D773:D774"/>
    <mergeCell ref="E773:E774"/>
    <mergeCell ref="A775:A776"/>
    <mergeCell ref="B775:B776"/>
    <mergeCell ref="C775:C776"/>
    <mergeCell ref="D775:D776"/>
    <mergeCell ref="E775:E776"/>
    <mergeCell ref="A785:A786"/>
    <mergeCell ref="B785:B786"/>
    <mergeCell ref="C785:C786"/>
    <mergeCell ref="D785:D786"/>
    <mergeCell ref="E785:E786"/>
    <mergeCell ref="A787:A788"/>
    <mergeCell ref="B787:B788"/>
    <mergeCell ref="C787:C788"/>
    <mergeCell ref="D787:D788"/>
    <mergeCell ref="E787:E788"/>
    <mergeCell ref="A781:A782"/>
    <mergeCell ref="B781:B782"/>
    <mergeCell ref="C781:C782"/>
    <mergeCell ref="D781:D782"/>
    <mergeCell ref="E781:E782"/>
    <mergeCell ref="A783:A784"/>
    <mergeCell ref="B783:B784"/>
    <mergeCell ref="C783:C784"/>
    <mergeCell ref="D783:D784"/>
    <mergeCell ref="E783:E784"/>
    <mergeCell ref="A793:A794"/>
    <mergeCell ref="B793:B794"/>
    <mergeCell ref="C793:C794"/>
    <mergeCell ref="D793:D794"/>
    <mergeCell ref="E793:E794"/>
    <mergeCell ref="A795:A796"/>
    <mergeCell ref="B795:B796"/>
    <mergeCell ref="C795:C796"/>
    <mergeCell ref="D795:D796"/>
    <mergeCell ref="E795:E796"/>
    <mergeCell ref="A789:A790"/>
    <mergeCell ref="B789:B790"/>
    <mergeCell ref="C789:C790"/>
    <mergeCell ref="D789:D790"/>
    <mergeCell ref="E789:E790"/>
    <mergeCell ref="A791:A792"/>
    <mergeCell ref="B791:B792"/>
    <mergeCell ref="C791:C792"/>
    <mergeCell ref="D791:D792"/>
    <mergeCell ref="E791:E792"/>
    <mergeCell ref="A801:A802"/>
    <mergeCell ref="B801:B802"/>
    <mergeCell ref="C801:C802"/>
    <mergeCell ref="D801:D802"/>
    <mergeCell ref="E801:E802"/>
    <mergeCell ref="A803:A804"/>
    <mergeCell ref="B803:B804"/>
    <mergeCell ref="C803:C804"/>
    <mergeCell ref="D803:D804"/>
    <mergeCell ref="E803:E804"/>
    <mergeCell ref="A797:A798"/>
    <mergeCell ref="B797:B798"/>
    <mergeCell ref="C797:C798"/>
    <mergeCell ref="D797:D798"/>
    <mergeCell ref="E797:E798"/>
    <mergeCell ref="A799:A800"/>
    <mergeCell ref="B799:B800"/>
    <mergeCell ref="C799:C800"/>
    <mergeCell ref="D799:D800"/>
    <mergeCell ref="E799:E800"/>
    <mergeCell ref="A809:A810"/>
    <mergeCell ref="B809:B810"/>
    <mergeCell ref="C809:C810"/>
    <mergeCell ref="D809:D810"/>
    <mergeCell ref="E809:E810"/>
    <mergeCell ref="A811:A812"/>
    <mergeCell ref="B811:B812"/>
    <mergeCell ref="C811:C812"/>
    <mergeCell ref="D811:D812"/>
    <mergeCell ref="E811:E812"/>
    <mergeCell ref="A805:A806"/>
    <mergeCell ref="B805:B806"/>
    <mergeCell ref="C805:C806"/>
    <mergeCell ref="D805:D806"/>
    <mergeCell ref="E805:E806"/>
    <mergeCell ref="A807:A808"/>
    <mergeCell ref="B807:B808"/>
    <mergeCell ref="C807:C808"/>
    <mergeCell ref="D807:D808"/>
    <mergeCell ref="E807:E808"/>
    <mergeCell ref="A817:A818"/>
    <mergeCell ref="B817:B818"/>
    <mergeCell ref="C817:C818"/>
    <mergeCell ref="D817:D818"/>
    <mergeCell ref="E817:E818"/>
    <mergeCell ref="A819:A820"/>
    <mergeCell ref="B819:B820"/>
    <mergeCell ref="C819:C820"/>
    <mergeCell ref="D819:D820"/>
    <mergeCell ref="E819:E820"/>
    <mergeCell ref="A813:A814"/>
    <mergeCell ref="B813:B814"/>
    <mergeCell ref="C813:C814"/>
    <mergeCell ref="D813:D814"/>
    <mergeCell ref="E813:E814"/>
    <mergeCell ref="A815:A816"/>
    <mergeCell ref="B815:B816"/>
    <mergeCell ref="C815:C816"/>
    <mergeCell ref="D815:D816"/>
    <mergeCell ref="E815:E816"/>
    <mergeCell ref="A825:A826"/>
    <mergeCell ref="B825:B826"/>
    <mergeCell ref="C825:C826"/>
    <mergeCell ref="D825:D826"/>
    <mergeCell ref="E825:E826"/>
    <mergeCell ref="A827:A828"/>
    <mergeCell ref="B827:B828"/>
    <mergeCell ref="C827:C828"/>
    <mergeCell ref="D827:D828"/>
    <mergeCell ref="E827:E828"/>
    <mergeCell ref="A821:A822"/>
    <mergeCell ref="B821:B822"/>
    <mergeCell ref="C821:C822"/>
    <mergeCell ref="D821:D822"/>
    <mergeCell ref="E821:E822"/>
    <mergeCell ref="A823:A824"/>
    <mergeCell ref="B823:B824"/>
    <mergeCell ref="C823:C824"/>
    <mergeCell ref="D823:D824"/>
    <mergeCell ref="E823:E824"/>
    <mergeCell ref="A833:A834"/>
    <mergeCell ref="B833:B834"/>
    <mergeCell ref="C833:C834"/>
    <mergeCell ref="D833:D834"/>
    <mergeCell ref="E833:E834"/>
    <mergeCell ref="A835:A836"/>
    <mergeCell ref="B835:B836"/>
    <mergeCell ref="C835:C836"/>
    <mergeCell ref="D835:D836"/>
    <mergeCell ref="E835:E836"/>
    <mergeCell ref="A829:A830"/>
    <mergeCell ref="B829:B830"/>
    <mergeCell ref="C829:C830"/>
    <mergeCell ref="D829:D830"/>
    <mergeCell ref="E829:E830"/>
    <mergeCell ref="A831:A832"/>
    <mergeCell ref="B831:B832"/>
    <mergeCell ref="C831:C832"/>
    <mergeCell ref="D831:D832"/>
    <mergeCell ref="E831:E832"/>
    <mergeCell ref="A841:A842"/>
    <mergeCell ref="B841:B842"/>
    <mergeCell ref="C841:C842"/>
    <mergeCell ref="D841:D842"/>
    <mergeCell ref="E841:E842"/>
    <mergeCell ref="A843:A844"/>
    <mergeCell ref="B843:B844"/>
    <mergeCell ref="C843:C844"/>
    <mergeCell ref="D843:D844"/>
    <mergeCell ref="E843:E844"/>
    <mergeCell ref="A837:A838"/>
    <mergeCell ref="B837:B838"/>
    <mergeCell ref="C837:C838"/>
    <mergeCell ref="D837:D838"/>
    <mergeCell ref="E837:E838"/>
    <mergeCell ref="A839:A840"/>
    <mergeCell ref="B839:B840"/>
    <mergeCell ref="C839:C840"/>
    <mergeCell ref="D839:D840"/>
    <mergeCell ref="E839:E840"/>
    <mergeCell ref="A849:A850"/>
    <mergeCell ref="B849:B850"/>
    <mergeCell ref="C849:C850"/>
    <mergeCell ref="D849:D850"/>
    <mergeCell ref="E849:E850"/>
    <mergeCell ref="A851:A852"/>
    <mergeCell ref="B851:B852"/>
    <mergeCell ref="C851:C852"/>
    <mergeCell ref="D851:D852"/>
    <mergeCell ref="E851:E852"/>
    <mergeCell ref="A845:A846"/>
    <mergeCell ref="B845:B846"/>
    <mergeCell ref="C845:C846"/>
    <mergeCell ref="D845:D846"/>
    <mergeCell ref="E845:E846"/>
    <mergeCell ref="A847:A848"/>
    <mergeCell ref="B847:B848"/>
    <mergeCell ref="C847:C848"/>
    <mergeCell ref="D847:D848"/>
    <mergeCell ref="E847:E848"/>
    <mergeCell ref="A857:A858"/>
    <mergeCell ref="B857:B858"/>
    <mergeCell ref="C857:C858"/>
    <mergeCell ref="D857:D858"/>
    <mergeCell ref="E857:E858"/>
    <mergeCell ref="A859:A860"/>
    <mergeCell ref="B859:B860"/>
    <mergeCell ref="C859:C860"/>
    <mergeCell ref="D859:D860"/>
    <mergeCell ref="E859:E860"/>
    <mergeCell ref="A853:A854"/>
    <mergeCell ref="B853:B854"/>
    <mergeCell ref="C853:C854"/>
    <mergeCell ref="D853:D854"/>
    <mergeCell ref="E853:E854"/>
    <mergeCell ref="A855:A856"/>
    <mergeCell ref="B855:B856"/>
    <mergeCell ref="C855:C856"/>
    <mergeCell ref="D855:D856"/>
    <mergeCell ref="E855:E856"/>
    <mergeCell ref="A865:A866"/>
    <mergeCell ref="B865:B866"/>
    <mergeCell ref="C865:C866"/>
    <mergeCell ref="D865:D866"/>
    <mergeCell ref="E865:E866"/>
    <mergeCell ref="A867:A868"/>
    <mergeCell ref="B867:B868"/>
    <mergeCell ref="C867:C868"/>
    <mergeCell ref="D867:D868"/>
    <mergeCell ref="E867:E868"/>
    <mergeCell ref="A861:A862"/>
    <mergeCell ref="B861:B862"/>
    <mergeCell ref="C861:C862"/>
    <mergeCell ref="D861:D862"/>
    <mergeCell ref="E861:E862"/>
    <mergeCell ref="A863:A864"/>
    <mergeCell ref="B863:B864"/>
    <mergeCell ref="C863:C864"/>
    <mergeCell ref="D863:D864"/>
    <mergeCell ref="E863:E864"/>
    <mergeCell ref="A873:A874"/>
    <mergeCell ref="B873:B874"/>
    <mergeCell ref="C873:C874"/>
    <mergeCell ref="D873:D874"/>
    <mergeCell ref="E873:E874"/>
    <mergeCell ref="A875:A876"/>
    <mergeCell ref="B875:B876"/>
    <mergeCell ref="C875:C876"/>
    <mergeCell ref="D875:D876"/>
    <mergeCell ref="E875:E876"/>
    <mergeCell ref="A869:A870"/>
    <mergeCell ref="B869:B870"/>
    <mergeCell ref="C869:C870"/>
    <mergeCell ref="D869:D870"/>
    <mergeCell ref="E869:E870"/>
    <mergeCell ref="A871:A872"/>
    <mergeCell ref="B871:B872"/>
    <mergeCell ref="C871:C872"/>
    <mergeCell ref="D871:D872"/>
    <mergeCell ref="E871:E872"/>
    <mergeCell ref="A881:A882"/>
    <mergeCell ref="B881:B882"/>
    <mergeCell ref="C881:C882"/>
    <mergeCell ref="D881:D882"/>
    <mergeCell ref="E881:E882"/>
    <mergeCell ref="A883:A884"/>
    <mergeCell ref="B883:B884"/>
    <mergeCell ref="C883:C884"/>
    <mergeCell ref="D883:D884"/>
    <mergeCell ref="E883:E884"/>
    <mergeCell ref="A877:A878"/>
    <mergeCell ref="B877:B878"/>
    <mergeCell ref="C877:C878"/>
    <mergeCell ref="D877:D878"/>
    <mergeCell ref="E877:E878"/>
    <mergeCell ref="A879:A880"/>
    <mergeCell ref="B879:B880"/>
    <mergeCell ref="C879:C880"/>
    <mergeCell ref="D879:D880"/>
    <mergeCell ref="E879:E880"/>
    <mergeCell ref="A889:A890"/>
    <mergeCell ref="B889:B890"/>
    <mergeCell ref="C889:C890"/>
    <mergeCell ref="D889:D890"/>
    <mergeCell ref="E889:E890"/>
    <mergeCell ref="A891:A892"/>
    <mergeCell ref="B891:B892"/>
    <mergeCell ref="C891:C892"/>
    <mergeCell ref="D891:D892"/>
    <mergeCell ref="E891:E892"/>
    <mergeCell ref="A885:A886"/>
    <mergeCell ref="B885:B886"/>
    <mergeCell ref="C885:C886"/>
    <mergeCell ref="D885:D886"/>
    <mergeCell ref="E885:E886"/>
    <mergeCell ref="A887:A888"/>
    <mergeCell ref="B887:B888"/>
    <mergeCell ref="C887:C888"/>
    <mergeCell ref="D887:D888"/>
    <mergeCell ref="E887:E888"/>
    <mergeCell ref="A897:A898"/>
    <mergeCell ref="B897:B898"/>
    <mergeCell ref="C897:C898"/>
    <mergeCell ref="D897:D898"/>
    <mergeCell ref="E897:E898"/>
    <mergeCell ref="A899:A900"/>
    <mergeCell ref="B899:B900"/>
    <mergeCell ref="C899:C900"/>
    <mergeCell ref="D899:D900"/>
    <mergeCell ref="E899:E900"/>
    <mergeCell ref="A893:A894"/>
    <mergeCell ref="B893:B894"/>
    <mergeCell ref="C893:C894"/>
    <mergeCell ref="D893:D894"/>
    <mergeCell ref="E893:E894"/>
    <mergeCell ref="A895:A896"/>
    <mergeCell ref="B895:B896"/>
    <mergeCell ref="C895:C896"/>
    <mergeCell ref="D895:D896"/>
    <mergeCell ref="E895:E896"/>
    <mergeCell ref="A905:A906"/>
    <mergeCell ref="B905:B906"/>
    <mergeCell ref="C905:C906"/>
    <mergeCell ref="D905:D906"/>
    <mergeCell ref="E905:E906"/>
    <mergeCell ref="A907:A908"/>
    <mergeCell ref="B907:B908"/>
    <mergeCell ref="C907:C908"/>
    <mergeCell ref="D907:D908"/>
    <mergeCell ref="E907:E908"/>
    <mergeCell ref="A901:A902"/>
    <mergeCell ref="B901:B902"/>
    <mergeCell ref="C901:C902"/>
    <mergeCell ref="D901:D902"/>
    <mergeCell ref="E901:E902"/>
    <mergeCell ref="A903:A904"/>
    <mergeCell ref="B903:B904"/>
    <mergeCell ref="C903:C904"/>
    <mergeCell ref="D903:D904"/>
    <mergeCell ref="E903:E904"/>
    <mergeCell ref="A913:A914"/>
    <mergeCell ref="B913:B914"/>
    <mergeCell ref="C913:C914"/>
    <mergeCell ref="D913:D914"/>
    <mergeCell ref="E913:E914"/>
    <mergeCell ref="A915:A916"/>
    <mergeCell ref="B915:B916"/>
    <mergeCell ref="C915:C916"/>
    <mergeCell ref="D915:D916"/>
    <mergeCell ref="E915:E916"/>
    <mergeCell ref="A909:A910"/>
    <mergeCell ref="B909:B910"/>
    <mergeCell ref="C909:C910"/>
    <mergeCell ref="D909:D910"/>
    <mergeCell ref="E909:E910"/>
    <mergeCell ref="A911:A912"/>
    <mergeCell ref="B911:B912"/>
    <mergeCell ref="C911:C912"/>
    <mergeCell ref="D911:D912"/>
    <mergeCell ref="E911:E912"/>
    <mergeCell ref="A921:A922"/>
    <mergeCell ref="B921:B922"/>
    <mergeCell ref="C921:C922"/>
    <mergeCell ref="D921:D922"/>
    <mergeCell ref="E921:E922"/>
    <mergeCell ref="A923:A924"/>
    <mergeCell ref="B923:B924"/>
    <mergeCell ref="C923:C924"/>
    <mergeCell ref="D923:D924"/>
    <mergeCell ref="E923:E924"/>
    <mergeCell ref="A917:A918"/>
    <mergeCell ref="B917:B918"/>
    <mergeCell ref="C917:C918"/>
    <mergeCell ref="D917:D918"/>
    <mergeCell ref="E917:E918"/>
    <mergeCell ref="A919:A920"/>
    <mergeCell ref="B919:B920"/>
    <mergeCell ref="C919:C920"/>
    <mergeCell ref="D919:D920"/>
    <mergeCell ref="E919:E920"/>
    <mergeCell ref="A929:A930"/>
    <mergeCell ref="B929:B930"/>
    <mergeCell ref="C929:C930"/>
    <mergeCell ref="D929:D930"/>
    <mergeCell ref="E929:E930"/>
    <mergeCell ref="A931:A932"/>
    <mergeCell ref="B931:B932"/>
    <mergeCell ref="C931:C932"/>
    <mergeCell ref="D931:D932"/>
    <mergeCell ref="E931:E932"/>
    <mergeCell ref="A925:A926"/>
    <mergeCell ref="B925:B926"/>
    <mergeCell ref="C925:C926"/>
    <mergeCell ref="D925:D926"/>
    <mergeCell ref="E925:E926"/>
    <mergeCell ref="A927:A928"/>
    <mergeCell ref="B927:B928"/>
    <mergeCell ref="C927:C928"/>
    <mergeCell ref="D927:D928"/>
    <mergeCell ref="E927:E928"/>
    <mergeCell ref="A937:A938"/>
    <mergeCell ref="B937:B938"/>
    <mergeCell ref="C937:C938"/>
    <mergeCell ref="D937:D938"/>
    <mergeCell ref="E937:E938"/>
    <mergeCell ref="A939:A940"/>
    <mergeCell ref="B939:B940"/>
    <mergeCell ref="C939:C940"/>
    <mergeCell ref="D939:D940"/>
    <mergeCell ref="E939:E940"/>
    <mergeCell ref="A933:A934"/>
    <mergeCell ref="B933:B934"/>
    <mergeCell ref="C933:C934"/>
    <mergeCell ref="D933:D934"/>
    <mergeCell ref="E933:E934"/>
    <mergeCell ref="A935:A936"/>
    <mergeCell ref="B935:B936"/>
    <mergeCell ref="C935:C936"/>
    <mergeCell ref="D935:D936"/>
    <mergeCell ref="E935:E936"/>
    <mergeCell ref="A945:A946"/>
    <mergeCell ref="B945:B946"/>
    <mergeCell ref="C945:C946"/>
    <mergeCell ref="D945:D946"/>
    <mergeCell ref="E945:E946"/>
    <mergeCell ref="A947:A948"/>
    <mergeCell ref="B947:B948"/>
    <mergeCell ref="C947:C948"/>
    <mergeCell ref="D947:D948"/>
    <mergeCell ref="E947:E948"/>
    <mergeCell ref="A941:A942"/>
    <mergeCell ref="B941:B942"/>
    <mergeCell ref="C941:C942"/>
    <mergeCell ref="D941:D942"/>
    <mergeCell ref="E941:E942"/>
    <mergeCell ref="A943:A944"/>
    <mergeCell ref="B943:B944"/>
    <mergeCell ref="C943:C944"/>
    <mergeCell ref="D943:D944"/>
    <mergeCell ref="E943:E944"/>
    <mergeCell ref="A953:A954"/>
    <mergeCell ref="B953:B954"/>
    <mergeCell ref="C953:C954"/>
    <mergeCell ref="D953:D954"/>
    <mergeCell ref="E953:E954"/>
    <mergeCell ref="A955:A956"/>
    <mergeCell ref="B955:B956"/>
    <mergeCell ref="C955:C956"/>
    <mergeCell ref="D955:D956"/>
    <mergeCell ref="E955:E956"/>
    <mergeCell ref="A949:A950"/>
    <mergeCell ref="B949:B950"/>
    <mergeCell ref="C949:C950"/>
    <mergeCell ref="D949:D950"/>
    <mergeCell ref="E949:E950"/>
    <mergeCell ref="A951:A952"/>
    <mergeCell ref="B951:B952"/>
    <mergeCell ref="C951:C952"/>
    <mergeCell ref="D951:D952"/>
    <mergeCell ref="E951:E952"/>
    <mergeCell ref="A961:A962"/>
    <mergeCell ref="B961:B962"/>
    <mergeCell ref="C961:C962"/>
    <mergeCell ref="D961:D962"/>
    <mergeCell ref="E961:E962"/>
    <mergeCell ref="A963:A964"/>
    <mergeCell ref="B963:B964"/>
    <mergeCell ref="C963:C964"/>
    <mergeCell ref="D963:D964"/>
    <mergeCell ref="E963:E964"/>
    <mergeCell ref="A957:A958"/>
    <mergeCell ref="B957:B958"/>
    <mergeCell ref="C957:C958"/>
    <mergeCell ref="D957:D958"/>
    <mergeCell ref="E957:E958"/>
    <mergeCell ref="A959:A960"/>
    <mergeCell ref="B959:B960"/>
    <mergeCell ref="C959:C960"/>
    <mergeCell ref="D959:D960"/>
    <mergeCell ref="E959:E960"/>
    <mergeCell ref="A969:A970"/>
    <mergeCell ref="B969:B970"/>
    <mergeCell ref="C969:C970"/>
    <mergeCell ref="D969:D970"/>
    <mergeCell ref="E969:E970"/>
    <mergeCell ref="A971:A972"/>
    <mergeCell ref="B971:B972"/>
    <mergeCell ref="C971:C972"/>
    <mergeCell ref="D971:D972"/>
    <mergeCell ref="E971:E972"/>
    <mergeCell ref="A965:A966"/>
    <mergeCell ref="B965:B966"/>
    <mergeCell ref="C965:C966"/>
    <mergeCell ref="D965:D966"/>
    <mergeCell ref="E965:E966"/>
    <mergeCell ref="A967:A968"/>
    <mergeCell ref="B967:B968"/>
    <mergeCell ref="C967:C968"/>
    <mergeCell ref="D967:D968"/>
    <mergeCell ref="E967:E968"/>
    <mergeCell ref="A977:A978"/>
    <mergeCell ref="B977:B978"/>
    <mergeCell ref="C977:C978"/>
    <mergeCell ref="D977:D978"/>
    <mergeCell ref="E977:E978"/>
    <mergeCell ref="A979:A980"/>
    <mergeCell ref="B979:B980"/>
    <mergeCell ref="C979:C980"/>
    <mergeCell ref="D979:D980"/>
    <mergeCell ref="E979:E980"/>
    <mergeCell ref="A973:A974"/>
    <mergeCell ref="B973:B974"/>
    <mergeCell ref="C973:C974"/>
    <mergeCell ref="D973:D974"/>
    <mergeCell ref="E973:E974"/>
    <mergeCell ref="A975:A976"/>
    <mergeCell ref="B975:B976"/>
    <mergeCell ref="C975:C976"/>
    <mergeCell ref="D975:D976"/>
    <mergeCell ref="E975:E976"/>
    <mergeCell ref="A985:A986"/>
    <mergeCell ref="B985:B986"/>
    <mergeCell ref="C985:C986"/>
    <mergeCell ref="D985:D986"/>
    <mergeCell ref="E985:E986"/>
    <mergeCell ref="A987:A988"/>
    <mergeCell ref="B987:B988"/>
    <mergeCell ref="C987:C988"/>
    <mergeCell ref="D987:D988"/>
    <mergeCell ref="E987:E988"/>
    <mergeCell ref="A981:A982"/>
    <mergeCell ref="B981:B982"/>
    <mergeCell ref="C981:C982"/>
    <mergeCell ref="D981:D982"/>
    <mergeCell ref="E981:E982"/>
    <mergeCell ref="A983:A984"/>
    <mergeCell ref="B983:B984"/>
    <mergeCell ref="C983:C984"/>
    <mergeCell ref="D983:D984"/>
    <mergeCell ref="E983:E984"/>
    <mergeCell ref="A993:A994"/>
    <mergeCell ref="B993:B994"/>
    <mergeCell ref="C993:C994"/>
    <mergeCell ref="D993:D994"/>
    <mergeCell ref="E993:E994"/>
    <mergeCell ref="A995:A996"/>
    <mergeCell ref="B995:B996"/>
    <mergeCell ref="C995:C996"/>
    <mergeCell ref="D995:D996"/>
    <mergeCell ref="E995:E996"/>
    <mergeCell ref="A989:A990"/>
    <mergeCell ref="B989:B990"/>
    <mergeCell ref="C989:C990"/>
    <mergeCell ref="D989:D990"/>
    <mergeCell ref="E989:E990"/>
    <mergeCell ref="A991:A992"/>
    <mergeCell ref="B991:B992"/>
    <mergeCell ref="C991:C992"/>
    <mergeCell ref="D991:D992"/>
    <mergeCell ref="E991:E992"/>
    <mergeCell ref="A1001:A1002"/>
    <mergeCell ref="B1001:B1002"/>
    <mergeCell ref="C1001:C1002"/>
    <mergeCell ref="D1001:D1002"/>
    <mergeCell ref="E1001:E1002"/>
    <mergeCell ref="A1003:A1004"/>
    <mergeCell ref="B1003:B1004"/>
    <mergeCell ref="C1003:C1004"/>
    <mergeCell ref="D1003:D1004"/>
    <mergeCell ref="E1003:E1004"/>
    <mergeCell ref="A997:A998"/>
    <mergeCell ref="B997:B998"/>
    <mergeCell ref="C997:C998"/>
    <mergeCell ref="D997:D998"/>
    <mergeCell ref="E997:E998"/>
    <mergeCell ref="A999:A1000"/>
    <mergeCell ref="B999:B1000"/>
    <mergeCell ref="C999:C1000"/>
    <mergeCell ref="D999:D1000"/>
    <mergeCell ref="E999:E1000"/>
    <mergeCell ref="A1009:A1010"/>
    <mergeCell ref="B1009:B1010"/>
    <mergeCell ref="C1009:C1010"/>
    <mergeCell ref="D1009:D1010"/>
    <mergeCell ref="E1009:E1010"/>
    <mergeCell ref="A1011:A1012"/>
    <mergeCell ref="B1011:B1012"/>
    <mergeCell ref="C1011:C1012"/>
    <mergeCell ref="D1011:D1012"/>
    <mergeCell ref="E1011:E1012"/>
    <mergeCell ref="A1005:A1006"/>
    <mergeCell ref="B1005:B1006"/>
    <mergeCell ref="C1005:C1006"/>
    <mergeCell ref="D1005:D1006"/>
    <mergeCell ref="E1005:E1006"/>
    <mergeCell ref="A1007:A1008"/>
    <mergeCell ref="B1007:B1008"/>
    <mergeCell ref="C1007:C1008"/>
    <mergeCell ref="D1007:D1008"/>
    <mergeCell ref="E1007:E1008"/>
    <mergeCell ref="A1017:A1018"/>
    <mergeCell ref="B1017:B1018"/>
    <mergeCell ref="C1017:C1018"/>
    <mergeCell ref="D1017:D1018"/>
    <mergeCell ref="E1017:E1018"/>
    <mergeCell ref="A1019:A1020"/>
    <mergeCell ref="B1019:B1020"/>
    <mergeCell ref="C1019:C1020"/>
    <mergeCell ref="D1019:D1020"/>
    <mergeCell ref="E1019:E1020"/>
    <mergeCell ref="A1013:A1014"/>
    <mergeCell ref="B1013:B1014"/>
    <mergeCell ref="C1013:C1014"/>
    <mergeCell ref="D1013:D1014"/>
    <mergeCell ref="E1013:E1014"/>
    <mergeCell ref="A1015:A1016"/>
    <mergeCell ref="B1015:B1016"/>
    <mergeCell ref="C1015:C1016"/>
    <mergeCell ref="D1015:D1016"/>
    <mergeCell ref="E1015:E1016"/>
    <mergeCell ref="A1025:A1026"/>
    <mergeCell ref="B1025:B1026"/>
    <mergeCell ref="C1025:C1026"/>
    <mergeCell ref="D1025:D1026"/>
    <mergeCell ref="E1025:E1026"/>
    <mergeCell ref="A1027:A1028"/>
    <mergeCell ref="B1027:B1028"/>
    <mergeCell ref="C1027:C1028"/>
    <mergeCell ref="D1027:D1028"/>
    <mergeCell ref="E1027:E1028"/>
    <mergeCell ref="A1021:A1022"/>
    <mergeCell ref="B1021:B1022"/>
    <mergeCell ref="C1021:C1022"/>
    <mergeCell ref="D1021:D1022"/>
    <mergeCell ref="E1021:E1022"/>
    <mergeCell ref="A1023:A1024"/>
    <mergeCell ref="B1023:B1024"/>
    <mergeCell ref="C1023:C1024"/>
    <mergeCell ref="D1023:D1024"/>
    <mergeCell ref="E1023:E1024"/>
    <mergeCell ref="A1033:A1034"/>
    <mergeCell ref="B1033:B1034"/>
    <mergeCell ref="C1033:C1034"/>
    <mergeCell ref="D1033:D1034"/>
    <mergeCell ref="E1033:E1034"/>
    <mergeCell ref="A1035:A1036"/>
    <mergeCell ref="B1035:B1036"/>
    <mergeCell ref="C1035:C1036"/>
    <mergeCell ref="D1035:D1036"/>
    <mergeCell ref="E1035:E1036"/>
    <mergeCell ref="A1029:A1030"/>
    <mergeCell ref="B1029:B1030"/>
    <mergeCell ref="C1029:C1030"/>
    <mergeCell ref="D1029:D1030"/>
    <mergeCell ref="E1029:E1030"/>
    <mergeCell ref="A1031:A1032"/>
    <mergeCell ref="B1031:B1032"/>
    <mergeCell ref="C1031:C1032"/>
    <mergeCell ref="D1031:D1032"/>
    <mergeCell ref="E1031:E1032"/>
    <mergeCell ref="A1041:A1042"/>
    <mergeCell ref="B1041:B1042"/>
    <mergeCell ref="C1041:C1042"/>
    <mergeCell ref="D1041:D1042"/>
    <mergeCell ref="E1041:E1042"/>
    <mergeCell ref="A1043:A1044"/>
    <mergeCell ref="B1043:B1044"/>
    <mergeCell ref="C1043:C1044"/>
    <mergeCell ref="D1043:D1044"/>
    <mergeCell ref="E1043:E1044"/>
    <mergeCell ref="A1037:A1038"/>
    <mergeCell ref="B1037:B1038"/>
    <mergeCell ref="C1037:C1038"/>
    <mergeCell ref="D1037:D1038"/>
    <mergeCell ref="E1037:E1038"/>
    <mergeCell ref="A1039:A1040"/>
    <mergeCell ref="B1039:B1040"/>
    <mergeCell ref="C1039:C1040"/>
    <mergeCell ref="D1039:D1040"/>
    <mergeCell ref="E1039:E1040"/>
    <mergeCell ref="A1049:A1050"/>
    <mergeCell ref="B1049:B1050"/>
    <mergeCell ref="C1049:C1050"/>
    <mergeCell ref="D1049:D1050"/>
    <mergeCell ref="E1049:E1050"/>
    <mergeCell ref="A1051:A1052"/>
    <mergeCell ref="B1051:B1052"/>
    <mergeCell ref="C1051:C1052"/>
    <mergeCell ref="D1051:D1052"/>
    <mergeCell ref="E1051:E1052"/>
    <mergeCell ref="A1045:A1046"/>
    <mergeCell ref="B1045:B1046"/>
    <mergeCell ref="C1045:C1046"/>
    <mergeCell ref="D1045:D1046"/>
    <mergeCell ref="E1045:E1046"/>
    <mergeCell ref="A1047:A1048"/>
    <mergeCell ref="B1047:B1048"/>
    <mergeCell ref="C1047:C1048"/>
    <mergeCell ref="D1047:D1048"/>
    <mergeCell ref="E1047:E1048"/>
    <mergeCell ref="A1057:A1058"/>
    <mergeCell ref="B1057:B1058"/>
    <mergeCell ref="C1057:C1058"/>
    <mergeCell ref="D1057:D1058"/>
    <mergeCell ref="E1057:E1058"/>
    <mergeCell ref="A1059:A1060"/>
    <mergeCell ref="B1059:B1060"/>
    <mergeCell ref="C1059:C1060"/>
    <mergeCell ref="D1059:D1060"/>
    <mergeCell ref="E1059:E1060"/>
    <mergeCell ref="A1053:A1054"/>
    <mergeCell ref="B1053:B1054"/>
    <mergeCell ref="C1053:C1054"/>
    <mergeCell ref="D1053:D1054"/>
    <mergeCell ref="E1053:E1054"/>
    <mergeCell ref="A1055:A1056"/>
    <mergeCell ref="B1055:B1056"/>
    <mergeCell ref="C1055:C1056"/>
    <mergeCell ref="D1055:D1056"/>
    <mergeCell ref="E1055:E1056"/>
    <mergeCell ref="A1065:A1066"/>
    <mergeCell ref="B1065:B1066"/>
    <mergeCell ref="C1065:C1066"/>
    <mergeCell ref="D1065:D1066"/>
    <mergeCell ref="E1065:E1066"/>
    <mergeCell ref="A1067:A1068"/>
    <mergeCell ref="B1067:B1068"/>
    <mergeCell ref="C1067:C1068"/>
    <mergeCell ref="D1067:D1068"/>
    <mergeCell ref="E1067:E1068"/>
    <mergeCell ref="A1061:A1062"/>
    <mergeCell ref="B1061:B1062"/>
    <mergeCell ref="C1061:C1062"/>
    <mergeCell ref="D1061:D1062"/>
    <mergeCell ref="E1061:E1062"/>
    <mergeCell ref="A1063:A1064"/>
    <mergeCell ref="B1063:B1064"/>
    <mergeCell ref="C1063:C1064"/>
    <mergeCell ref="D1063:D1064"/>
    <mergeCell ref="E1063:E1064"/>
    <mergeCell ref="A1073:A1074"/>
    <mergeCell ref="B1073:B1074"/>
    <mergeCell ref="C1073:C1074"/>
    <mergeCell ref="D1073:D1074"/>
    <mergeCell ref="E1073:E1074"/>
    <mergeCell ref="A1075:A1076"/>
    <mergeCell ref="B1075:B1076"/>
    <mergeCell ref="C1075:C1076"/>
    <mergeCell ref="D1075:D1076"/>
    <mergeCell ref="E1075:E1076"/>
    <mergeCell ref="A1069:A1070"/>
    <mergeCell ref="B1069:B1070"/>
    <mergeCell ref="C1069:C1070"/>
    <mergeCell ref="D1069:D1070"/>
    <mergeCell ref="E1069:E1070"/>
    <mergeCell ref="A1071:A1072"/>
    <mergeCell ref="B1071:B1072"/>
    <mergeCell ref="C1071:C1072"/>
    <mergeCell ref="D1071:D1072"/>
    <mergeCell ref="E1071:E1072"/>
    <mergeCell ref="A1081:A1082"/>
    <mergeCell ref="B1081:B1082"/>
    <mergeCell ref="C1081:C1082"/>
    <mergeCell ref="D1081:D1082"/>
    <mergeCell ref="E1081:E1082"/>
    <mergeCell ref="A1083:A1084"/>
    <mergeCell ref="B1083:B1084"/>
    <mergeCell ref="C1083:C1084"/>
    <mergeCell ref="D1083:D1084"/>
    <mergeCell ref="E1083:E1084"/>
    <mergeCell ref="A1077:A1078"/>
    <mergeCell ref="B1077:B1078"/>
    <mergeCell ref="C1077:C1078"/>
    <mergeCell ref="D1077:D1078"/>
    <mergeCell ref="E1077:E1078"/>
    <mergeCell ref="A1079:A1080"/>
    <mergeCell ref="B1079:B1080"/>
    <mergeCell ref="C1079:C1080"/>
    <mergeCell ref="D1079:D1080"/>
    <mergeCell ref="E1079:E1080"/>
    <mergeCell ref="A1089:A1090"/>
    <mergeCell ref="B1089:B1090"/>
    <mergeCell ref="C1089:C1090"/>
    <mergeCell ref="D1089:D1090"/>
    <mergeCell ref="E1089:E1090"/>
    <mergeCell ref="A1091:A1092"/>
    <mergeCell ref="B1091:B1092"/>
    <mergeCell ref="C1091:C1092"/>
    <mergeCell ref="D1091:D1092"/>
    <mergeCell ref="E1091:E1092"/>
    <mergeCell ref="A1085:A1086"/>
    <mergeCell ref="B1085:B1086"/>
    <mergeCell ref="C1085:C1086"/>
    <mergeCell ref="D1085:D1086"/>
    <mergeCell ref="E1085:E1086"/>
    <mergeCell ref="A1087:A1088"/>
    <mergeCell ref="B1087:B1088"/>
    <mergeCell ref="C1087:C1088"/>
    <mergeCell ref="D1087:D1088"/>
    <mergeCell ref="E1087:E1088"/>
    <mergeCell ref="A1097:A1098"/>
    <mergeCell ref="B1097:B1098"/>
    <mergeCell ref="C1097:C1098"/>
    <mergeCell ref="D1097:D1098"/>
    <mergeCell ref="E1097:E1098"/>
    <mergeCell ref="A1099:A1100"/>
    <mergeCell ref="B1099:B1100"/>
    <mergeCell ref="C1099:C1100"/>
    <mergeCell ref="D1099:D1100"/>
    <mergeCell ref="E1099:E1100"/>
    <mergeCell ref="A1093:A1094"/>
    <mergeCell ref="B1093:B1094"/>
    <mergeCell ref="C1093:C1094"/>
    <mergeCell ref="D1093:D1094"/>
    <mergeCell ref="E1093:E1094"/>
    <mergeCell ref="A1095:A1096"/>
    <mergeCell ref="B1095:B1096"/>
    <mergeCell ref="C1095:C1096"/>
    <mergeCell ref="D1095:D1096"/>
    <mergeCell ref="E1095:E1096"/>
    <mergeCell ref="A1105:A1106"/>
    <mergeCell ref="B1105:B1106"/>
    <mergeCell ref="C1105:C1106"/>
    <mergeCell ref="D1105:D1106"/>
    <mergeCell ref="E1105:E1106"/>
    <mergeCell ref="A1107:A1108"/>
    <mergeCell ref="B1107:B1108"/>
    <mergeCell ref="C1107:C1108"/>
    <mergeCell ref="D1107:D1108"/>
    <mergeCell ref="E1107:E1108"/>
    <mergeCell ref="A1101:A1102"/>
    <mergeCell ref="B1101:B1102"/>
    <mergeCell ref="C1101:C1102"/>
    <mergeCell ref="D1101:D1102"/>
    <mergeCell ref="E1101:E1102"/>
    <mergeCell ref="A1103:A1104"/>
    <mergeCell ref="B1103:B1104"/>
    <mergeCell ref="C1103:C1104"/>
    <mergeCell ref="D1103:D1104"/>
    <mergeCell ref="E1103:E1104"/>
    <mergeCell ref="A1113:A1114"/>
    <mergeCell ref="B1113:B1114"/>
    <mergeCell ref="C1113:C1114"/>
    <mergeCell ref="D1113:D1114"/>
    <mergeCell ref="E1113:E1114"/>
    <mergeCell ref="A1115:A1116"/>
    <mergeCell ref="B1115:B1116"/>
    <mergeCell ref="C1115:C1116"/>
    <mergeCell ref="D1115:D1116"/>
    <mergeCell ref="E1115:E1116"/>
    <mergeCell ref="A1109:A1110"/>
    <mergeCell ref="B1109:B1110"/>
    <mergeCell ref="C1109:C1110"/>
    <mergeCell ref="D1109:D1110"/>
    <mergeCell ref="E1109:E1110"/>
    <mergeCell ref="A1111:A1112"/>
    <mergeCell ref="B1111:B1112"/>
    <mergeCell ref="C1111:C1112"/>
    <mergeCell ref="D1111:D1112"/>
    <mergeCell ref="E1111:E1112"/>
    <mergeCell ref="A1121:A1122"/>
    <mergeCell ref="B1121:B1122"/>
    <mergeCell ref="C1121:C1122"/>
    <mergeCell ref="D1121:D1122"/>
    <mergeCell ref="E1121:E1122"/>
    <mergeCell ref="A1123:A1124"/>
    <mergeCell ref="B1123:B1124"/>
    <mergeCell ref="C1123:C1124"/>
    <mergeCell ref="D1123:D1124"/>
    <mergeCell ref="E1123:E1124"/>
    <mergeCell ref="A1117:A1118"/>
    <mergeCell ref="B1117:B1118"/>
    <mergeCell ref="C1117:C1118"/>
    <mergeCell ref="D1117:D1118"/>
    <mergeCell ref="E1117:E1118"/>
    <mergeCell ref="A1119:A1120"/>
    <mergeCell ref="B1119:B1120"/>
    <mergeCell ref="C1119:C1120"/>
    <mergeCell ref="D1119:D1120"/>
    <mergeCell ref="E1119:E1120"/>
    <mergeCell ref="A1129:A1130"/>
    <mergeCell ref="B1129:B1130"/>
    <mergeCell ref="C1129:C1130"/>
    <mergeCell ref="D1129:D1130"/>
    <mergeCell ref="E1129:E1130"/>
    <mergeCell ref="A1131:A1132"/>
    <mergeCell ref="B1131:B1132"/>
    <mergeCell ref="C1131:C1132"/>
    <mergeCell ref="D1131:D1132"/>
    <mergeCell ref="E1131:E1132"/>
    <mergeCell ref="A1125:A1126"/>
    <mergeCell ref="B1125:B1126"/>
    <mergeCell ref="C1125:C1126"/>
    <mergeCell ref="D1125:D1126"/>
    <mergeCell ref="E1125:E1126"/>
    <mergeCell ref="A1127:A1128"/>
    <mergeCell ref="B1127:B1128"/>
    <mergeCell ref="C1127:C1128"/>
    <mergeCell ref="D1127:D1128"/>
    <mergeCell ref="E1127:E1128"/>
    <mergeCell ref="A1137:A1138"/>
    <mergeCell ref="B1137:B1138"/>
    <mergeCell ref="C1137:C1138"/>
    <mergeCell ref="D1137:D1138"/>
    <mergeCell ref="E1137:E1138"/>
    <mergeCell ref="A1139:A1140"/>
    <mergeCell ref="B1139:B1140"/>
    <mergeCell ref="C1139:C1140"/>
    <mergeCell ref="D1139:D1140"/>
    <mergeCell ref="E1139:E1140"/>
    <mergeCell ref="A1133:A1134"/>
    <mergeCell ref="B1133:B1134"/>
    <mergeCell ref="C1133:C1134"/>
    <mergeCell ref="D1133:D1134"/>
    <mergeCell ref="E1133:E1134"/>
    <mergeCell ref="A1135:A1136"/>
    <mergeCell ref="B1135:B1136"/>
    <mergeCell ref="C1135:C1136"/>
    <mergeCell ref="D1135:D1136"/>
    <mergeCell ref="E1135:E1136"/>
    <mergeCell ref="A1145:A1146"/>
    <mergeCell ref="B1145:B1146"/>
    <mergeCell ref="C1145:C1146"/>
    <mergeCell ref="D1145:D1146"/>
    <mergeCell ref="E1145:E1146"/>
    <mergeCell ref="A1147:A1148"/>
    <mergeCell ref="B1147:B1148"/>
    <mergeCell ref="C1147:C1148"/>
    <mergeCell ref="D1147:D1148"/>
    <mergeCell ref="E1147:E1148"/>
    <mergeCell ref="A1141:A1142"/>
    <mergeCell ref="B1141:B1142"/>
    <mergeCell ref="C1141:C1142"/>
    <mergeCell ref="D1141:D1142"/>
    <mergeCell ref="E1141:E1142"/>
    <mergeCell ref="A1143:A1144"/>
    <mergeCell ref="B1143:B1144"/>
    <mergeCell ref="C1143:C1144"/>
    <mergeCell ref="D1143:D1144"/>
    <mergeCell ref="E1143:E1144"/>
    <mergeCell ref="A1153:A1154"/>
    <mergeCell ref="B1153:B1154"/>
    <mergeCell ref="C1153:C1154"/>
    <mergeCell ref="D1153:D1154"/>
    <mergeCell ref="E1153:E1154"/>
    <mergeCell ref="A1155:A1156"/>
    <mergeCell ref="B1155:B1156"/>
    <mergeCell ref="C1155:C1156"/>
    <mergeCell ref="D1155:D1156"/>
    <mergeCell ref="E1155:E1156"/>
    <mergeCell ref="A1149:A1150"/>
    <mergeCell ref="B1149:B1150"/>
    <mergeCell ref="C1149:C1150"/>
    <mergeCell ref="D1149:D1150"/>
    <mergeCell ref="E1149:E1150"/>
    <mergeCell ref="A1151:A1152"/>
    <mergeCell ref="B1151:B1152"/>
    <mergeCell ref="C1151:C1152"/>
    <mergeCell ref="D1151:D1152"/>
    <mergeCell ref="E1151:E1152"/>
    <mergeCell ref="A1161:A1162"/>
    <mergeCell ref="B1161:B1162"/>
    <mergeCell ref="C1161:C1162"/>
    <mergeCell ref="D1161:D1162"/>
    <mergeCell ref="E1161:E1162"/>
    <mergeCell ref="A1163:A1164"/>
    <mergeCell ref="B1163:B1164"/>
    <mergeCell ref="C1163:C1164"/>
    <mergeCell ref="D1163:D1164"/>
    <mergeCell ref="E1163:E1164"/>
    <mergeCell ref="A1157:A1158"/>
    <mergeCell ref="B1157:B1158"/>
    <mergeCell ref="C1157:C1158"/>
    <mergeCell ref="D1157:D1158"/>
    <mergeCell ref="E1157:E1158"/>
    <mergeCell ref="A1159:A1160"/>
    <mergeCell ref="B1159:B1160"/>
    <mergeCell ref="C1159:C1160"/>
    <mergeCell ref="D1159:D1160"/>
    <mergeCell ref="E1159:E1160"/>
    <mergeCell ref="A1169:A1170"/>
    <mergeCell ref="B1169:B1170"/>
    <mergeCell ref="C1169:C1170"/>
    <mergeCell ref="D1169:D1170"/>
    <mergeCell ref="E1169:E1170"/>
    <mergeCell ref="A1171:A1172"/>
    <mergeCell ref="B1171:B1172"/>
    <mergeCell ref="C1171:C1172"/>
    <mergeCell ref="D1171:D1172"/>
    <mergeCell ref="E1171:E1172"/>
    <mergeCell ref="A1165:A1166"/>
    <mergeCell ref="B1165:B1166"/>
    <mergeCell ref="C1165:C1166"/>
    <mergeCell ref="D1165:D1166"/>
    <mergeCell ref="E1165:E1166"/>
    <mergeCell ref="A1167:A1168"/>
    <mergeCell ref="B1167:B1168"/>
    <mergeCell ref="C1167:C1168"/>
    <mergeCell ref="D1167:D1168"/>
    <mergeCell ref="E1167:E1168"/>
    <mergeCell ref="A1177:A1178"/>
    <mergeCell ref="B1177:B1178"/>
    <mergeCell ref="C1177:C1178"/>
    <mergeCell ref="D1177:D1178"/>
    <mergeCell ref="E1177:E1178"/>
    <mergeCell ref="A1179:A1180"/>
    <mergeCell ref="B1179:B1180"/>
    <mergeCell ref="C1179:C1180"/>
    <mergeCell ref="D1179:D1180"/>
    <mergeCell ref="E1179:E1180"/>
    <mergeCell ref="A1173:A1174"/>
    <mergeCell ref="B1173:B1174"/>
    <mergeCell ref="C1173:C1174"/>
    <mergeCell ref="D1173:D1174"/>
    <mergeCell ref="E1173:E1174"/>
    <mergeCell ref="A1175:A1176"/>
    <mergeCell ref="B1175:B1176"/>
    <mergeCell ref="C1175:C1176"/>
    <mergeCell ref="D1175:D1176"/>
    <mergeCell ref="E1175:E1176"/>
    <mergeCell ref="A1185:A1186"/>
    <mergeCell ref="B1185:B1186"/>
    <mergeCell ref="C1185:C1186"/>
    <mergeCell ref="D1185:D1186"/>
    <mergeCell ref="E1185:E1186"/>
    <mergeCell ref="A1187:A1188"/>
    <mergeCell ref="B1187:B1188"/>
    <mergeCell ref="C1187:C1188"/>
    <mergeCell ref="D1187:D1188"/>
    <mergeCell ref="E1187:E1188"/>
    <mergeCell ref="A1181:A1182"/>
    <mergeCell ref="B1181:B1182"/>
    <mergeCell ref="C1181:C1182"/>
    <mergeCell ref="D1181:D1182"/>
    <mergeCell ref="E1181:E1182"/>
    <mergeCell ref="A1183:A1184"/>
    <mergeCell ref="B1183:B1184"/>
    <mergeCell ref="C1183:C1184"/>
    <mergeCell ref="D1183:D1184"/>
    <mergeCell ref="E1183:E1184"/>
    <mergeCell ref="A1193:A1194"/>
    <mergeCell ref="B1193:B1194"/>
    <mergeCell ref="C1193:C1194"/>
    <mergeCell ref="D1193:D1194"/>
    <mergeCell ref="E1193:E1194"/>
    <mergeCell ref="A1195:A1196"/>
    <mergeCell ref="B1195:B1196"/>
    <mergeCell ref="C1195:C1196"/>
    <mergeCell ref="D1195:D1196"/>
    <mergeCell ref="E1195:E1196"/>
    <mergeCell ref="A1189:A1190"/>
    <mergeCell ref="B1189:B1190"/>
    <mergeCell ref="C1189:C1190"/>
    <mergeCell ref="D1189:D1190"/>
    <mergeCell ref="E1189:E1190"/>
    <mergeCell ref="A1191:A1192"/>
    <mergeCell ref="B1191:B1192"/>
    <mergeCell ref="C1191:C1192"/>
    <mergeCell ref="D1191:D1192"/>
    <mergeCell ref="E1191:E1192"/>
    <mergeCell ref="A1201:A1202"/>
    <mergeCell ref="B1201:B1202"/>
    <mergeCell ref="C1201:C1202"/>
    <mergeCell ref="D1201:D1202"/>
    <mergeCell ref="E1201:E1202"/>
    <mergeCell ref="A1203:A1204"/>
    <mergeCell ref="B1203:B1204"/>
    <mergeCell ref="C1203:C1204"/>
    <mergeCell ref="D1203:D1204"/>
    <mergeCell ref="E1203:E1204"/>
    <mergeCell ref="A1197:A1198"/>
    <mergeCell ref="B1197:B1198"/>
    <mergeCell ref="C1197:C1198"/>
    <mergeCell ref="D1197:D1198"/>
    <mergeCell ref="E1197:E1198"/>
    <mergeCell ref="A1199:A1200"/>
    <mergeCell ref="B1199:B1200"/>
    <mergeCell ref="C1199:C1200"/>
    <mergeCell ref="D1199:D1200"/>
    <mergeCell ref="E1199:E1200"/>
    <mergeCell ref="A1209:A1210"/>
    <mergeCell ref="B1209:B1210"/>
    <mergeCell ref="C1209:C1210"/>
    <mergeCell ref="D1209:D1210"/>
    <mergeCell ref="E1209:E1210"/>
    <mergeCell ref="A1211:A1212"/>
    <mergeCell ref="B1211:B1212"/>
    <mergeCell ref="C1211:C1212"/>
    <mergeCell ref="D1211:D1212"/>
    <mergeCell ref="E1211:E1212"/>
    <mergeCell ref="A1205:A1206"/>
    <mergeCell ref="B1205:B1206"/>
    <mergeCell ref="C1205:C1206"/>
    <mergeCell ref="D1205:D1206"/>
    <mergeCell ref="E1205:E1206"/>
    <mergeCell ref="A1207:A1208"/>
    <mergeCell ref="B1207:B1208"/>
    <mergeCell ref="C1207:C1208"/>
    <mergeCell ref="D1207:D1208"/>
    <mergeCell ref="E1207:E1208"/>
    <mergeCell ref="A1217:A1218"/>
    <mergeCell ref="B1217:B1218"/>
    <mergeCell ref="C1217:C1218"/>
    <mergeCell ref="D1217:D1218"/>
    <mergeCell ref="E1217:E1218"/>
    <mergeCell ref="A1219:A1220"/>
    <mergeCell ref="B1219:B1220"/>
    <mergeCell ref="C1219:C1220"/>
    <mergeCell ref="D1219:D1220"/>
    <mergeCell ref="E1219:E1220"/>
    <mergeCell ref="A1213:A1214"/>
    <mergeCell ref="B1213:B1214"/>
    <mergeCell ref="C1213:C1214"/>
    <mergeCell ref="D1213:D1214"/>
    <mergeCell ref="E1213:E1214"/>
    <mergeCell ref="A1215:A1216"/>
    <mergeCell ref="B1215:B1216"/>
    <mergeCell ref="C1215:C1216"/>
    <mergeCell ref="D1215:D1216"/>
    <mergeCell ref="E1215:E1216"/>
    <mergeCell ref="A1225:A1226"/>
    <mergeCell ref="B1225:B1226"/>
    <mergeCell ref="C1225:C1226"/>
    <mergeCell ref="D1225:D1226"/>
    <mergeCell ref="E1225:E1226"/>
    <mergeCell ref="A1227:A1228"/>
    <mergeCell ref="B1227:B1228"/>
    <mergeCell ref="C1227:C1228"/>
    <mergeCell ref="D1227:D1228"/>
    <mergeCell ref="E1227:E1228"/>
    <mergeCell ref="A1221:A1222"/>
    <mergeCell ref="B1221:B1222"/>
    <mergeCell ref="C1221:C1222"/>
    <mergeCell ref="D1221:D1222"/>
    <mergeCell ref="E1221:E1222"/>
    <mergeCell ref="A1223:A1224"/>
    <mergeCell ref="B1223:B1224"/>
    <mergeCell ref="C1223:C1224"/>
    <mergeCell ref="D1223:D1224"/>
    <mergeCell ref="E1223:E1224"/>
    <mergeCell ref="A1233:A1234"/>
    <mergeCell ref="B1233:B1234"/>
    <mergeCell ref="C1233:C1234"/>
    <mergeCell ref="D1233:D1234"/>
    <mergeCell ref="E1233:E1234"/>
    <mergeCell ref="A1235:A1236"/>
    <mergeCell ref="B1235:B1236"/>
    <mergeCell ref="C1235:C1236"/>
    <mergeCell ref="D1235:D1236"/>
    <mergeCell ref="E1235:E1236"/>
    <mergeCell ref="A1229:A1230"/>
    <mergeCell ref="B1229:B1230"/>
    <mergeCell ref="C1229:C1230"/>
    <mergeCell ref="D1229:D1230"/>
    <mergeCell ref="E1229:E1230"/>
    <mergeCell ref="A1231:A1232"/>
    <mergeCell ref="B1231:B1232"/>
    <mergeCell ref="C1231:C1232"/>
    <mergeCell ref="D1231:D1232"/>
    <mergeCell ref="E1231:E1232"/>
    <mergeCell ref="A1241:A1242"/>
    <mergeCell ref="B1241:B1242"/>
    <mergeCell ref="C1241:C1242"/>
    <mergeCell ref="D1241:D1242"/>
    <mergeCell ref="E1241:E1242"/>
    <mergeCell ref="A1243:A1244"/>
    <mergeCell ref="B1243:B1244"/>
    <mergeCell ref="C1243:C1244"/>
    <mergeCell ref="D1243:D1244"/>
    <mergeCell ref="E1243:E1244"/>
    <mergeCell ref="A1237:A1238"/>
    <mergeCell ref="B1237:B1238"/>
    <mergeCell ref="C1237:C1238"/>
    <mergeCell ref="D1237:D1238"/>
    <mergeCell ref="E1237:E1238"/>
    <mergeCell ref="A1239:A1240"/>
    <mergeCell ref="B1239:B1240"/>
    <mergeCell ref="C1239:C1240"/>
    <mergeCell ref="D1239:D1240"/>
    <mergeCell ref="E1239:E1240"/>
    <mergeCell ref="A1249:A1250"/>
    <mergeCell ref="B1249:B1250"/>
    <mergeCell ref="C1249:C1250"/>
    <mergeCell ref="D1249:D1250"/>
    <mergeCell ref="E1249:E1250"/>
    <mergeCell ref="A1251:A1252"/>
    <mergeCell ref="B1251:B1252"/>
    <mergeCell ref="C1251:C1252"/>
    <mergeCell ref="D1251:D1252"/>
    <mergeCell ref="E1251:E1252"/>
    <mergeCell ref="A1245:A1246"/>
    <mergeCell ref="B1245:B1246"/>
    <mergeCell ref="C1245:C1246"/>
    <mergeCell ref="D1245:D1246"/>
    <mergeCell ref="E1245:E1246"/>
    <mergeCell ref="A1247:A1248"/>
    <mergeCell ref="B1247:B1248"/>
    <mergeCell ref="C1247:C1248"/>
    <mergeCell ref="D1247:D1248"/>
    <mergeCell ref="E1247:E1248"/>
    <mergeCell ref="A1257:A1258"/>
    <mergeCell ref="B1257:B1258"/>
    <mergeCell ref="C1257:C1258"/>
    <mergeCell ref="D1257:D1258"/>
    <mergeCell ref="E1257:E1258"/>
    <mergeCell ref="A1259:A1260"/>
    <mergeCell ref="B1259:B1260"/>
    <mergeCell ref="C1259:C1260"/>
    <mergeCell ref="D1259:D1260"/>
    <mergeCell ref="E1259:E1260"/>
    <mergeCell ref="A1253:A1254"/>
    <mergeCell ref="B1253:B1254"/>
    <mergeCell ref="C1253:C1254"/>
    <mergeCell ref="D1253:D1254"/>
    <mergeCell ref="E1253:E1254"/>
    <mergeCell ref="A1255:A1256"/>
    <mergeCell ref="B1255:B1256"/>
    <mergeCell ref="C1255:C1256"/>
    <mergeCell ref="D1255:D1256"/>
    <mergeCell ref="E1255:E1256"/>
    <mergeCell ref="A1265:A1266"/>
    <mergeCell ref="B1265:B1266"/>
    <mergeCell ref="C1265:C1266"/>
    <mergeCell ref="D1265:D1266"/>
    <mergeCell ref="E1265:E1266"/>
    <mergeCell ref="A1267:A1268"/>
    <mergeCell ref="B1267:B1268"/>
    <mergeCell ref="C1267:C1268"/>
    <mergeCell ref="D1267:D1268"/>
    <mergeCell ref="E1267:E1268"/>
    <mergeCell ref="A1261:A1262"/>
    <mergeCell ref="B1261:B1262"/>
    <mergeCell ref="C1261:C1262"/>
    <mergeCell ref="D1261:D1262"/>
    <mergeCell ref="E1261:E1262"/>
    <mergeCell ref="A1263:A1264"/>
    <mergeCell ref="B1263:B1264"/>
    <mergeCell ref="C1263:C1264"/>
    <mergeCell ref="D1263:D1264"/>
    <mergeCell ref="E1263:E1264"/>
    <mergeCell ref="B1273:B1274"/>
    <mergeCell ref="C1273:C1274"/>
    <mergeCell ref="D1273:D1274"/>
    <mergeCell ref="E1273:E1274"/>
    <mergeCell ref="A1275:A1276"/>
    <mergeCell ref="B1275:B1276"/>
    <mergeCell ref="C1275:C1276"/>
    <mergeCell ref="D1275:D1276"/>
    <mergeCell ref="E1275:E1276"/>
    <mergeCell ref="A1269:A1270"/>
    <mergeCell ref="B1269:B1270"/>
    <mergeCell ref="C1269:C1270"/>
    <mergeCell ref="D1269:D1270"/>
    <mergeCell ref="E1269:E1270"/>
    <mergeCell ref="A1271:A1272"/>
    <mergeCell ref="B1271:B1272"/>
    <mergeCell ref="C1271:C1272"/>
    <mergeCell ref="D1271:D1272"/>
    <mergeCell ref="E1271:E1272"/>
    <mergeCell ref="A1295:A1296"/>
    <mergeCell ref="B1295:B1296"/>
    <mergeCell ref="C1295:C1296"/>
    <mergeCell ref="D1295:D1296"/>
    <mergeCell ref="E1295:E1296"/>
    <mergeCell ref="A1289:A1290"/>
    <mergeCell ref="B1289:B1290"/>
    <mergeCell ref="C1289:C1290"/>
    <mergeCell ref="D1289:D1290"/>
    <mergeCell ref="E1289:E1290"/>
    <mergeCell ref="A1291:A1292"/>
    <mergeCell ref="B1291:B1292"/>
    <mergeCell ref="C1291:C1292"/>
    <mergeCell ref="D1291:D1292"/>
    <mergeCell ref="E1291:E1292"/>
    <mergeCell ref="A1285:A1286"/>
    <mergeCell ref="B1285:B1286"/>
    <mergeCell ref="C1285:C1286"/>
    <mergeCell ref="D1285:D1286"/>
    <mergeCell ref="E1285:E1286"/>
    <mergeCell ref="A1287:A1288"/>
    <mergeCell ref="B1287:B1288"/>
    <mergeCell ref="C1287:C1288"/>
    <mergeCell ref="D1287:D1288"/>
    <mergeCell ref="E1287:E1288"/>
    <mergeCell ref="F14:F15"/>
    <mergeCell ref="F17:F18"/>
    <mergeCell ref="F19:F20"/>
    <mergeCell ref="F21:F22"/>
    <mergeCell ref="F23:F24"/>
    <mergeCell ref="F25:F26"/>
    <mergeCell ref="A1293:A1294"/>
    <mergeCell ref="B1293:B1294"/>
    <mergeCell ref="C1293:C1294"/>
    <mergeCell ref="D1293:D1294"/>
    <mergeCell ref="E1293:E1294"/>
    <mergeCell ref="A1281:A1282"/>
    <mergeCell ref="B1281:B1282"/>
    <mergeCell ref="C1281:C1282"/>
    <mergeCell ref="D1281:D1282"/>
    <mergeCell ref="E1281:E1282"/>
    <mergeCell ref="A1283:A1284"/>
    <mergeCell ref="B1283:B1284"/>
    <mergeCell ref="C1283:C1284"/>
    <mergeCell ref="D1283:D1284"/>
    <mergeCell ref="E1283:E1284"/>
    <mergeCell ref="A1277:A1278"/>
    <mergeCell ref="B1277:B1278"/>
    <mergeCell ref="C1277:C1278"/>
    <mergeCell ref="D1277:D1278"/>
    <mergeCell ref="E1277:E1278"/>
    <mergeCell ref="A1279:A1280"/>
    <mergeCell ref="B1279:B1280"/>
    <mergeCell ref="C1279:C1280"/>
    <mergeCell ref="D1279:D1280"/>
    <mergeCell ref="E1279:E1280"/>
    <mergeCell ref="A1273:A1274"/>
    <mergeCell ref="F51:F52"/>
    <mergeCell ref="F53:F54"/>
    <mergeCell ref="F55:F56"/>
    <mergeCell ref="F57:F58"/>
    <mergeCell ref="F59:F60"/>
    <mergeCell ref="F61:F62"/>
    <mergeCell ref="F39:F40"/>
    <mergeCell ref="F41:F42"/>
    <mergeCell ref="F43:F44"/>
    <mergeCell ref="F45:F46"/>
    <mergeCell ref="F47:F48"/>
    <mergeCell ref="F49:F50"/>
    <mergeCell ref="F27:F28"/>
    <mergeCell ref="F29:F30"/>
    <mergeCell ref="F31:F32"/>
    <mergeCell ref="F33:F34"/>
    <mergeCell ref="F35:F36"/>
    <mergeCell ref="F37:F38"/>
    <mergeCell ref="F87:F88"/>
    <mergeCell ref="F89:F90"/>
    <mergeCell ref="F91:F92"/>
    <mergeCell ref="F93:F94"/>
    <mergeCell ref="F95:F96"/>
    <mergeCell ref="F97:F98"/>
    <mergeCell ref="F75:F76"/>
    <mergeCell ref="F77:F78"/>
    <mergeCell ref="F79:F80"/>
    <mergeCell ref="F81:F82"/>
    <mergeCell ref="F83:F84"/>
    <mergeCell ref="F85:F86"/>
    <mergeCell ref="F63:F64"/>
    <mergeCell ref="F65:F66"/>
    <mergeCell ref="F67:F68"/>
    <mergeCell ref="F69:F70"/>
    <mergeCell ref="F71:F72"/>
    <mergeCell ref="F73:F74"/>
    <mergeCell ref="F123:F124"/>
    <mergeCell ref="F125:F126"/>
    <mergeCell ref="F127:F128"/>
    <mergeCell ref="F129:F130"/>
    <mergeCell ref="F131:F132"/>
    <mergeCell ref="F133:F134"/>
    <mergeCell ref="F111:F112"/>
    <mergeCell ref="F113:F114"/>
    <mergeCell ref="F115:F116"/>
    <mergeCell ref="F117:F118"/>
    <mergeCell ref="F119:F120"/>
    <mergeCell ref="F121:F122"/>
    <mergeCell ref="F99:F100"/>
    <mergeCell ref="F101:F102"/>
    <mergeCell ref="F103:F104"/>
    <mergeCell ref="F105:F106"/>
    <mergeCell ref="F107:F108"/>
    <mergeCell ref="F109:F110"/>
    <mergeCell ref="F159:F160"/>
    <mergeCell ref="F161:F162"/>
    <mergeCell ref="F163:F164"/>
    <mergeCell ref="F165:F166"/>
    <mergeCell ref="F167:F168"/>
    <mergeCell ref="F169:F170"/>
    <mergeCell ref="F147:F148"/>
    <mergeCell ref="F149:F150"/>
    <mergeCell ref="F151:F152"/>
    <mergeCell ref="F153:F154"/>
    <mergeCell ref="F155:F156"/>
    <mergeCell ref="F157:F158"/>
    <mergeCell ref="F135:F136"/>
    <mergeCell ref="F137:F138"/>
    <mergeCell ref="F139:F140"/>
    <mergeCell ref="F141:F142"/>
    <mergeCell ref="F143:F144"/>
    <mergeCell ref="F145:F146"/>
    <mergeCell ref="F195:F196"/>
    <mergeCell ref="F197:F198"/>
    <mergeCell ref="F199:F200"/>
    <mergeCell ref="F201:F202"/>
    <mergeCell ref="F203:F204"/>
    <mergeCell ref="F205:F206"/>
    <mergeCell ref="F183:F184"/>
    <mergeCell ref="F185:F186"/>
    <mergeCell ref="F187:F188"/>
    <mergeCell ref="F189:F190"/>
    <mergeCell ref="F191:F192"/>
    <mergeCell ref="F193:F194"/>
    <mergeCell ref="F171:F172"/>
    <mergeCell ref="F173:F174"/>
    <mergeCell ref="F175:F176"/>
    <mergeCell ref="F177:F178"/>
    <mergeCell ref="F179:F180"/>
    <mergeCell ref="F181:F182"/>
    <mergeCell ref="F231:F232"/>
    <mergeCell ref="F233:F234"/>
    <mergeCell ref="F235:F236"/>
    <mergeCell ref="F237:F238"/>
    <mergeCell ref="F239:F240"/>
    <mergeCell ref="F241:F242"/>
    <mergeCell ref="F219:F220"/>
    <mergeCell ref="F221:F222"/>
    <mergeCell ref="F223:F224"/>
    <mergeCell ref="F225:F226"/>
    <mergeCell ref="F227:F228"/>
    <mergeCell ref="F229:F230"/>
    <mergeCell ref="F207:F208"/>
    <mergeCell ref="F209:F210"/>
    <mergeCell ref="F211:F212"/>
    <mergeCell ref="F213:F214"/>
    <mergeCell ref="F215:F216"/>
    <mergeCell ref="F217:F218"/>
    <mergeCell ref="F267:F268"/>
    <mergeCell ref="F269:F270"/>
    <mergeCell ref="F271:F272"/>
    <mergeCell ref="F273:F274"/>
    <mergeCell ref="F275:F276"/>
    <mergeCell ref="F277:F278"/>
    <mergeCell ref="F255:F256"/>
    <mergeCell ref="F257:F258"/>
    <mergeCell ref="F259:F260"/>
    <mergeCell ref="F261:F262"/>
    <mergeCell ref="F263:F264"/>
    <mergeCell ref="F265:F266"/>
    <mergeCell ref="F243:F244"/>
    <mergeCell ref="F245:F246"/>
    <mergeCell ref="F247:F248"/>
    <mergeCell ref="F249:F250"/>
    <mergeCell ref="F251:F252"/>
    <mergeCell ref="F253:F254"/>
    <mergeCell ref="F303:F304"/>
    <mergeCell ref="F305:F306"/>
    <mergeCell ref="F307:F308"/>
    <mergeCell ref="F309:F310"/>
    <mergeCell ref="F311:F312"/>
    <mergeCell ref="F313:F314"/>
    <mergeCell ref="F291:F292"/>
    <mergeCell ref="F293:F294"/>
    <mergeCell ref="F295:F296"/>
    <mergeCell ref="F297:F298"/>
    <mergeCell ref="F299:F300"/>
    <mergeCell ref="F301:F302"/>
    <mergeCell ref="F279:F280"/>
    <mergeCell ref="F281:F282"/>
    <mergeCell ref="F283:F284"/>
    <mergeCell ref="F285:F286"/>
    <mergeCell ref="F287:F288"/>
    <mergeCell ref="F289:F290"/>
    <mergeCell ref="F339:F340"/>
    <mergeCell ref="F341:F342"/>
    <mergeCell ref="F343:F344"/>
    <mergeCell ref="F345:F346"/>
    <mergeCell ref="F347:F348"/>
    <mergeCell ref="F349:F350"/>
    <mergeCell ref="F327:F328"/>
    <mergeCell ref="F329:F330"/>
    <mergeCell ref="F331:F332"/>
    <mergeCell ref="F333:F334"/>
    <mergeCell ref="F335:F336"/>
    <mergeCell ref="F337:F338"/>
    <mergeCell ref="F315:F316"/>
    <mergeCell ref="F317:F318"/>
    <mergeCell ref="F319:F320"/>
    <mergeCell ref="F321:F322"/>
    <mergeCell ref="F323:F324"/>
    <mergeCell ref="F325:F326"/>
    <mergeCell ref="F375:F376"/>
    <mergeCell ref="F377:F378"/>
    <mergeCell ref="F379:F380"/>
    <mergeCell ref="F381:F382"/>
    <mergeCell ref="F383:F384"/>
    <mergeCell ref="F385:F386"/>
    <mergeCell ref="F363:F364"/>
    <mergeCell ref="F365:F366"/>
    <mergeCell ref="F367:F368"/>
    <mergeCell ref="F369:F370"/>
    <mergeCell ref="F371:F372"/>
    <mergeCell ref="F373:F374"/>
    <mergeCell ref="F351:F352"/>
    <mergeCell ref="F353:F354"/>
    <mergeCell ref="F355:F356"/>
    <mergeCell ref="F357:F358"/>
    <mergeCell ref="F359:F360"/>
    <mergeCell ref="F361:F362"/>
    <mergeCell ref="F411:F412"/>
    <mergeCell ref="F413:F414"/>
    <mergeCell ref="F415:F416"/>
    <mergeCell ref="F417:F418"/>
    <mergeCell ref="F419:F420"/>
    <mergeCell ref="F421:F422"/>
    <mergeCell ref="F399:F400"/>
    <mergeCell ref="F401:F402"/>
    <mergeCell ref="F403:F404"/>
    <mergeCell ref="F405:F406"/>
    <mergeCell ref="F407:F408"/>
    <mergeCell ref="F409:F410"/>
    <mergeCell ref="F387:F388"/>
    <mergeCell ref="F389:F390"/>
    <mergeCell ref="F391:F392"/>
    <mergeCell ref="F393:F394"/>
    <mergeCell ref="F395:F396"/>
    <mergeCell ref="F397:F398"/>
    <mergeCell ref="F447:F448"/>
    <mergeCell ref="F449:F450"/>
    <mergeCell ref="F451:F452"/>
    <mergeCell ref="F453:F454"/>
    <mergeCell ref="F455:F456"/>
    <mergeCell ref="F457:F458"/>
    <mergeCell ref="F435:F436"/>
    <mergeCell ref="F437:F438"/>
    <mergeCell ref="F439:F440"/>
    <mergeCell ref="F441:F442"/>
    <mergeCell ref="F443:F444"/>
    <mergeCell ref="F445:F446"/>
    <mergeCell ref="F423:F424"/>
    <mergeCell ref="F425:F426"/>
    <mergeCell ref="F427:F428"/>
    <mergeCell ref="F429:F430"/>
    <mergeCell ref="F431:F432"/>
    <mergeCell ref="F433:F434"/>
    <mergeCell ref="F483:F484"/>
    <mergeCell ref="F485:F486"/>
    <mergeCell ref="F487:F488"/>
    <mergeCell ref="F489:F490"/>
    <mergeCell ref="F491:F492"/>
    <mergeCell ref="F493:F494"/>
    <mergeCell ref="F471:F472"/>
    <mergeCell ref="F473:F474"/>
    <mergeCell ref="F475:F476"/>
    <mergeCell ref="F477:F478"/>
    <mergeCell ref="F479:F480"/>
    <mergeCell ref="F481:F482"/>
    <mergeCell ref="F459:F460"/>
    <mergeCell ref="F461:F462"/>
    <mergeCell ref="F463:F464"/>
    <mergeCell ref="F465:F466"/>
    <mergeCell ref="F467:F468"/>
    <mergeCell ref="F469:F470"/>
    <mergeCell ref="F519:F520"/>
    <mergeCell ref="F521:F522"/>
    <mergeCell ref="F523:F524"/>
    <mergeCell ref="F525:F526"/>
    <mergeCell ref="F527:F528"/>
    <mergeCell ref="F529:F530"/>
    <mergeCell ref="F507:F508"/>
    <mergeCell ref="F509:F510"/>
    <mergeCell ref="F511:F512"/>
    <mergeCell ref="F513:F514"/>
    <mergeCell ref="F515:F516"/>
    <mergeCell ref="F517:F518"/>
    <mergeCell ref="F495:F496"/>
    <mergeCell ref="F497:F498"/>
    <mergeCell ref="F499:F500"/>
    <mergeCell ref="F501:F502"/>
    <mergeCell ref="F503:F504"/>
    <mergeCell ref="F505:F506"/>
    <mergeCell ref="F555:F556"/>
    <mergeCell ref="F557:F558"/>
    <mergeCell ref="F559:F560"/>
    <mergeCell ref="F561:F562"/>
    <mergeCell ref="F563:F564"/>
    <mergeCell ref="F565:F566"/>
    <mergeCell ref="F543:F544"/>
    <mergeCell ref="F545:F546"/>
    <mergeCell ref="F547:F548"/>
    <mergeCell ref="F549:F550"/>
    <mergeCell ref="F551:F552"/>
    <mergeCell ref="F553:F554"/>
    <mergeCell ref="F531:F532"/>
    <mergeCell ref="F533:F534"/>
    <mergeCell ref="F535:F536"/>
    <mergeCell ref="F537:F538"/>
    <mergeCell ref="F539:F540"/>
    <mergeCell ref="F541:F542"/>
    <mergeCell ref="F591:F592"/>
    <mergeCell ref="F593:F594"/>
    <mergeCell ref="F595:F596"/>
    <mergeCell ref="F597:F598"/>
    <mergeCell ref="F599:F600"/>
    <mergeCell ref="F601:F602"/>
    <mergeCell ref="F579:F580"/>
    <mergeCell ref="F581:F582"/>
    <mergeCell ref="F583:F584"/>
    <mergeCell ref="F585:F586"/>
    <mergeCell ref="F587:F588"/>
    <mergeCell ref="F589:F590"/>
    <mergeCell ref="F567:F568"/>
    <mergeCell ref="F569:F570"/>
    <mergeCell ref="F571:F572"/>
    <mergeCell ref="F573:F574"/>
    <mergeCell ref="F575:F576"/>
    <mergeCell ref="F577:F578"/>
    <mergeCell ref="F627:F628"/>
    <mergeCell ref="F629:F630"/>
    <mergeCell ref="F631:F632"/>
    <mergeCell ref="F633:F634"/>
    <mergeCell ref="F635:F636"/>
    <mergeCell ref="F637:F638"/>
    <mergeCell ref="F615:F616"/>
    <mergeCell ref="F617:F618"/>
    <mergeCell ref="F619:F620"/>
    <mergeCell ref="F621:F622"/>
    <mergeCell ref="F623:F624"/>
    <mergeCell ref="F625:F626"/>
    <mergeCell ref="F603:F604"/>
    <mergeCell ref="F605:F606"/>
    <mergeCell ref="F607:F608"/>
    <mergeCell ref="F609:F610"/>
    <mergeCell ref="F611:F612"/>
    <mergeCell ref="F613:F614"/>
    <mergeCell ref="F663:F664"/>
    <mergeCell ref="F665:F666"/>
    <mergeCell ref="F667:F668"/>
    <mergeCell ref="F669:F670"/>
    <mergeCell ref="F671:F672"/>
    <mergeCell ref="F673:F674"/>
    <mergeCell ref="F651:F652"/>
    <mergeCell ref="F653:F654"/>
    <mergeCell ref="F655:F656"/>
    <mergeCell ref="F657:F658"/>
    <mergeCell ref="F659:F660"/>
    <mergeCell ref="F661:F662"/>
    <mergeCell ref="F639:F640"/>
    <mergeCell ref="F641:F642"/>
    <mergeCell ref="F643:F644"/>
    <mergeCell ref="F645:F646"/>
    <mergeCell ref="F647:F648"/>
    <mergeCell ref="F649:F650"/>
    <mergeCell ref="F699:F700"/>
    <mergeCell ref="F701:F702"/>
    <mergeCell ref="F703:F704"/>
    <mergeCell ref="F705:F706"/>
    <mergeCell ref="F707:F708"/>
    <mergeCell ref="F709:F710"/>
    <mergeCell ref="F687:F688"/>
    <mergeCell ref="F689:F690"/>
    <mergeCell ref="F691:F692"/>
    <mergeCell ref="F693:F694"/>
    <mergeCell ref="F695:F696"/>
    <mergeCell ref="F697:F698"/>
    <mergeCell ref="F675:F676"/>
    <mergeCell ref="F677:F678"/>
    <mergeCell ref="F679:F680"/>
    <mergeCell ref="F681:F682"/>
    <mergeCell ref="F683:F684"/>
    <mergeCell ref="F685:F686"/>
    <mergeCell ref="F735:F736"/>
    <mergeCell ref="F737:F738"/>
    <mergeCell ref="F739:F740"/>
    <mergeCell ref="F741:F742"/>
    <mergeCell ref="F743:F744"/>
    <mergeCell ref="F745:F746"/>
    <mergeCell ref="F723:F724"/>
    <mergeCell ref="F725:F726"/>
    <mergeCell ref="F727:F728"/>
    <mergeCell ref="F729:F730"/>
    <mergeCell ref="F731:F732"/>
    <mergeCell ref="F733:F734"/>
    <mergeCell ref="F711:F712"/>
    <mergeCell ref="F713:F714"/>
    <mergeCell ref="F715:F716"/>
    <mergeCell ref="F717:F718"/>
    <mergeCell ref="F719:F720"/>
    <mergeCell ref="F721:F722"/>
    <mergeCell ref="F771:F772"/>
    <mergeCell ref="F773:F774"/>
    <mergeCell ref="F775:F776"/>
    <mergeCell ref="F777:F778"/>
    <mergeCell ref="F779:F780"/>
    <mergeCell ref="F781:F782"/>
    <mergeCell ref="F759:F760"/>
    <mergeCell ref="F761:F762"/>
    <mergeCell ref="F763:F764"/>
    <mergeCell ref="F765:F766"/>
    <mergeCell ref="F767:F768"/>
    <mergeCell ref="F769:F770"/>
    <mergeCell ref="F747:F748"/>
    <mergeCell ref="F749:F750"/>
    <mergeCell ref="F751:F752"/>
    <mergeCell ref="F753:F754"/>
    <mergeCell ref="F755:F756"/>
    <mergeCell ref="F757:F758"/>
    <mergeCell ref="F807:F808"/>
    <mergeCell ref="F809:F810"/>
    <mergeCell ref="F811:F812"/>
    <mergeCell ref="F813:F814"/>
    <mergeCell ref="F815:F816"/>
    <mergeCell ref="F817:F818"/>
    <mergeCell ref="F795:F796"/>
    <mergeCell ref="F797:F798"/>
    <mergeCell ref="F799:F800"/>
    <mergeCell ref="F801:F802"/>
    <mergeCell ref="F803:F804"/>
    <mergeCell ref="F805:F806"/>
    <mergeCell ref="F783:F784"/>
    <mergeCell ref="F785:F786"/>
    <mergeCell ref="F787:F788"/>
    <mergeCell ref="F789:F790"/>
    <mergeCell ref="F791:F792"/>
    <mergeCell ref="F793:F794"/>
    <mergeCell ref="F843:F844"/>
    <mergeCell ref="F845:F846"/>
    <mergeCell ref="F847:F848"/>
    <mergeCell ref="F849:F850"/>
    <mergeCell ref="F851:F852"/>
    <mergeCell ref="F853:F854"/>
    <mergeCell ref="F831:F832"/>
    <mergeCell ref="F833:F834"/>
    <mergeCell ref="F835:F836"/>
    <mergeCell ref="F837:F838"/>
    <mergeCell ref="F839:F840"/>
    <mergeCell ref="F841:F842"/>
    <mergeCell ref="F819:F820"/>
    <mergeCell ref="F821:F822"/>
    <mergeCell ref="F823:F824"/>
    <mergeCell ref="F825:F826"/>
    <mergeCell ref="F827:F828"/>
    <mergeCell ref="F829:F830"/>
    <mergeCell ref="F879:F880"/>
    <mergeCell ref="F881:F882"/>
    <mergeCell ref="F883:F884"/>
    <mergeCell ref="F885:F886"/>
    <mergeCell ref="F887:F888"/>
    <mergeCell ref="F889:F890"/>
    <mergeCell ref="F867:F868"/>
    <mergeCell ref="F869:F870"/>
    <mergeCell ref="F871:F872"/>
    <mergeCell ref="F873:F874"/>
    <mergeCell ref="F875:F876"/>
    <mergeCell ref="F877:F878"/>
    <mergeCell ref="F855:F856"/>
    <mergeCell ref="F857:F858"/>
    <mergeCell ref="F859:F860"/>
    <mergeCell ref="F861:F862"/>
    <mergeCell ref="F863:F864"/>
    <mergeCell ref="F865:F866"/>
    <mergeCell ref="F915:F916"/>
    <mergeCell ref="F917:F918"/>
    <mergeCell ref="F919:F920"/>
    <mergeCell ref="F921:F922"/>
    <mergeCell ref="F923:F924"/>
    <mergeCell ref="F925:F926"/>
    <mergeCell ref="F903:F904"/>
    <mergeCell ref="F905:F906"/>
    <mergeCell ref="F907:F908"/>
    <mergeCell ref="F909:F910"/>
    <mergeCell ref="F911:F912"/>
    <mergeCell ref="F913:F914"/>
    <mergeCell ref="F891:F892"/>
    <mergeCell ref="F893:F894"/>
    <mergeCell ref="F895:F896"/>
    <mergeCell ref="F897:F898"/>
    <mergeCell ref="F899:F900"/>
    <mergeCell ref="F901:F902"/>
    <mergeCell ref="F951:F952"/>
    <mergeCell ref="F953:F954"/>
    <mergeCell ref="F955:F956"/>
    <mergeCell ref="F957:F958"/>
    <mergeCell ref="F959:F960"/>
    <mergeCell ref="F961:F962"/>
    <mergeCell ref="F939:F940"/>
    <mergeCell ref="F941:F942"/>
    <mergeCell ref="F943:F944"/>
    <mergeCell ref="F945:F946"/>
    <mergeCell ref="F947:F948"/>
    <mergeCell ref="F949:F950"/>
    <mergeCell ref="F927:F928"/>
    <mergeCell ref="F929:F930"/>
    <mergeCell ref="F931:F932"/>
    <mergeCell ref="F933:F934"/>
    <mergeCell ref="F935:F936"/>
    <mergeCell ref="F937:F938"/>
    <mergeCell ref="F987:F988"/>
    <mergeCell ref="F989:F990"/>
    <mergeCell ref="F991:F992"/>
    <mergeCell ref="F993:F994"/>
    <mergeCell ref="F995:F996"/>
    <mergeCell ref="F997:F998"/>
    <mergeCell ref="F975:F976"/>
    <mergeCell ref="F977:F978"/>
    <mergeCell ref="F979:F980"/>
    <mergeCell ref="F981:F982"/>
    <mergeCell ref="F983:F984"/>
    <mergeCell ref="F985:F986"/>
    <mergeCell ref="F963:F964"/>
    <mergeCell ref="F965:F966"/>
    <mergeCell ref="F967:F968"/>
    <mergeCell ref="F969:F970"/>
    <mergeCell ref="F971:F972"/>
    <mergeCell ref="F973:F974"/>
    <mergeCell ref="F1023:F1024"/>
    <mergeCell ref="F1025:F1026"/>
    <mergeCell ref="F1027:F1028"/>
    <mergeCell ref="F1029:F1030"/>
    <mergeCell ref="F1031:F1032"/>
    <mergeCell ref="F1033:F1034"/>
    <mergeCell ref="F1011:F1012"/>
    <mergeCell ref="F1013:F1014"/>
    <mergeCell ref="F1015:F1016"/>
    <mergeCell ref="F1017:F1018"/>
    <mergeCell ref="F1019:F1020"/>
    <mergeCell ref="F1021:F1022"/>
    <mergeCell ref="F999:F1000"/>
    <mergeCell ref="F1001:F1002"/>
    <mergeCell ref="F1003:F1004"/>
    <mergeCell ref="F1005:F1006"/>
    <mergeCell ref="F1007:F1008"/>
    <mergeCell ref="F1009:F1010"/>
    <mergeCell ref="F1059:F1060"/>
    <mergeCell ref="F1061:F1062"/>
    <mergeCell ref="F1063:F1064"/>
    <mergeCell ref="F1065:F1066"/>
    <mergeCell ref="F1067:F1068"/>
    <mergeCell ref="F1069:F1070"/>
    <mergeCell ref="F1047:F1048"/>
    <mergeCell ref="F1049:F1050"/>
    <mergeCell ref="F1051:F1052"/>
    <mergeCell ref="F1053:F1054"/>
    <mergeCell ref="F1055:F1056"/>
    <mergeCell ref="F1057:F1058"/>
    <mergeCell ref="F1035:F1036"/>
    <mergeCell ref="F1037:F1038"/>
    <mergeCell ref="F1039:F1040"/>
    <mergeCell ref="F1041:F1042"/>
    <mergeCell ref="F1043:F1044"/>
    <mergeCell ref="F1045:F1046"/>
    <mergeCell ref="F1095:F1096"/>
    <mergeCell ref="F1097:F1098"/>
    <mergeCell ref="F1099:F1100"/>
    <mergeCell ref="F1101:F1102"/>
    <mergeCell ref="F1103:F1104"/>
    <mergeCell ref="F1105:F1106"/>
    <mergeCell ref="F1083:F1084"/>
    <mergeCell ref="F1085:F1086"/>
    <mergeCell ref="F1087:F1088"/>
    <mergeCell ref="F1089:F1090"/>
    <mergeCell ref="F1091:F1092"/>
    <mergeCell ref="F1093:F1094"/>
    <mergeCell ref="F1071:F1072"/>
    <mergeCell ref="F1073:F1074"/>
    <mergeCell ref="F1075:F1076"/>
    <mergeCell ref="F1077:F1078"/>
    <mergeCell ref="F1079:F1080"/>
    <mergeCell ref="F1081:F1082"/>
    <mergeCell ref="F1131:F1132"/>
    <mergeCell ref="F1133:F1134"/>
    <mergeCell ref="F1135:F1136"/>
    <mergeCell ref="F1137:F1138"/>
    <mergeCell ref="F1139:F1140"/>
    <mergeCell ref="F1141:F1142"/>
    <mergeCell ref="F1119:F1120"/>
    <mergeCell ref="F1121:F1122"/>
    <mergeCell ref="F1123:F1124"/>
    <mergeCell ref="F1125:F1126"/>
    <mergeCell ref="F1127:F1128"/>
    <mergeCell ref="F1129:F1130"/>
    <mergeCell ref="F1107:F1108"/>
    <mergeCell ref="F1109:F1110"/>
    <mergeCell ref="F1111:F1112"/>
    <mergeCell ref="F1113:F1114"/>
    <mergeCell ref="F1115:F1116"/>
    <mergeCell ref="F1117:F1118"/>
    <mergeCell ref="F1187:F1188"/>
    <mergeCell ref="F1189:F1190"/>
    <mergeCell ref="F1167:F1168"/>
    <mergeCell ref="F1169:F1170"/>
    <mergeCell ref="F1171:F1172"/>
    <mergeCell ref="F1173:F1174"/>
    <mergeCell ref="F1175:F1176"/>
    <mergeCell ref="F1177:F1178"/>
    <mergeCell ref="F1155:F1156"/>
    <mergeCell ref="F1157:F1158"/>
    <mergeCell ref="F1159:F1160"/>
    <mergeCell ref="F1161:F1162"/>
    <mergeCell ref="F1163:F1164"/>
    <mergeCell ref="F1165:F1166"/>
    <mergeCell ref="F1143:F1144"/>
    <mergeCell ref="F1145:F1146"/>
    <mergeCell ref="F1147:F1148"/>
    <mergeCell ref="F1149:F1150"/>
    <mergeCell ref="F1151:F1152"/>
    <mergeCell ref="F1153:F1154"/>
    <mergeCell ref="F1295:F1296"/>
    <mergeCell ref="D14:D15"/>
    <mergeCell ref="F1275:F1276"/>
    <mergeCell ref="F1277:F1278"/>
    <mergeCell ref="F1279:F1280"/>
    <mergeCell ref="F1281:F1282"/>
    <mergeCell ref="F1283:F1284"/>
    <mergeCell ref="F1285:F1286"/>
    <mergeCell ref="F1263:F1264"/>
    <mergeCell ref="F1265:F1266"/>
    <mergeCell ref="F1267:F1268"/>
    <mergeCell ref="F1269:F1270"/>
    <mergeCell ref="F1271:F1272"/>
    <mergeCell ref="F1273:F1274"/>
    <mergeCell ref="F1251:F1252"/>
    <mergeCell ref="F1253:F1254"/>
    <mergeCell ref="F1255:F1256"/>
    <mergeCell ref="F1257:F1258"/>
    <mergeCell ref="F1259:F1260"/>
    <mergeCell ref="F1261:F1262"/>
    <mergeCell ref="F1239:F1240"/>
    <mergeCell ref="F1241:F1242"/>
    <mergeCell ref="F1243:F1244"/>
    <mergeCell ref="F1245:F1246"/>
    <mergeCell ref="F1247:F1248"/>
    <mergeCell ref="F1249:F1250"/>
    <mergeCell ref="F1227:F1228"/>
    <mergeCell ref="F1229:F1230"/>
    <mergeCell ref="F1231:F1232"/>
    <mergeCell ref="F1233:F1234"/>
    <mergeCell ref="F1235:F1236"/>
    <mergeCell ref="F1237:F1238"/>
    <mergeCell ref="J1:K1"/>
    <mergeCell ref="L1:N1"/>
    <mergeCell ref="O1:Q1"/>
    <mergeCell ref="AS1:AU1"/>
    <mergeCell ref="E3:F3"/>
    <mergeCell ref="J12:K12"/>
    <mergeCell ref="F1287:F1288"/>
    <mergeCell ref="F1289:F1290"/>
    <mergeCell ref="F1291:F1292"/>
    <mergeCell ref="F1293:F1294"/>
    <mergeCell ref="F1215:F1216"/>
    <mergeCell ref="F1217:F1218"/>
    <mergeCell ref="F1219:F1220"/>
    <mergeCell ref="F1221:F1222"/>
    <mergeCell ref="F1223:F1224"/>
    <mergeCell ref="F1225:F1226"/>
    <mergeCell ref="F1203:F1204"/>
    <mergeCell ref="F1205:F1206"/>
    <mergeCell ref="F1207:F1208"/>
    <mergeCell ref="F1209:F1210"/>
    <mergeCell ref="F1211:F1212"/>
    <mergeCell ref="F1213:F1214"/>
    <mergeCell ref="F1191:F1192"/>
    <mergeCell ref="F1193:F1194"/>
    <mergeCell ref="F1195:F1196"/>
    <mergeCell ref="F1197:F1198"/>
    <mergeCell ref="F1199:F1200"/>
    <mergeCell ref="F1201:F1202"/>
    <mergeCell ref="F1179:F1180"/>
    <mergeCell ref="F1181:F1182"/>
    <mergeCell ref="F1183:F1184"/>
    <mergeCell ref="F1185:F1186"/>
    <mergeCell ref="FS1:FU1"/>
    <mergeCell ref="CN1:CP1"/>
    <mergeCell ref="FD1:FE1"/>
    <mergeCell ref="FF1:FH1"/>
    <mergeCell ref="FI1:FK1"/>
    <mergeCell ref="FN1:FO1"/>
    <mergeCell ref="A13:G13"/>
    <mergeCell ref="A4:D4"/>
    <mergeCell ref="A3:B3"/>
    <mergeCell ref="G14:G15"/>
    <mergeCell ref="C14:C15"/>
    <mergeCell ref="B14:B15"/>
    <mergeCell ref="A14:A15"/>
    <mergeCell ref="A1:G1"/>
    <mergeCell ref="E14:E15"/>
    <mergeCell ref="DK1:DM1"/>
    <mergeCell ref="DZ1:EA1"/>
    <mergeCell ref="EB1:ED1"/>
    <mergeCell ref="EE1:EG1"/>
    <mergeCell ref="DP1:DQ1"/>
    <mergeCell ref="DR1:DT1"/>
    <mergeCell ref="DU1:DW1"/>
    <mergeCell ref="EY1:FA1"/>
    <mergeCell ref="EJ1:EK1"/>
    <mergeCell ref="EL1:EN1"/>
    <mergeCell ref="EO1:EQ1"/>
    <mergeCell ref="BT1:BV1"/>
    <mergeCell ref="BW1:BY1"/>
    <mergeCell ref="CB1:CC1"/>
    <mergeCell ref="CD1:CF1"/>
    <mergeCell ref="CG1:CI1"/>
    <mergeCell ref="CL1:CM1"/>
    <mergeCell ref="H12:I12"/>
    <mergeCell ref="A2:G2"/>
    <mergeCell ref="A12:G12"/>
    <mergeCell ref="CQ1:CS1"/>
    <mergeCell ref="CV1:CW1"/>
    <mergeCell ref="CX1:CZ1"/>
    <mergeCell ref="DA1:DC1"/>
    <mergeCell ref="DF1:DG1"/>
    <mergeCell ref="DH1:DJ1"/>
    <mergeCell ref="ET1:EU1"/>
    <mergeCell ref="EV1:EX1"/>
    <mergeCell ref="FX1:FY1"/>
    <mergeCell ref="FZ1:GB1"/>
    <mergeCell ref="GC1:GE1"/>
    <mergeCell ref="M12:O12"/>
    <mergeCell ref="P12:Q12"/>
    <mergeCell ref="T1:U1"/>
    <mergeCell ref="V1:X1"/>
    <mergeCell ref="Y1:AA1"/>
    <mergeCell ref="AD1:AE1"/>
    <mergeCell ref="AF1:AH1"/>
    <mergeCell ref="AI1:AK1"/>
    <mergeCell ref="AN1:AO1"/>
    <mergeCell ref="AP1:AR1"/>
    <mergeCell ref="AX1:AY1"/>
    <mergeCell ref="AZ1:BB1"/>
    <mergeCell ref="BC1:BE1"/>
    <mergeCell ref="BH1:BI1"/>
    <mergeCell ref="BJ1:BL1"/>
    <mergeCell ref="BM1:BO1"/>
    <mergeCell ref="BR1:BS1"/>
    <mergeCell ref="FP1:FR1"/>
  </mergeCells>
  <conditionalFormatting sqref="H14:GE15">
    <cfRule type="expression" dxfId="4" priority="4">
      <formula>DAY(H$15)=1</formula>
    </cfRule>
    <cfRule type="expression" dxfId="3" priority="5">
      <formula>MOD(MONTH(H$15),2)=0</formula>
    </cfRule>
  </conditionalFormatting>
  <conditionalFormatting sqref="H2:GE11">
    <cfRule type="expression" dxfId="2" priority="3">
      <formula>H$15=$D$3</formula>
    </cfRule>
  </conditionalFormatting>
  <conditionalFormatting sqref="BT3">
    <cfRule type="expression" dxfId="1" priority="2">
      <formula>BT$15=$D$3</formula>
    </cfRule>
  </conditionalFormatting>
  <conditionalFormatting sqref="H3:GE3">
    <cfRule type="expression" dxfId="0" priority="1">
      <formula>H$15=$D$3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PAINEL</vt:lpstr>
      <vt:lpstr>LANÇAMENTOS</vt:lpstr>
      <vt:lpstr>PAINEL!Area_de_impressao</vt:lpstr>
      <vt:lpstr>PAINEL!Titulos_de_impressao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2011-09-03T21:37:43Z</dcterms:created>
  <dcterms:modified xsi:type="dcterms:W3CDTF">2024-09-23T23:22:54Z</dcterms:modified>
</cp:coreProperties>
</file>